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https://ohiodas-my.sharepoint.com/personal/10073974_id_ohio_gov/Documents/Sponsor Evaluation/2018-19 Eval/Compliance/"/>
    </mc:Choice>
  </mc:AlternateContent>
  <bookViews>
    <workbookView xWindow="0" yWindow="0" windowWidth="19200" windowHeight="6375" tabRatio="643"/>
  </bookViews>
  <sheets>
    <sheet name="Sponsor Oversight of Schools" sheetId="1" r:id="rId1"/>
    <sheet name="SchCompData" sheetId="4" state="hidden" r:id="rId2"/>
    <sheet name="Drop Downs" sheetId="3" state="hidden" r:id="rId3"/>
  </sheets>
  <definedNames>
    <definedName name="_xlnm._FilterDatabase" localSheetId="1" hidden="1">SchCompData!$A$1:$H$246</definedName>
    <definedName name="_xlnm._FilterDatabase" localSheetId="0" hidden="1">'Sponsor Oversight of Schools'!$A$8:$R$266</definedName>
    <definedName name="_xlnm.Print_Area" localSheetId="0">'Sponsor Oversight of Schools'!$A$2:$R$266</definedName>
    <definedName name="_xlnm.Print_Titles" localSheetId="0">'Sponsor Oversight of Schools'!$8:$8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5" i="1" l="1"/>
  <c r="O152" i="1"/>
  <c r="O262" i="1"/>
  <c r="O28" i="1"/>
  <c r="O29" i="1"/>
  <c r="O18" i="1"/>
  <c r="O57" i="1"/>
  <c r="O14" i="1"/>
  <c r="B4" i="1"/>
  <c r="A255" i="4"/>
  <c r="B255" i="4"/>
  <c r="C255" i="4"/>
  <c r="E255" i="4"/>
  <c r="F255" i="4"/>
  <c r="G255" i="4"/>
  <c r="H255" i="4"/>
  <c r="A256" i="4"/>
  <c r="B256" i="4"/>
  <c r="C256" i="4"/>
  <c r="E256" i="4"/>
  <c r="F256" i="4"/>
  <c r="G256" i="4"/>
  <c r="H256" i="4"/>
  <c r="A257" i="4"/>
  <c r="B257" i="4"/>
  <c r="C257" i="4"/>
  <c r="E257" i="4"/>
  <c r="F257" i="4"/>
  <c r="G257" i="4"/>
  <c r="H257" i="4"/>
  <c r="A258" i="4"/>
  <c r="B258" i="4"/>
  <c r="C258" i="4"/>
  <c r="E258" i="4"/>
  <c r="F258" i="4"/>
  <c r="G258" i="4"/>
  <c r="H258" i="4"/>
  <c r="A259" i="4"/>
  <c r="B259" i="4"/>
  <c r="C259" i="4"/>
  <c r="E259" i="4"/>
  <c r="F259" i="4"/>
  <c r="G259" i="4"/>
  <c r="H259" i="4"/>
  <c r="A3" i="4"/>
  <c r="B3" i="4"/>
  <c r="C3" i="4"/>
  <c r="E3" i="4"/>
  <c r="F3" i="4"/>
  <c r="G3" i="4"/>
  <c r="H3" i="4"/>
  <c r="A4" i="4"/>
  <c r="B4" i="4"/>
  <c r="C4" i="4"/>
  <c r="E4" i="4"/>
  <c r="F4" i="4"/>
  <c r="G4" i="4"/>
  <c r="H4" i="4"/>
  <c r="A5" i="4"/>
  <c r="B5" i="4"/>
  <c r="C5" i="4"/>
  <c r="E5" i="4"/>
  <c r="F5" i="4"/>
  <c r="G5" i="4"/>
  <c r="H5" i="4"/>
  <c r="A6" i="4"/>
  <c r="B6" i="4"/>
  <c r="C6" i="4"/>
  <c r="E6" i="4"/>
  <c r="F6" i="4"/>
  <c r="G6" i="4"/>
  <c r="H6" i="4"/>
  <c r="A7" i="4"/>
  <c r="B7" i="4"/>
  <c r="C7" i="4"/>
  <c r="E7" i="4"/>
  <c r="F7" i="4"/>
  <c r="G7" i="4"/>
  <c r="H7" i="4"/>
  <c r="A8" i="4"/>
  <c r="B8" i="4"/>
  <c r="C8" i="4"/>
  <c r="E8" i="4"/>
  <c r="F8" i="4"/>
  <c r="G8" i="4"/>
  <c r="H8" i="4"/>
  <c r="A9" i="4"/>
  <c r="B9" i="4"/>
  <c r="C9" i="4"/>
  <c r="E9" i="4"/>
  <c r="F9" i="4"/>
  <c r="G9" i="4"/>
  <c r="H9" i="4"/>
  <c r="A10" i="4"/>
  <c r="B10" i="4"/>
  <c r="C10" i="4"/>
  <c r="E10" i="4"/>
  <c r="F10" i="4"/>
  <c r="G10" i="4"/>
  <c r="H10" i="4"/>
  <c r="A11" i="4"/>
  <c r="B11" i="4"/>
  <c r="C11" i="4"/>
  <c r="E11" i="4"/>
  <c r="F11" i="4"/>
  <c r="G11" i="4"/>
  <c r="H11" i="4"/>
  <c r="A12" i="4"/>
  <c r="B12" i="4"/>
  <c r="C12" i="4"/>
  <c r="E12" i="4"/>
  <c r="F12" i="4"/>
  <c r="G12" i="4"/>
  <c r="H12" i="4"/>
  <c r="A13" i="4"/>
  <c r="B13" i="4"/>
  <c r="C13" i="4"/>
  <c r="E13" i="4"/>
  <c r="F13" i="4"/>
  <c r="G13" i="4"/>
  <c r="H13" i="4"/>
  <c r="A14" i="4"/>
  <c r="B14" i="4"/>
  <c r="C14" i="4"/>
  <c r="E14" i="4"/>
  <c r="F14" i="4"/>
  <c r="G14" i="4"/>
  <c r="H14" i="4"/>
  <c r="A15" i="4"/>
  <c r="B15" i="4"/>
  <c r="C15" i="4"/>
  <c r="E15" i="4"/>
  <c r="F15" i="4"/>
  <c r="G15" i="4"/>
  <c r="H15" i="4"/>
  <c r="A16" i="4"/>
  <c r="B16" i="4"/>
  <c r="C16" i="4"/>
  <c r="E16" i="4"/>
  <c r="F16" i="4"/>
  <c r="G16" i="4"/>
  <c r="H16" i="4"/>
  <c r="A17" i="4"/>
  <c r="B17" i="4"/>
  <c r="C17" i="4"/>
  <c r="E17" i="4"/>
  <c r="F17" i="4"/>
  <c r="G17" i="4"/>
  <c r="H17" i="4"/>
  <c r="A18" i="4"/>
  <c r="B18" i="4"/>
  <c r="C18" i="4"/>
  <c r="E18" i="4"/>
  <c r="F18" i="4"/>
  <c r="G18" i="4"/>
  <c r="H18" i="4"/>
  <c r="A19" i="4"/>
  <c r="B19" i="4"/>
  <c r="C19" i="4"/>
  <c r="E19" i="4"/>
  <c r="F19" i="4"/>
  <c r="G19" i="4"/>
  <c r="H19" i="4"/>
  <c r="A20" i="4"/>
  <c r="B20" i="4"/>
  <c r="C20" i="4"/>
  <c r="E20" i="4"/>
  <c r="F20" i="4"/>
  <c r="G20" i="4"/>
  <c r="H20" i="4"/>
  <c r="A21" i="4"/>
  <c r="B21" i="4"/>
  <c r="C21" i="4"/>
  <c r="E21" i="4"/>
  <c r="F21" i="4"/>
  <c r="G21" i="4"/>
  <c r="H21" i="4"/>
  <c r="A22" i="4"/>
  <c r="B22" i="4"/>
  <c r="C22" i="4"/>
  <c r="E22" i="4"/>
  <c r="F22" i="4"/>
  <c r="G22" i="4"/>
  <c r="H22" i="4"/>
  <c r="A23" i="4"/>
  <c r="B23" i="4"/>
  <c r="C23" i="4"/>
  <c r="E23" i="4"/>
  <c r="F23" i="4"/>
  <c r="G23" i="4"/>
  <c r="H23" i="4"/>
  <c r="A24" i="4"/>
  <c r="B24" i="4"/>
  <c r="C24" i="4"/>
  <c r="E24" i="4"/>
  <c r="F24" i="4"/>
  <c r="G24" i="4"/>
  <c r="H24" i="4"/>
  <c r="A25" i="4"/>
  <c r="B25" i="4"/>
  <c r="C25" i="4"/>
  <c r="E25" i="4"/>
  <c r="F25" i="4"/>
  <c r="G25" i="4"/>
  <c r="H25" i="4"/>
  <c r="A26" i="4"/>
  <c r="B26" i="4"/>
  <c r="C26" i="4"/>
  <c r="E26" i="4"/>
  <c r="F26" i="4"/>
  <c r="G26" i="4"/>
  <c r="H26" i="4"/>
  <c r="A27" i="4"/>
  <c r="B27" i="4"/>
  <c r="C27" i="4"/>
  <c r="E27" i="4"/>
  <c r="F27" i="4"/>
  <c r="G27" i="4"/>
  <c r="H27" i="4"/>
  <c r="A28" i="4"/>
  <c r="B28" i="4"/>
  <c r="C28" i="4"/>
  <c r="E28" i="4"/>
  <c r="F28" i="4"/>
  <c r="G28" i="4"/>
  <c r="H28" i="4"/>
  <c r="A29" i="4"/>
  <c r="B29" i="4"/>
  <c r="C29" i="4"/>
  <c r="E29" i="4"/>
  <c r="F29" i="4"/>
  <c r="G29" i="4"/>
  <c r="H29" i="4"/>
  <c r="A30" i="4"/>
  <c r="B30" i="4"/>
  <c r="C30" i="4"/>
  <c r="E30" i="4"/>
  <c r="F30" i="4"/>
  <c r="G30" i="4"/>
  <c r="H30" i="4"/>
  <c r="A31" i="4"/>
  <c r="B31" i="4"/>
  <c r="C31" i="4"/>
  <c r="E31" i="4"/>
  <c r="F31" i="4"/>
  <c r="G31" i="4"/>
  <c r="H31" i="4"/>
  <c r="A32" i="4"/>
  <c r="B32" i="4"/>
  <c r="C32" i="4"/>
  <c r="E32" i="4"/>
  <c r="F32" i="4"/>
  <c r="G32" i="4"/>
  <c r="H32" i="4"/>
  <c r="A33" i="4"/>
  <c r="B33" i="4"/>
  <c r="C33" i="4"/>
  <c r="E33" i="4"/>
  <c r="F33" i="4"/>
  <c r="G33" i="4"/>
  <c r="H33" i="4"/>
  <c r="A34" i="4"/>
  <c r="B34" i="4"/>
  <c r="C34" i="4"/>
  <c r="E34" i="4"/>
  <c r="F34" i="4"/>
  <c r="G34" i="4"/>
  <c r="H34" i="4"/>
  <c r="A35" i="4"/>
  <c r="B35" i="4"/>
  <c r="C35" i="4"/>
  <c r="E35" i="4"/>
  <c r="F35" i="4"/>
  <c r="G35" i="4"/>
  <c r="H35" i="4"/>
  <c r="A36" i="4"/>
  <c r="B36" i="4"/>
  <c r="C36" i="4"/>
  <c r="E36" i="4"/>
  <c r="F36" i="4"/>
  <c r="G36" i="4"/>
  <c r="H36" i="4"/>
  <c r="A37" i="4"/>
  <c r="B37" i="4"/>
  <c r="C37" i="4"/>
  <c r="E37" i="4"/>
  <c r="F37" i="4"/>
  <c r="G37" i="4"/>
  <c r="H37" i="4"/>
  <c r="A38" i="4"/>
  <c r="B38" i="4"/>
  <c r="C38" i="4"/>
  <c r="E38" i="4"/>
  <c r="F38" i="4"/>
  <c r="G38" i="4"/>
  <c r="H38" i="4"/>
  <c r="A39" i="4"/>
  <c r="B39" i="4"/>
  <c r="C39" i="4"/>
  <c r="E39" i="4"/>
  <c r="F39" i="4"/>
  <c r="G39" i="4"/>
  <c r="H39" i="4"/>
  <c r="A40" i="4"/>
  <c r="B40" i="4"/>
  <c r="C40" i="4"/>
  <c r="E40" i="4"/>
  <c r="F40" i="4"/>
  <c r="G40" i="4"/>
  <c r="H40" i="4"/>
  <c r="A41" i="4"/>
  <c r="B41" i="4"/>
  <c r="C41" i="4"/>
  <c r="E41" i="4"/>
  <c r="F41" i="4"/>
  <c r="G41" i="4"/>
  <c r="H41" i="4"/>
  <c r="A42" i="4"/>
  <c r="B42" i="4"/>
  <c r="C42" i="4"/>
  <c r="E42" i="4"/>
  <c r="F42" i="4"/>
  <c r="G42" i="4"/>
  <c r="H42" i="4"/>
  <c r="A43" i="4"/>
  <c r="B43" i="4"/>
  <c r="C43" i="4"/>
  <c r="E43" i="4"/>
  <c r="F43" i="4"/>
  <c r="G43" i="4"/>
  <c r="H43" i="4"/>
  <c r="A44" i="4"/>
  <c r="B44" i="4"/>
  <c r="C44" i="4"/>
  <c r="E44" i="4"/>
  <c r="F44" i="4"/>
  <c r="G44" i="4"/>
  <c r="H44" i="4"/>
  <c r="A45" i="4"/>
  <c r="B45" i="4"/>
  <c r="C45" i="4"/>
  <c r="E45" i="4"/>
  <c r="F45" i="4"/>
  <c r="G45" i="4"/>
  <c r="H45" i="4"/>
  <c r="A46" i="4"/>
  <c r="B46" i="4"/>
  <c r="C46" i="4"/>
  <c r="E46" i="4"/>
  <c r="F46" i="4"/>
  <c r="G46" i="4"/>
  <c r="H46" i="4"/>
  <c r="A47" i="4"/>
  <c r="B47" i="4"/>
  <c r="C47" i="4"/>
  <c r="E47" i="4"/>
  <c r="F47" i="4"/>
  <c r="G47" i="4"/>
  <c r="H47" i="4"/>
  <c r="A48" i="4"/>
  <c r="B48" i="4"/>
  <c r="C48" i="4"/>
  <c r="E48" i="4"/>
  <c r="F48" i="4"/>
  <c r="G48" i="4"/>
  <c r="H48" i="4"/>
  <c r="A49" i="4"/>
  <c r="B49" i="4"/>
  <c r="C49" i="4"/>
  <c r="E49" i="4"/>
  <c r="F49" i="4"/>
  <c r="G49" i="4"/>
  <c r="H49" i="4"/>
  <c r="A50" i="4"/>
  <c r="B50" i="4"/>
  <c r="C50" i="4"/>
  <c r="E50" i="4"/>
  <c r="F50" i="4"/>
  <c r="G50" i="4"/>
  <c r="H50" i="4"/>
  <c r="A51" i="4"/>
  <c r="B51" i="4"/>
  <c r="C51" i="4"/>
  <c r="E51" i="4"/>
  <c r="F51" i="4"/>
  <c r="G51" i="4"/>
  <c r="H51" i="4"/>
  <c r="A52" i="4"/>
  <c r="B52" i="4"/>
  <c r="C52" i="4"/>
  <c r="E52" i="4"/>
  <c r="F52" i="4"/>
  <c r="G52" i="4"/>
  <c r="H52" i="4"/>
  <c r="A53" i="4"/>
  <c r="B53" i="4"/>
  <c r="C53" i="4"/>
  <c r="E53" i="4"/>
  <c r="F53" i="4"/>
  <c r="G53" i="4"/>
  <c r="H53" i="4"/>
  <c r="A54" i="4"/>
  <c r="B54" i="4"/>
  <c r="C54" i="4"/>
  <c r="E54" i="4"/>
  <c r="F54" i="4"/>
  <c r="G54" i="4"/>
  <c r="H54" i="4"/>
  <c r="A55" i="4"/>
  <c r="B55" i="4"/>
  <c r="C55" i="4"/>
  <c r="E55" i="4"/>
  <c r="F55" i="4"/>
  <c r="G55" i="4"/>
  <c r="H55" i="4"/>
  <c r="A56" i="4"/>
  <c r="B56" i="4"/>
  <c r="C56" i="4"/>
  <c r="E56" i="4"/>
  <c r="F56" i="4"/>
  <c r="G56" i="4"/>
  <c r="H56" i="4"/>
  <c r="A57" i="4"/>
  <c r="B57" i="4"/>
  <c r="C57" i="4"/>
  <c r="E57" i="4"/>
  <c r="F57" i="4"/>
  <c r="G57" i="4"/>
  <c r="H57" i="4"/>
  <c r="A58" i="4"/>
  <c r="B58" i="4"/>
  <c r="C58" i="4"/>
  <c r="E58" i="4"/>
  <c r="F58" i="4"/>
  <c r="G58" i="4"/>
  <c r="H58" i="4"/>
  <c r="A59" i="4"/>
  <c r="B59" i="4"/>
  <c r="C59" i="4"/>
  <c r="E59" i="4"/>
  <c r="F59" i="4"/>
  <c r="G59" i="4"/>
  <c r="H59" i="4"/>
  <c r="A60" i="4"/>
  <c r="B60" i="4"/>
  <c r="C60" i="4"/>
  <c r="E60" i="4"/>
  <c r="F60" i="4"/>
  <c r="G60" i="4"/>
  <c r="H60" i="4"/>
  <c r="A61" i="4"/>
  <c r="B61" i="4"/>
  <c r="C61" i="4"/>
  <c r="E61" i="4"/>
  <c r="F61" i="4"/>
  <c r="G61" i="4"/>
  <c r="H61" i="4"/>
  <c r="A62" i="4"/>
  <c r="B62" i="4"/>
  <c r="C62" i="4"/>
  <c r="E62" i="4"/>
  <c r="F62" i="4"/>
  <c r="G62" i="4"/>
  <c r="H62" i="4"/>
  <c r="A63" i="4"/>
  <c r="B63" i="4"/>
  <c r="C63" i="4"/>
  <c r="E63" i="4"/>
  <c r="F63" i="4"/>
  <c r="G63" i="4"/>
  <c r="H63" i="4"/>
  <c r="A64" i="4"/>
  <c r="B64" i="4"/>
  <c r="C64" i="4"/>
  <c r="E64" i="4"/>
  <c r="F64" i="4"/>
  <c r="G64" i="4"/>
  <c r="H64" i="4"/>
  <c r="A65" i="4"/>
  <c r="B65" i="4"/>
  <c r="C65" i="4"/>
  <c r="E65" i="4"/>
  <c r="F65" i="4"/>
  <c r="G65" i="4"/>
  <c r="H65" i="4"/>
  <c r="A66" i="4"/>
  <c r="B66" i="4"/>
  <c r="C66" i="4"/>
  <c r="E66" i="4"/>
  <c r="F66" i="4"/>
  <c r="G66" i="4"/>
  <c r="H66" i="4"/>
  <c r="A67" i="4"/>
  <c r="B67" i="4"/>
  <c r="C67" i="4"/>
  <c r="E67" i="4"/>
  <c r="F67" i="4"/>
  <c r="G67" i="4"/>
  <c r="H67" i="4"/>
  <c r="A68" i="4"/>
  <c r="B68" i="4"/>
  <c r="C68" i="4"/>
  <c r="E68" i="4"/>
  <c r="F68" i="4"/>
  <c r="G68" i="4"/>
  <c r="H68" i="4"/>
  <c r="A69" i="4"/>
  <c r="B69" i="4"/>
  <c r="C69" i="4"/>
  <c r="E69" i="4"/>
  <c r="F69" i="4"/>
  <c r="G69" i="4"/>
  <c r="H69" i="4"/>
  <c r="A70" i="4"/>
  <c r="B70" i="4"/>
  <c r="C70" i="4"/>
  <c r="E70" i="4"/>
  <c r="F70" i="4"/>
  <c r="G70" i="4"/>
  <c r="H70" i="4"/>
  <c r="A71" i="4"/>
  <c r="B71" i="4"/>
  <c r="C71" i="4"/>
  <c r="E71" i="4"/>
  <c r="F71" i="4"/>
  <c r="G71" i="4"/>
  <c r="H71" i="4"/>
  <c r="A72" i="4"/>
  <c r="B72" i="4"/>
  <c r="C72" i="4"/>
  <c r="E72" i="4"/>
  <c r="F72" i="4"/>
  <c r="G72" i="4"/>
  <c r="H72" i="4"/>
  <c r="A73" i="4"/>
  <c r="B73" i="4"/>
  <c r="C73" i="4"/>
  <c r="E73" i="4"/>
  <c r="F73" i="4"/>
  <c r="G73" i="4"/>
  <c r="H73" i="4"/>
  <c r="A74" i="4"/>
  <c r="B74" i="4"/>
  <c r="C74" i="4"/>
  <c r="E74" i="4"/>
  <c r="F74" i="4"/>
  <c r="G74" i="4"/>
  <c r="H74" i="4"/>
  <c r="A75" i="4"/>
  <c r="B75" i="4"/>
  <c r="C75" i="4"/>
  <c r="E75" i="4"/>
  <c r="F75" i="4"/>
  <c r="G75" i="4"/>
  <c r="H75" i="4"/>
  <c r="A76" i="4"/>
  <c r="B76" i="4"/>
  <c r="C76" i="4"/>
  <c r="E76" i="4"/>
  <c r="F76" i="4"/>
  <c r="G76" i="4"/>
  <c r="H76" i="4"/>
  <c r="A77" i="4"/>
  <c r="B77" i="4"/>
  <c r="C77" i="4"/>
  <c r="E77" i="4"/>
  <c r="F77" i="4"/>
  <c r="G77" i="4"/>
  <c r="H77" i="4"/>
  <c r="A78" i="4"/>
  <c r="B78" i="4"/>
  <c r="C78" i="4"/>
  <c r="E78" i="4"/>
  <c r="F78" i="4"/>
  <c r="G78" i="4"/>
  <c r="H78" i="4"/>
  <c r="A79" i="4"/>
  <c r="B79" i="4"/>
  <c r="C79" i="4"/>
  <c r="E79" i="4"/>
  <c r="F79" i="4"/>
  <c r="G79" i="4"/>
  <c r="H79" i="4"/>
  <c r="A80" i="4"/>
  <c r="B80" i="4"/>
  <c r="C80" i="4"/>
  <c r="E80" i="4"/>
  <c r="F80" i="4"/>
  <c r="G80" i="4"/>
  <c r="H80" i="4"/>
  <c r="A81" i="4"/>
  <c r="B81" i="4"/>
  <c r="C81" i="4"/>
  <c r="E81" i="4"/>
  <c r="F81" i="4"/>
  <c r="G81" i="4"/>
  <c r="H81" i="4"/>
  <c r="A82" i="4"/>
  <c r="B82" i="4"/>
  <c r="C82" i="4"/>
  <c r="E82" i="4"/>
  <c r="F82" i="4"/>
  <c r="G82" i="4"/>
  <c r="H82" i="4"/>
  <c r="A83" i="4"/>
  <c r="B83" i="4"/>
  <c r="C83" i="4"/>
  <c r="E83" i="4"/>
  <c r="F83" i="4"/>
  <c r="G83" i="4"/>
  <c r="H83" i="4"/>
  <c r="A84" i="4"/>
  <c r="B84" i="4"/>
  <c r="C84" i="4"/>
  <c r="E84" i="4"/>
  <c r="F84" i="4"/>
  <c r="G84" i="4"/>
  <c r="H84" i="4"/>
  <c r="A85" i="4"/>
  <c r="B85" i="4"/>
  <c r="C85" i="4"/>
  <c r="E85" i="4"/>
  <c r="F85" i="4"/>
  <c r="G85" i="4"/>
  <c r="H85" i="4"/>
  <c r="A86" i="4"/>
  <c r="B86" i="4"/>
  <c r="C86" i="4"/>
  <c r="E86" i="4"/>
  <c r="F86" i="4"/>
  <c r="G86" i="4"/>
  <c r="H86" i="4"/>
  <c r="A87" i="4"/>
  <c r="B87" i="4"/>
  <c r="C87" i="4"/>
  <c r="E87" i="4"/>
  <c r="F87" i="4"/>
  <c r="G87" i="4"/>
  <c r="H87" i="4"/>
  <c r="A88" i="4"/>
  <c r="B88" i="4"/>
  <c r="C88" i="4"/>
  <c r="E88" i="4"/>
  <c r="F88" i="4"/>
  <c r="G88" i="4"/>
  <c r="H88" i="4"/>
  <c r="A89" i="4"/>
  <c r="B89" i="4"/>
  <c r="C89" i="4"/>
  <c r="E89" i="4"/>
  <c r="F89" i="4"/>
  <c r="G89" i="4"/>
  <c r="H89" i="4"/>
  <c r="A90" i="4"/>
  <c r="B90" i="4"/>
  <c r="C90" i="4"/>
  <c r="E90" i="4"/>
  <c r="F90" i="4"/>
  <c r="G90" i="4"/>
  <c r="H90" i="4"/>
  <c r="A91" i="4"/>
  <c r="B91" i="4"/>
  <c r="C91" i="4"/>
  <c r="E91" i="4"/>
  <c r="F91" i="4"/>
  <c r="G91" i="4"/>
  <c r="H91" i="4"/>
  <c r="A92" i="4"/>
  <c r="B92" i="4"/>
  <c r="C92" i="4"/>
  <c r="E92" i="4"/>
  <c r="F92" i="4"/>
  <c r="G92" i="4"/>
  <c r="H92" i="4"/>
  <c r="A93" i="4"/>
  <c r="B93" i="4"/>
  <c r="C93" i="4"/>
  <c r="E93" i="4"/>
  <c r="F93" i="4"/>
  <c r="G93" i="4"/>
  <c r="H93" i="4"/>
  <c r="A94" i="4"/>
  <c r="B94" i="4"/>
  <c r="C94" i="4"/>
  <c r="E94" i="4"/>
  <c r="F94" i="4"/>
  <c r="G94" i="4"/>
  <c r="H94" i="4"/>
  <c r="A95" i="4"/>
  <c r="B95" i="4"/>
  <c r="C95" i="4"/>
  <c r="E95" i="4"/>
  <c r="F95" i="4"/>
  <c r="G95" i="4"/>
  <c r="H95" i="4"/>
  <c r="A96" i="4"/>
  <c r="B96" i="4"/>
  <c r="C96" i="4"/>
  <c r="E96" i="4"/>
  <c r="F96" i="4"/>
  <c r="G96" i="4"/>
  <c r="H96" i="4"/>
  <c r="A97" i="4"/>
  <c r="B97" i="4"/>
  <c r="C97" i="4"/>
  <c r="E97" i="4"/>
  <c r="F97" i="4"/>
  <c r="G97" i="4"/>
  <c r="H97" i="4"/>
  <c r="A98" i="4"/>
  <c r="B98" i="4"/>
  <c r="C98" i="4"/>
  <c r="E98" i="4"/>
  <c r="F98" i="4"/>
  <c r="G98" i="4"/>
  <c r="H98" i="4"/>
  <c r="A99" i="4"/>
  <c r="B99" i="4"/>
  <c r="C99" i="4"/>
  <c r="E99" i="4"/>
  <c r="F99" i="4"/>
  <c r="G99" i="4"/>
  <c r="H99" i="4"/>
  <c r="A100" i="4"/>
  <c r="B100" i="4"/>
  <c r="C100" i="4"/>
  <c r="E100" i="4"/>
  <c r="F100" i="4"/>
  <c r="G100" i="4"/>
  <c r="H100" i="4"/>
  <c r="A101" i="4"/>
  <c r="B101" i="4"/>
  <c r="C101" i="4"/>
  <c r="E101" i="4"/>
  <c r="F101" i="4"/>
  <c r="G101" i="4"/>
  <c r="H101" i="4"/>
  <c r="A102" i="4"/>
  <c r="B102" i="4"/>
  <c r="C102" i="4"/>
  <c r="E102" i="4"/>
  <c r="F102" i="4"/>
  <c r="G102" i="4"/>
  <c r="H102" i="4"/>
  <c r="A103" i="4"/>
  <c r="B103" i="4"/>
  <c r="C103" i="4"/>
  <c r="E103" i="4"/>
  <c r="F103" i="4"/>
  <c r="G103" i="4"/>
  <c r="H103" i="4"/>
  <c r="A104" i="4"/>
  <c r="B104" i="4"/>
  <c r="C104" i="4"/>
  <c r="E104" i="4"/>
  <c r="F104" i="4"/>
  <c r="G104" i="4"/>
  <c r="H104" i="4"/>
  <c r="A105" i="4"/>
  <c r="B105" i="4"/>
  <c r="C105" i="4"/>
  <c r="E105" i="4"/>
  <c r="F105" i="4"/>
  <c r="G105" i="4"/>
  <c r="H105" i="4"/>
  <c r="A106" i="4"/>
  <c r="B106" i="4"/>
  <c r="C106" i="4"/>
  <c r="E106" i="4"/>
  <c r="F106" i="4"/>
  <c r="G106" i="4"/>
  <c r="H106" i="4"/>
  <c r="A107" i="4"/>
  <c r="B107" i="4"/>
  <c r="C107" i="4"/>
  <c r="E107" i="4"/>
  <c r="F107" i="4"/>
  <c r="G107" i="4"/>
  <c r="H107" i="4"/>
  <c r="A108" i="4"/>
  <c r="B108" i="4"/>
  <c r="C108" i="4"/>
  <c r="E108" i="4"/>
  <c r="F108" i="4"/>
  <c r="G108" i="4"/>
  <c r="H108" i="4"/>
  <c r="A109" i="4"/>
  <c r="B109" i="4"/>
  <c r="C109" i="4"/>
  <c r="E109" i="4"/>
  <c r="F109" i="4"/>
  <c r="G109" i="4"/>
  <c r="H109" i="4"/>
  <c r="A110" i="4"/>
  <c r="B110" i="4"/>
  <c r="C110" i="4"/>
  <c r="E110" i="4"/>
  <c r="F110" i="4"/>
  <c r="G110" i="4"/>
  <c r="H110" i="4"/>
  <c r="A111" i="4"/>
  <c r="B111" i="4"/>
  <c r="C111" i="4"/>
  <c r="E111" i="4"/>
  <c r="F111" i="4"/>
  <c r="G111" i="4"/>
  <c r="H111" i="4"/>
  <c r="A112" i="4"/>
  <c r="B112" i="4"/>
  <c r="C112" i="4"/>
  <c r="E112" i="4"/>
  <c r="F112" i="4"/>
  <c r="G112" i="4"/>
  <c r="H112" i="4"/>
  <c r="A113" i="4"/>
  <c r="B113" i="4"/>
  <c r="C113" i="4"/>
  <c r="E113" i="4"/>
  <c r="F113" i="4"/>
  <c r="G113" i="4"/>
  <c r="H113" i="4"/>
  <c r="A114" i="4"/>
  <c r="B114" i="4"/>
  <c r="C114" i="4"/>
  <c r="E114" i="4"/>
  <c r="F114" i="4"/>
  <c r="G114" i="4"/>
  <c r="H114" i="4"/>
  <c r="A115" i="4"/>
  <c r="B115" i="4"/>
  <c r="C115" i="4"/>
  <c r="E115" i="4"/>
  <c r="F115" i="4"/>
  <c r="G115" i="4"/>
  <c r="H115" i="4"/>
  <c r="A116" i="4"/>
  <c r="B116" i="4"/>
  <c r="C116" i="4"/>
  <c r="E116" i="4"/>
  <c r="F116" i="4"/>
  <c r="G116" i="4"/>
  <c r="H116" i="4"/>
  <c r="A117" i="4"/>
  <c r="B117" i="4"/>
  <c r="C117" i="4"/>
  <c r="E117" i="4"/>
  <c r="F117" i="4"/>
  <c r="G117" i="4"/>
  <c r="H117" i="4"/>
  <c r="A118" i="4"/>
  <c r="B118" i="4"/>
  <c r="C118" i="4"/>
  <c r="E118" i="4"/>
  <c r="F118" i="4"/>
  <c r="G118" i="4"/>
  <c r="H118" i="4"/>
  <c r="A119" i="4"/>
  <c r="B119" i="4"/>
  <c r="C119" i="4"/>
  <c r="E119" i="4"/>
  <c r="F119" i="4"/>
  <c r="G119" i="4"/>
  <c r="H119" i="4"/>
  <c r="A120" i="4"/>
  <c r="B120" i="4"/>
  <c r="C120" i="4"/>
  <c r="E120" i="4"/>
  <c r="F120" i="4"/>
  <c r="G120" i="4"/>
  <c r="H120" i="4"/>
  <c r="A121" i="4"/>
  <c r="B121" i="4"/>
  <c r="C121" i="4"/>
  <c r="E121" i="4"/>
  <c r="F121" i="4"/>
  <c r="G121" i="4"/>
  <c r="H121" i="4"/>
  <c r="A122" i="4"/>
  <c r="B122" i="4"/>
  <c r="C122" i="4"/>
  <c r="E122" i="4"/>
  <c r="F122" i="4"/>
  <c r="G122" i="4"/>
  <c r="H122" i="4"/>
  <c r="A123" i="4"/>
  <c r="B123" i="4"/>
  <c r="C123" i="4"/>
  <c r="E123" i="4"/>
  <c r="F123" i="4"/>
  <c r="G123" i="4"/>
  <c r="H123" i="4"/>
  <c r="A124" i="4"/>
  <c r="B124" i="4"/>
  <c r="C124" i="4"/>
  <c r="E124" i="4"/>
  <c r="F124" i="4"/>
  <c r="G124" i="4"/>
  <c r="H124" i="4"/>
  <c r="A125" i="4"/>
  <c r="B125" i="4"/>
  <c r="C125" i="4"/>
  <c r="E125" i="4"/>
  <c r="F125" i="4"/>
  <c r="G125" i="4"/>
  <c r="H125" i="4"/>
  <c r="A126" i="4"/>
  <c r="B126" i="4"/>
  <c r="C126" i="4"/>
  <c r="E126" i="4"/>
  <c r="F126" i="4"/>
  <c r="G126" i="4"/>
  <c r="H126" i="4"/>
  <c r="A127" i="4"/>
  <c r="B127" i="4"/>
  <c r="C127" i="4"/>
  <c r="E127" i="4"/>
  <c r="F127" i="4"/>
  <c r="G127" i="4"/>
  <c r="H127" i="4"/>
  <c r="A128" i="4"/>
  <c r="B128" i="4"/>
  <c r="C128" i="4"/>
  <c r="E128" i="4"/>
  <c r="F128" i="4"/>
  <c r="G128" i="4"/>
  <c r="H128" i="4"/>
  <c r="A129" i="4"/>
  <c r="B129" i="4"/>
  <c r="C129" i="4"/>
  <c r="E129" i="4"/>
  <c r="F129" i="4"/>
  <c r="G129" i="4"/>
  <c r="H129" i="4"/>
  <c r="A130" i="4"/>
  <c r="B130" i="4"/>
  <c r="C130" i="4"/>
  <c r="E130" i="4"/>
  <c r="F130" i="4"/>
  <c r="G130" i="4"/>
  <c r="H130" i="4"/>
  <c r="A131" i="4"/>
  <c r="B131" i="4"/>
  <c r="C131" i="4"/>
  <c r="E131" i="4"/>
  <c r="F131" i="4"/>
  <c r="G131" i="4"/>
  <c r="H131" i="4"/>
  <c r="A132" i="4"/>
  <c r="B132" i="4"/>
  <c r="C132" i="4"/>
  <c r="E132" i="4"/>
  <c r="F132" i="4"/>
  <c r="G132" i="4"/>
  <c r="H132" i="4"/>
  <c r="A133" i="4"/>
  <c r="B133" i="4"/>
  <c r="C133" i="4"/>
  <c r="E133" i="4"/>
  <c r="F133" i="4"/>
  <c r="G133" i="4"/>
  <c r="H133" i="4"/>
  <c r="A134" i="4"/>
  <c r="B134" i="4"/>
  <c r="C134" i="4"/>
  <c r="E134" i="4"/>
  <c r="F134" i="4"/>
  <c r="G134" i="4"/>
  <c r="H134" i="4"/>
  <c r="A135" i="4"/>
  <c r="B135" i="4"/>
  <c r="C135" i="4"/>
  <c r="E135" i="4"/>
  <c r="F135" i="4"/>
  <c r="G135" i="4"/>
  <c r="H135" i="4"/>
  <c r="A136" i="4"/>
  <c r="B136" i="4"/>
  <c r="C136" i="4"/>
  <c r="E136" i="4"/>
  <c r="F136" i="4"/>
  <c r="G136" i="4"/>
  <c r="H136" i="4"/>
  <c r="A137" i="4"/>
  <c r="B137" i="4"/>
  <c r="C137" i="4"/>
  <c r="E137" i="4"/>
  <c r="F137" i="4"/>
  <c r="G137" i="4"/>
  <c r="H137" i="4"/>
  <c r="A138" i="4"/>
  <c r="B138" i="4"/>
  <c r="C138" i="4"/>
  <c r="E138" i="4"/>
  <c r="F138" i="4"/>
  <c r="G138" i="4"/>
  <c r="H138" i="4"/>
  <c r="A139" i="4"/>
  <c r="B139" i="4"/>
  <c r="C139" i="4"/>
  <c r="E139" i="4"/>
  <c r="F139" i="4"/>
  <c r="G139" i="4"/>
  <c r="H139" i="4"/>
  <c r="A140" i="4"/>
  <c r="B140" i="4"/>
  <c r="C140" i="4"/>
  <c r="E140" i="4"/>
  <c r="F140" i="4"/>
  <c r="G140" i="4"/>
  <c r="H140" i="4"/>
  <c r="A141" i="4"/>
  <c r="B141" i="4"/>
  <c r="C141" i="4"/>
  <c r="E141" i="4"/>
  <c r="F141" i="4"/>
  <c r="G141" i="4"/>
  <c r="H141" i="4"/>
  <c r="A142" i="4"/>
  <c r="B142" i="4"/>
  <c r="C142" i="4"/>
  <c r="E142" i="4"/>
  <c r="F142" i="4"/>
  <c r="G142" i="4"/>
  <c r="H142" i="4"/>
  <c r="A143" i="4"/>
  <c r="B143" i="4"/>
  <c r="C143" i="4"/>
  <c r="E143" i="4"/>
  <c r="F143" i="4"/>
  <c r="G143" i="4"/>
  <c r="H143" i="4"/>
  <c r="A144" i="4"/>
  <c r="B144" i="4"/>
  <c r="C144" i="4"/>
  <c r="E144" i="4"/>
  <c r="F144" i="4"/>
  <c r="G144" i="4"/>
  <c r="H144" i="4"/>
  <c r="A145" i="4"/>
  <c r="B145" i="4"/>
  <c r="C145" i="4"/>
  <c r="E145" i="4"/>
  <c r="F145" i="4"/>
  <c r="G145" i="4"/>
  <c r="H145" i="4"/>
  <c r="A146" i="4"/>
  <c r="B146" i="4"/>
  <c r="C146" i="4"/>
  <c r="E146" i="4"/>
  <c r="F146" i="4"/>
  <c r="G146" i="4"/>
  <c r="H146" i="4"/>
  <c r="A147" i="4"/>
  <c r="B147" i="4"/>
  <c r="C147" i="4"/>
  <c r="E147" i="4"/>
  <c r="F147" i="4"/>
  <c r="G147" i="4"/>
  <c r="H147" i="4"/>
  <c r="A148" i="4"/>
  <c r="B148" i="4"/>
  <c r="C148" i="4"/>
  <c r="E148" i="4"/>
  <c r="F148" i="4"/>
  <c r="G148" i="4"/>
  <c r="H148" i="4"/>
  <c r="A149" i="4"/>
  <c r="B149" i="4"/>
  <c r="C149" i="4"/>
  <c r="E149" i="4"/>
  <c r="F149" i="4"/>
  <c r="G149" i="4"/>
  <c r="H149" i="4"/>
  <c r="A150" i="4"/>
  <c r="B150" i="4"/>
  <c r="C150" i="4"/>
  <c r="E150" i="4"/>
  <c r="F150" i="4"/>
  <c r="G150" i="4"/>
  <c r="H150" i="4"/>
  <c r="A151" i="4"/>
  <c r="B151" i="4"/>
  <c r="C151" i="4"/>
  <c r="E151" i="4"/>
  <c r="F151" i="4"/>
  <c r="G151" i="4"/>
  <c r="H151" i="4"/>
  <c r="A152" i="4"/>
  <c r="B152" i="4"/>
  <c r="C152" i="4"/>
  <c r="E152" i="4"/>
  <c r="F152" i="4"/>
  <c r="G152" i="4"/>
  <c r="H152" i="4"/>
  <c r="A153" i="4"/>
  <c r="B153" i="4"/>
  <c r="C153" i="4"/>
  <c r="E153" i="4"/>
  <c r="F153" i="4"/>
  <c r="G153" i="4"/>
  <c r="H153" i="4"/>
  <c r="A154" i="4"/>
  <c r="B154" i="4"/>
  <c r="C154" i="4"/>
  <c r="E154" i="4"/>
  <c r="F154" i="4"/>
  <c r="G154" i="4"/>
  <c r="H154" i="4"/>
  <c r="A155" i="4"/>
  <c r="B155" i="4"/>
  <c r="C155" i="4"/>
  <c r="E155" i="4"/>
  <c r="F155" i="4"/>
  <c r="G155" i="4"/>
  <c r="H155" i="4"/>
  <c r="A156" i="4"/>
  <c r="B156" i="4"/>
  <c r="C156" i="4"/>
  <c r="E156" i="4"/>
  <c r="F156" i="4"/>
  <c r="G156" i="4"/>
  <c r="H156" i="4"/>
  <c r="A157" i="4"/>
  <c r="B157" i="4"/>
  <c r="C157" i="4"/>
  <c r="E157" i="4"/>
  <c r="F157" i="4"/>
  <c r="G157" i="4"/>
  <c r="H157" i="4"/>
  <c r="A158" i="4"/>
  <c r="B158" i="4"/>
  <c r="C158" i="4"/>
  <c r="E158" i="4"/>
  <c r="F158" i="4"/>
  <c r="G158" i="4"/>
  <c r="H158" i="4"/>
  <c r="A159" i="4"/>
  <c r="B159" i="4"/>
  <c r="C159" i="4"/>
  <c r="E159" i="4"/>
  <c r="F159" i="4"/>
  <c r="G159" i="4"/>
  <c r="H159" i="4"/>
  <c r="A160" i="4"/>
  <c r="B160" i="4"/>
  <c r="C160" i="4"/>
  <c r="E160" i="4"/>
  <c r="F160" i="4"/>
  <c r="G160" i="4"/>
  <c r="H160" i="4"/>
  <c r="A161" i="4"/>
  <c r="B161" i="4"/>
  <c r="C161" i="4"/>
  <c r="E161" i="4"/>
  <c r="F161" i="4"/>
  <c r="G161" i="4"/>
  <c r="H161" i="4"/>
  <c r="A162" i="4"/>
  <c r="B162" i="4"/>
  <c r="C162" i="4"/>
  <c r="E162" i="4"/>
  <c r="F162" i="4"/>
  <c r="G162" i="4"/>
  <c r="H162" i="4"/>
  <c r="A163" i="4"/>
  <c r="B163" i="4"/>
  <c r="C163" i="4"/>
  <c r="E163" i="4"/>
  <c r="F163" i="4"/>
  <c r="G163" i="4"/>
  <c r="H163" i="4"/>
  <c r="A164" i="4"/>
  <c r="B164" i="4"/>
  <c r="C164" i="4"/>
  <c r="E164" i="4"/>
  <c r="F164" i="4"/>
  <c r="G164" i="4"/>
  <c r="H164" i="4"/>
  <c r="A165" i="4"/>
  <c r="B165" i="4"/>
  <c r="C165" i="4"/>
  <c r="E165" i="4"/>
  <c r="F165" i="4"/>
  <c r="G165" i="4"/>
  <c r="H165" i="4"/>
  <c r="A166" i="4"/>
  <c r="B166" i="4"/>
  <c r="C166" i="4"/>
  <c r="E166" i="4"/>
  <c r="F166" i="4"/>
  <c r="G166" i="4"/>
  <c r="H166" i="4"/>
  <c r="A167" i="4"/>
  <c r="B167" i="4"/>
  <c r="C167" i="4"/>
  <c r="E167" i="4"/>
  <c r="F167" i="4"/>
  <c r="G167" i="4"/>
  <c r="H167" i="4"/>
  <c r="A168" i="4"/>
  <c r="B168" i="4"/>
  <c r="C168" i="4"/>
  <c r="E168" i="4"/>
  <c r="F168" i="4"/>
  <c r="G168" i="4"/>
  <c r="H168" i="4"/>
  <c r="A169" i="4"/>
  <c r="B169" i="4"/>
  <c r="C169" i="4"/>
  <c r="E169" i="4"/>
  <c r="F169" i="4"/>
  <c r="G169" i="4"/>
  <c r="H169" i="4"/>
  <c r="A170" i="4"/>
  <c r="B170" i="4"/>
  <c r="C170" i="4"/>
  <c r="E170" i="4"/>
  <c r="F170" i="4"/>
  <c r="G170" i="4"/>
  <c r="H170" i="4"/>
  <c r="A171" i="4"/>
  <c r="B171" i="4"/>
  <c r="C171" i="4"/>
  <c r="E171" i="4"/>
  <c r="F171" i="4"/>
  <c r="G171" i="4"/>
  <c r="H171" i="4"/>
  <c r="A172" i="4"/>
  <c r="B172" i="4"/>
  <c r="C172" i="4"/>
  <c r="E172" i="4"/>
  <c r="F172" i="4"/>
  <c r="G172" i="4"/>
  <c r="H172" i="4"/>
  <c r="A173" i="4"/>
  <c r="B173" i="4"/>
  <c r="C173" i="4"/>
  <c r="E173" i="4"/>
  <c r="F173" i="4"/>
  <c r="G173" i="4"/>
  <c r="H173" i="4"/>
  <c r="A174" i="4"/>
  <c r="B174" i="4"/>
  <c r="C174" i="4"/>
  <c r="E174" i="4"/>
  <c r="F174" i="4"/>
  <c r="G174" i="4"/>
  <c r="H174" i="4"/>
  <c r="A175" i="4"/>
  <c r="B175" i="4"/>
  <c r="C175" i="4"/>
  <c r="E175" i="4"/>
  <c r="F175" i="4"/>
  <c r="G175" i="4"/>
  <c r="H175" i="4"/>
  <c r="A176" i="4"/>
  <c r="B176" i="4"/>
  <c r="C176" i="4"/>
  <c r="E176" i="4"/>
  <c r="F176" i="4"/>
  <c r="G176" i="4"/>
  <c r="H176" i="4"/>
  <c r="A177" i="4"/>
  <c r="B177" i="4"/>
  <c r="C177" i="4"/>
  <c r="E177" i="4"/>
  <c r="F177" i="4"/>
  <c r="G177" i="4"/>
  <c r="H177" i="4"/>
  <c r="A178" i="4"/>
  <c r="B178" i="4"/>
  <c r="C178" i="4"/>
  <c r="E178" i="4"/>
  <c r="F178" i="4"/>
  <c r="G178" i="4"/>
  <c r="H178" i="4"/>
  <c r="A179" i="4"/>
  <c r="B179" i="4"/>
  <c r="C179" i="4"/>
  <c r="E179" i="4"/>
  <c r="F179" i="4"/>
  <c r="G179" i="4"/>
  <c r="H179" i="4"/>
  <c r="A180" i="4"/>
  <c r="B180" i="4"/>
  <c r="C180" i="4"/>
  <c r="E180" i="4"/>
  <c r="F180" i="4"/>
  <c r="G180" i="4"/>
  <c r="H180" i="4"/>
  <c r="A181" i="4"/>
  <c r="B181" i="4"/>
  <c r="C181" i="4"/>
  <c r="E181" i="4"/>
  <c r="F181" i="4"/>
  <c r="G181" i="4"/>
  <c r="H181" i="4"/>
  <c r="A182" i="4"/>
  <c r="B182" i="4"/>
  <c r="C182" i="4"/>
  <c r="E182" i="4"/>
  <c r="F182" i="4"/>
  <c r="G182" i="4"/>
  <c r="H182" i="4"/>
  <c r="A183" i="4"/>
  <c r="B183" i="4"/>
  <c r="C183" i="4"/>
  <c r="E183" i="4"/>
  <c r="F183" i="4"/>
  <c r="G183" i="4"/>
  <c r="H183" i="4"/>
  <c r="A184" i="4"/>
  <c r="B184" i="4"/>
  <c r="C184" i="4"/>
  <c r="E184" i="4"/>
  <c r="F184" i="4"/>
  <c r="G184" i="4"/>
  <c r="H184" i="4"/>
  <c r="A185" i="4"/>
  <c r="B185" i="4"/>
  <c r="C185" i="4"/>
  <c r="E185" i="4"/>
  <c r="F185" i="4"/>
  <c r="G185" i="4"/>
  <c r="H185" i="4"/>
  <c r="A186" i="4"/>
  <c r="B186" i="4"/>
  <c r="C186" i="4"/>
  <c r="E186" i="4"/>
  <c r="F186" i="4"/>
  <c r="G186" i="4"/>
  <c r="H186" i="4"/>
  <c r="A187" i="4"/>
  <c r="B187" i="4"/>
  <c r="C187" i="4"/>
  <c r="E187" i="4"/>
  <c r="F187" i="4"/>
  <c r="G187" i="4"/>
  <c r="H187" i="4"/>
  <c r="A188" i="4"/>
  <c r="B188" i="4"/>
  <c r="C188" i="4"/>
  <c r="E188" i="4"/>
  <c r="F188" i="4"/>
  <c r="G188" i="4"/>
  <c r="H188" i="4"/>
  <c r="A189" i="4"/>
  <c r="B189" i="4"/>
  <c r="C189" i="4"/>
  <c r="E189" i="4"/>
  <c r="F189" i="4"/>
  <c r="G189" i="4"/>
  <c r="H189" i="4"/>
  <c r="A190" i="4"/>
  <c r="B190" i="4"/>
  <c r="C190" i="4"/>
  <c r="E190" i="4"/>
  <c r="F190" i="4"/>
  <c r="G190" i="4"/>
  <c r="H190" i="4"/>
  <c r="A191" i="4"/>
  <c r="B191" i="4"/>
  <c r="C191" i="4"/>
  <c r="E191" i="4"/>
  <c r="F191" i="4"/>
  <c r="G191" i="4"/>
  <c r="H191" i="4"/>
  <c r="A192" i="4"/>
  <c r="B192" i="4"/>
  <c r="C192" i="4"/>
  <c r="E192" i="4"/>
  <c r="F192" i="4"/>
  <c r="G192" i="4"/>
  <c r="H192" i="4"/>
  <c r="A193" i="4"/>
  <c r="B193" i="4"/>
  <c r="C193" i="4"/>
  <c r="E193" i="4"/>
  <c r="F193" i="4"/>
  <c r="G193" i="4"/>
  <c r="H193" i="4"/>
  <c r="A194" i="4"/>
  <c r="B194" i="4"/>
  <c r="C194" i="4"/>
  <c r="E194" i="4"/>
  <c r="F194" i="4"/>
  <c r="G194" i="4"/>
  <c r="H194" i="4"/>
  <c r="A195" i="4"/>
  <c r="B195" i="4"/>
  <c r="C195" i="4"/>
  <c r="E195" i="4"/>
  <c r="F195" i="4"/>
  <c r="G195" i="4"/>
  <c r="H195" i="4"/>
  <c r="A196" i="4"/>
  <c r="B196" i="4"/>
  <c r="C196" i="4"/>
  <c r="E196" i="4"/>
  <c r="F196" i="4"/>
  <c r="G196" i="4"/>
  <c r="H196" i="4"/>
  <c r="A197" i="4"/>
  <c r="B197" i="4"/>
  <c r="C197" i="4"/>
  <c r="E197" i="4"/>
  <c r="F197" i="4"/>
  <c r="G197" i="4"/>
  <c r="H197" i="4"/>
  <c r="A198" i="4"/>
  <c r="B198" i="4"/>
  <c r="C198" i="4"/>
  <c r="E198" i="4"/>
  <c r="F198" i="4"/>
  <c r="G198" i="4"/>
  <c r="H198" i="4"/>
  <c r="A199" i="4"/>
  <c r="B199" i="4"/>
  <c r="C199" i="4"/>
  <c r="E199" i="4"/>
  <c r="F199" i="4"/>
  <c r="G199" i="4"/>
  <c r="H199" i="4"/>
  <c r="A200" i="4"/>
  <c r="B200" i="4"/>
  <c r="C200" i="4"/>
  <c r="E200" i="4"/>
  <c r="F200" i="4"/>
  <c r="G200" i="4"/>
  <c r="H200" i="4"/>
  <c r="A201" i="4"/>
  <c r="B201" i="4"/>
  <c r="C201" i="4"/>
  <c r="E201" i="4"/>
  <c r="F201" i="4"/>
  <c r="G201" i="4"/>
  <c r="H201" i="4"/>
  <c r="A202" i="4"/>
  <c r="B202" i="4"/>
  <c r="C202" i="4"/>
  <c r="E202" i="4"/>
  <c r="F202" i="4"/>
  <c r="G202" i="4"/>
  <c r="H202" i="4"/>
  <c r="A203" i="4"/>
  <c r="B203" i="4"/>
  <c r="C203" i="4"/>
  <c r="E203" i="4"/>
  <c r="F203" i="4"/>
  <c r="G203" i="4"/>
  <c r="H203" i="4"/>
  <c r="A204" i="4"/>
  <c r="B204" i="4"/>
  <c r="C204" i="4"/>
  <c r="E204" i="4"/>
  <c r="F204" i="4"/>
  <c r="G204" i="4"/>
  <c r="H204" i="4"/>
  <c r="A205" i="4"/>
  <c r="B205" i="4"/>
  <c r="C205" i="4"/>
  <c r="E205" i="4"/>
  <c r="F205" i="4"/>
  <c r="G205" i="4"/>
  <c r="H205" i="4"/>
  <c r="A206" i="4"/>
  <c r="B206" i="4"/>
  <c r="C206" i="4"/>
  <c r="E206" i="4"/>
  <c r="F206" i="4"/>
  <c r="G206" i="4"/>
  <c r="H206" i="4"/>
  <c r="A207" i="4"/>
  <c r="B207" i="4"/>
  <c r="C207" i="4"/>
  <c r="E207" i="4"/>
  <c r="F207" i="4"/>
  <c r="G207" i="4"/>
  <c r="H207" i="4"/>
  <c r="A208" i="4"/>
  <c r="B208" i="4"/>
  <c r="C208" i="4"/>
  <c r="E208" i="4"/>
  <c r="F208" i="4"/>
  <c r="G208" i="4"/>
  <c r="H208" i="4"/>
  <c r="A209" i="4"/>
  <c r="B209" i="4"/>
  <c r="C209" i="4"/>
  <c r="E209" i="4"/>
  <c r="F209" i="4"/>
  <c r="G209" i="4"/>
  <c r="H209" i="4"/>
  <c r="A210" i="4"/>
  <c r="B210" i="4"/>
  <c r="C210" i="4"/>
  <c r="E210" i="4"/>
  <c r="F210" i="4"/>
  <c r="G210" i="4"/>
  <c r="H210" i="4"/>
  <c r="A211" i="4"/>
  <c r="B211" i="4"/>
  <c r="C211" i="4"/>
  <c r="E211" i="4"/>
  <c r="F211" i="4"/>
  <c r="G211" i="4"/>
  <c r="H211" i="4"/>
  <c r="A212" i="4"/>
  <c r="B212" i="4"/>
  <c r="C212" i="4"/>
  <c r="E212" i="4"/>
  <c r="F212" i="4"/>
  <c r="G212" i="4"/>
  <c r="H212" i="4"/>
  <c r="A213" i="4"/>
  <c r="B213" i="4"/>
  <c r="C213" i="4"/>
  <c r="E213" i="4"/>
  <c r="F213" i="4"/>
  <c r="G213" i="4"/>
  <c r="H213" i="4"/>
  <c r="A214" i="4"/>
  <c r="B214" i="4"/>
  <c r="C214" i="4"/>
  <c r="E214" i="4"/>
  <c r="F214" i="4"/>
  <c r="G214" i="4"/>
  <c r="H214" i="4"/>
  <c r="A215" i="4"/>
  <c r="B215" i="4"/>
  <c r="C215" i="4"/>
  <c r="E215" i="4"/>
  <c r="F215" i="4"/>
  <c r="G215" i="4"/>
  <c r="H215" i="4"/>
  <c r="A216" i="4"/>
  <c r="B216" i="4"/>
  <c r="C216" i="4"/>
  <c r="E216" i="4"/>
  <c r="F216" i="4"/>
  <c r="G216" i="4"/>
  <c r="H216" i="4"/>
  <c r="A217" i="4"/>
  <c r="B217" i="4"/>
  <c r="C217" i="4"/>
  <c r="E217" i="4"/>
  <c r="F217" i="4"/>
  <c r="G217" i="4"/>
  <c r="H217" i="4"/>
  <c r="A218" i="4"/>
  <c r="B218" i="4"/>
  <c r="C218" i="4"/>
  <c r="E218" i="4"/>
  <c r="F218" i="4"/>
  <c r="G218" i="4"/>
  <c r="H218" i="4"/>
  <c r="A219" i="4"/>
  <c r="B219" i="4"/>
  <c r="C219" i="4"/>
  <c r="E219" i="4"/>
  <c r="F219" i="4"/>
  <c r="G219" i="4"/>
  <c r="H219" i="4"/>
  <c r="A220" i="4"/>
  <c r="B220" i="4"/>
  <c r="C220" i="4"/>
  <c r="E220" i="4"/>
  <c r="F220" i="4"/>
  <c r="G220" i="4"/>
  <c r="H220" i="4"/>
  <c r="A221" i="4"/>
  <c r="B221" i="4"/>
  <c r="C221" i="4"/>
  <c r="E221" i="4"/>
  <c r="F221" i="4"/>
  <c r="G221" i="4"/>
  <c r="H221" i="4"/>
  <c r="A222" i="4"/>
  <c r="B222" i="4"/>
  <c r="C222" i="4"/>
  <c r="E222" i="4"/>
  <c r="F222" i="4"/>
  <c r="G222" i="4"/>
  <c r="H222" i="4"/>
  <c r="A223" i="4"/>
  <c r="B223" i="4"/>
  <c r="C223" i="4"/>
  <c r="E223" i="4"/>
  <c r="F223" i="4"/>
  <c r="G223" i="4"/>
  <c r="H223" i="4"/>
  <c r="A224" i="4"/>
  <c r="B224" i="4"/>
  <c r="C224" i="4"/>
  <c r="E224" i="4"/>
  <c r="F224" i="4"/>
  <c r="G224" i="4"/>
  <c r="H224" i="4"/>
  <c r="A225" i="4"/>
  <c r="B225" i="4"/>
  <c r="C225" i="4"/>
  <c r="E225" i="4"/>
  <c r="F225" i="4"/>
  <c r="G225" i="4"/>
  <c r="H225" i="4"/>
  <c r="A226" i="4"/>
  <c r="B226" i="4"/>
  <c r="C226" i="4"/>
  <c r="E226" i="4"/>
  <c r="F226" i="4"/>
  <c r="G226" i="4"/>
  <c r="H226" i="4"/>
  <c r="A227" i="4"/>
  <c r="B227" i="4"/>
  <c r="C227" i="4"/>
  <c r="E227" i="4"/>
  <c r="F227" i="4"/>
  <c r="G227" i="4"/>
  <c r="H227" i="4"/>
  <c r="A228" i="4"/>
  <c r="B228" i="4"/>
  <c r="C228" i="4"/>
  <c r="E228" i="4"/>
  <c r="F228" i="4"/>
  <c r="G228" i="4"/>
  <c r="H228" i="4"/>
  <c r="A229" i="4"/>
  <c r="B229" i="4"/>
  <c r="C229" i="4"/>
  <c r="D229" i="4"/>
  <c r="E229" i="4"/>
  <c r="F229" i="4"/>
  <c r="G229" i="4"/>
  <c r="H229" i="4"/>
  <c r="A230" i="4"/>
  <c r="B230" i="4"/>
  <c r="C230" i="4"/>
  <c r="E230" i="4"/>
  <c r="F230" i="4"/>
  <c r="G230" i="4"/>
  <c r="H230" i="4"/>
  <c r="A231" i="4"/>
  <c r="B231" i="4"/>
  <c r="C231" i="4"/>
  <c r="E231" i="4"/>
  <c r="F231" i="4"/>
  <c r="G231" i="4"/>
  <c r="H231" i="4"/>
  <c r="A232" i="4"/>
  <c r="B232" i="4"/>
  <c r="C232" i="4"/>
  <c r="E232" i="4"/>
  <c r="F232" i="4"/>
  <c r="G232" i="4"/>
  <c r="H232" i="4"/>
  <c r="A233" i="4"/>
  <c r="B233" i="4"/>
  <c r="C233" i="4"/>
  <c r="E233" i="4"/>
  <c r="F233" i="4"/>
  <c r="G233" i="4"/>
  <c r="H233" i="4"/>
  <c r="A234" i="4"/>
  <c r="B234" i="4"/>
  <c r="C234" i="4"/>
  <c r="E234" i="4"/>
  <c r="F234" i="4"/>
  <c r="G234" i="4"/>
  <c r="H234" i="4"/>
  <c r="A235" i="4"/>
  <c r="B235" i="4"/>
  <c r="C235" i="4"/>
  <c r="E235" i="4"/>
  <c r="F235" i="4"/>
  <c r="G235" i="4"/>
  <c r="H235" i="4"/>
  <c r="A236" i="4"/>
  <c r="B236" i="4"/>
  <c r="C236" i="4"/>
  <c r="E236" i="4"/>
  <c r="F236" i="4"/>
  <c r="G236" i="4"/>
  <c r="H236" i="4"/>
  <c r="A237" i="4"/>
  <c r="B237" i="4"/>
  <c r="C237" i="4"/>
  <c r="E237" i="4"/>
  <c r="F237" i="4"/>
  <c r="G237" i="4"/>
  <c r="H237" i="4"/>
  <c r="A238" i="4"/>
  <c r="B238" i="4"/>
  <c r="C238" i="4"/>
  <c r="E238" i="4"/>
  <c r="F238" i="4"/>
  <c r="G238" i="4"/>
  <c r="H238" i="4"/>
  <c r="A239" i="4"/>
  <c r="B239" i="4"/>
  <c r="C239" i="4"/>
  <c r="E239" i="4"/>
  <c r="F239" i="4"/>
  <c r="G239" i="4"/>
  <c r="H239" i="4"/>
  <c r="A240" i="4"/>
  <c r="B240" i="4"/>
  <c r="C240" i="4"/>
  <c r="E240" i="4"/>
  <c r="F240" i="4"/>
  <c r="G240" i="4"/>
  <c r="H240" i="4"/>
  <c r="A241" i="4"/>
  <c r="B241" i="4"/>
  <c r="C241" i="4"/>
  <c r="E241" i="4"/>
  <c r="F241" i="4"/>
  <c r="G241" i="4"/>
  <c r="H241" i="4"/>
  <c r="A242" i="4"/>
  <c r="B242" i="4"/>
  <c r="C242" i="4"/>
  <c r="E242" i="4"/>
  <c r="F242" i="4"/>
  <c r="G242" i="4"/>
  <c r="H242" i="4"/>
  <c r="A243" i="4"/>
  <c r="B243" i="4"/>
  <c r="C243" i="4"/>
  <c r="E243" i="4"/>
  <c r="F243" i="4"/>
  <c r="G243" i="4"/>
  <c r="H243" i="4"/>
  <c r="A244" i="4"/>
  <c r="B244" i="4"/>
  <c r="C244" i="4"/>
  <c r="E244" i="4"/>
  <c r="F244" i="4"/>
  <c r="G244" i="4"/>
  <c r="H244" i="4"/>
  <c r="A245" i="4"/>
  <c r="B245" i="4"/>
  <c r="C245" i="4"/>
  <c r="E245" i="4"/>
  <c r="F245" i="4"/>
  <c r="G245" i="4"/>
  <c r="H245" i="4"/>
  <c r="A246" i="4"/>
  <c r="B246" i="4"/>
  <c r="C246" i="4"/>
  <c r="E246" i="4"/>
  <c r="F246" i="4"/>
  <c r="G246" i="4"/>
  <c r="H246" i="4"/>
  <c r="A247" i="4"/>
  <c r="B247" i="4"/>
  <c r="C247" i="4"/>
  <c r="E247" i="4"/>
  <c r="F247" i="4"/>
  <c r="G247" i="4"/>
  <c r="H247" i="4"/>
  <c r="A248" i="4"/>
  <c r="B248" i="4"/>
  <c r="C248" i="4"/>
  <c r="E248" i="4"/>
  <c r="F248" i="4"/>
  <c r="G248" i="4"/>
  <c r="H248" i="4"/>
  <c r="A249" i="4"/>
  <c r="B249" i="4"/>
  <c r="C249" i="4"/>
  <c r="E249" i="4"/>
  <c r="F249" i="4"/>
  <c r="G249" i="4"/>
  <c r="H249" i="4"/>
  <c r="A250" i="4"/>
  <c r="B250" i="4"/>
  <c r="C250" i="4"/>
  <c r="E250" i="4"/>
  <c r="F250" i="4"/>
  <c r="G250" i="4"/>
  <c r="H250" i="4"/>
  <c r="A251" i="4"/>
  <c r="B251" i="4"/>
  <c r="C251" i="4"/>
  <c r="E251" i="4"/>
  <c r="F251" i="4"/>
  <c r="G251" i="4"/>
  <c r="H251" i="4"/>
  <c r="A252" i="4"/>
  <c r="B252" i="4"/>
  <c r="C252" i="4"/>
  <c r="E252" i="4"/>
  <c r="F252" i="4"/>
  <c r="G252" i="4"/>
  <c r="H252" i="4"/>
  <c r="A253" i="4"/>
  <c r="B253" i="4"/>
  <c r="C253" i="4"/>
  <c r="E253" i="4"/>
  <c r="F253" i="4"/>
  <c r="G253" i="4"/>
  <c r="H253" i="4"/>
  <c r="A254" i="4"/>
  <c r="B254" i="4"/>
  <c r="C254" i="4"/>
  <c r="E254" i="4"/>
  <c r="F254" i="4"/>
  <c r="G254" i="4"/>
  <c r="H254" i="4"/>
  <c r="H2" i="4"/>
  <c r="G2" i="4"/>
  <c r="F2" i="4"/>
  <c r="E2" i="4"/>
  <c r="C2" i="4"/>
  <c r="B2" i="4"/>
  <c r="A2" i="4"/>
  <c r="B2" i="1"/>
  <c r="O90" i="1"/>
  <c r="D84" i="4"/>
  <c r="O224" i="1"/>
  <c r="D218" i="4"/>
  <c r="O110" i="1"/>
  <c r="D104" i="4"/>
  <c r="O10" i="1"/>
  <c r="D3" i="4"/>
  <c r="O13" i="1"/>
  <c r="D6" i="4"/>
  <c r="D7" i="4"/>
  <c r="O92" i="1"/>
  <c r="D86" i="4"/>
  <c r="O149" i="1"/>
  <c r="D143" i="4"/>
  <c r="O203" i="1"/>
  <c r="D197" i="4"/>
  <c r="O202" i="1"/>
  <c r="D196" i="4"/>
  <c r="O201" i="1"/>
  <c r="D195" i="4"/>
  <c r="O219" i="1"/>
  <c r="D213" i="4"/>
  <c r="O218" i="1"/>
  <c r="D212" i="4"/>
  <c r="D21" i="4"/>
  <c r="O144" i="1"/>
  <c r="D138" i="4"/>
  <c r="D72" i="4"/>
  <c r="O56" i="1"/>
  <c r="D49" i="4"/>
  <c r="O27" i="1"/>
  <c r="D20" i="4"/>
  <c r="O87" i="1"/>
  <c r="D81" i="4"/>
  <c r="O237" i="1"/>
  <c r="D231" i="4"/>
  <c r="O211" i="1"/>
  <c r="D205" i="4"/>
  <c r="O147" i="1"/>
  <c r="D141" i="4"/>
  <c r="O127" i="1"/>
  <c r="D121" i="4"/>
  <c r="O126" i="1"/>
  <c r="D120" i="4"/>
  <c r="O105" i="1"/>
  <c r="D99" i="4"/>
  <c r="O99" i="1"/>
  <c r="D93" i="4"/>
  <c r="O98" i="1"/>
  <c r="D92" i="4"/>
  <c r="O88" i="1"/>
  <c r="D82" i="4"/>
  <c r="O83" i="1"/>
  <c r="D77" i="4"/>
  <c r="O133" i="1"/>
  <c r="D127" i="4"/>
  <c r="O163" i="1"/>
  <c r="D157" i="4"/>
  <c r="O140" i="1"/>
  <c r="D134" i="4"/>
  <c r="O16" i="1"/>
  <c r="D9" i="4"/>
  <c r="O263" i="1"/>
  <c r="D256" i="4"/>
  <c r="O256" i="1"/>
  <c r="D249" i="4"/>
  <c r="O225" i="1"/>
  <c r="D219" i="4"/>
  <c r="O76" i="1"/>
  <c r="D69" i="4"/>
  <c r="O9" i="1"/>
  <c r="D2" i="4"/>
  <c r="O141" i="1"/>
  <c r="D135" i="4"/>
  <c r="O128" i="1"/>
  <c r="D122" i="4"/>
  <c r="O125" i="1"/>
  <c r="D119" i="4"/>
  <c r="O113" i="1"/>
  <c r="D107" i="4"/>
  <c r="O154" i="1"/>
  <c r="D148" i="4"/>
  <c r="O73" i="1"/>
  <c r="D66" i="4"/>
  <c r="O217" i="1"/>
  <c r="D211" i="4"/>
  <c r="O216" i="1"/>
  <c r="D210" i="4"/>
  <c r="O31" i="1"/>
  <c r="D24" i="4"/>
  <c r="D22" i="4"/>
  <c r="O19" i="1"/>
  <c r="D12" i="4"/>
  <c r="O123" i="1"/>
  <c r="D117" i="4"/>
  <c r="O136" i="1"/>
  <c r="D130" i="4"/>
  <c r="O251" i="1"/>
  <c r="D245" i="4"/>
  <c r="O243" i="1"/>
  <c r="D237" i="4"/>
  <c r="O242" i="1"/>
  <c r="D236" i="4"/>
  <c r="O241" i="1"/>
  <c r="D235" i="4"/>
  <c r="O75" i="1"/>
  <c r="D68" i="4"/>
  <c r="O65" i="1"/>
  <c r="D58" i="4"/>
  <c r="O64" i="1"/>
  <c r="D57" i="4"/>
  <c r="O63" i="1"/>
  <c r="D56" i="4"/>
  <c r="O62" i="1"/>
  <c r="D55" i="4"/>
  <c r="O61" i="1"/>
  <c r="D54" i="4"/>
  <c r="O59" i="1"/>
  <c r="D52" i="4"/>
  <c r="O58" i="1"/>
  <c r="D51" i="4"/>
  <c r="O199" i="1"/>
  <c r="D193" i="4"/>
  <c r="O197" i="1"/>
  <c r="D191" i="4"/>
  <c r="O209" i="1"/>
  <c r="D203" i="4"/>
  <c r="O258" i="1"/>
  <c r="D251" i="4"/>
  <c r="O257" i="1"/>
  <c r="D250" i="4"/>
  <c r="O109" i="1"/>
  <c r="D103" i="4"/>
  <c r="O230" i="1"/>
  <c r="D224" i="4"/>
  <c r="O208" i="1"/>
  <c r="D202" i="4"/>
  <c r="O102" i="1"/>
  <c r="D96" i="4"/>
  <c r="O195" i="1"/>
  <c r="D189" i="4"/>
  <c r="O112" i="1"/>
  <c r="D106" i="4"/>
  <c r="O111" i="1"/>
  <c r="D105" i="4"/>
  <c r="O231" i="1"/>
  <c r="D225" i="4"/>
  <c r="O226" i="1"/>
  <c r="D220" i="4"/>
  <c r="O223" i="1"/>
  <c r="D217" i="4"/>
  <c r="O222" i="1"/>
  <c r="D216" i="4"/>
  <c r="O206" i="1"/>
  <c r="D200" i="4"/>
  <c r="O121" i="1"/>
  <c r="D115" i="4"/>
  <c r="O116" i="1"/>
  <c r="D110" i="4"/>
  <c r="O164" i="1"/>
  <c r="D158" i="4"/>
  <c r="O171" i="1"/>
  <c r="D165" i="4"/>
  <c r="O146" i="1"/>
  <c r="D140" i="4"/>
  <c r="O264" i="1"/>
  <c r="D257" i="4"/>
  <c r="O93" i="1"/>
  <c r="D87" i="4"/>
  <c r="O193" i="1"/>
  <c r="D187" i="4"/>
  <c r="O191" i="1"/>
  <c r="D185" i="4"/>
  <c r="O188" i="1"/>
  <c r="D182" i="4"/>
  <c r="O200" i="1"/>
  <c r="D194" i="4"/>
  <c r="O130" i="1"/>
  <c r="D124" i="4"/>
  <c r="O129" i="1"/>
  <c r="D123" i="4"/>
  <c r="O143" i="1"/>
  <c r="D137" i="4"/>
  <c r="O187" i="1"/>
  <c r="D181" i="4"/>
  <c r="O124" i="1"/>
  <c r="D118" i="4"/>
  <c r="O108" i="1"/>
  <c r="D102" i="4"/>
  <c r="O107" i="1"/>
  <c r="D101" i="4"/>
  <c r="O104" i="1"/>
  <c r="D98" i="4"/>
  <c r="O69" i="1"/>
  <c r="D62" i="4"/>
  <c r="O81" i="1"/>
  <c r="D75" i="4"/>
  <c r="O80" i="1"/>
  <c r="D74" i="4"/>
  <c r="O77" i="1"/>
  <c r="D70" i="4"/>
  <c r="O261" i="1"/>
  <c r="D254" i="4"/>
  <c r="O85" i="1"/>
  <c r="D79" i="4"/>
  <c r="O84" i="1"/>
  <c r="D78" i="4"/>
  <c r="O103" i="1"/>
  <c r="D97" i="4"/>
  <c r="O122" i="1"/>
  <c r="D116" i="4"/>
  <c r="O23" i="1"/>
  <c r="D16" i="4"/>
  <c r="O89" i="1"/>
  <c r="D83" i="4"/>
  <c r="O17" i="1"/>
  <c r="D10" i="4"/>
  <c r="O265" i="1"/>
  <c r="D258" i="4"/>
  <c r="O266" i="1"/>
  <c r="D259" i="4"/>
  <c r="O215" i="1"/>
  <c r="D209" i="4"/>
  <c r="O214" i="1"/>
  <c r="D208" i="4"/>
  <c r="O151" i="1"/>
  <c r="D145" i="4"/>
  <c r="O21" i="1"/>
  <c r="D14" i="4"/>
  <c r="O34" i="1"/>
  <c r="D27" i="4"/>
  <c r="O40" i="1"/>
  <c r="D33" i="4"/>
  <c r="O30" i="1"/>
  <c r="D23" i="4"/>
  <c r="O100" i="1"/>
  <c r="D94" i="4"/>
  <c r="O236" i="1"/>
  <c r="D230" i="4"/>
  <c r="O213" i="1"/>
  <c r="D207" i="4"/>
  <c r="O74" i="1"/>
  <c r="D67" i="4"/>
  <c r="O91" i="1"/>
  <c r="D85" i="4"/>
  <c r="D50" i="4"/>
  <c r="O55" i="1"/>
  <c r="D48" i="4"/>
  <c r="O20" i="1"/>
  <c r="D13" i="4"/>
  <c r="O12" i="1"/>
  <c r="D5" i="4"/>
  <c r="D146" i="4"/>
  <c r="O137" i="1"/>
  <c r="D131" i="4"/>
  <c r="O97" i="1"/>
  <c r="D91" i="4"/>
  <c r="O72" i="1"/>
  <c r="D65" i="4"/>
  <c r="O26" i="1"/>
  <c r="D19" i="4"/>
  <c r="O24" i="1"/>
  <c r="D17" i="4"/>
  <c r="O246" i="1"/>
  <c r="D240" i="4"/>
  <c r="O240" i="1"/>
  <c r="D234" i="4"/>
  <c r="O239" i="1"/>
  <c r="D233" i="4"/>
  <c r="O227" i="1"/>
  <c r="D221" i="4"/>
  <c r="O78" i="1"/>
  <c r="D71" i="4"/>
  <c r="O71" i="1"/>
  <c r="D64" i="4"/>
  <c r="O150" i="1"/>
  <c r="D144" i="4"/>
  <c r="O68" i="1"/>
  <c r="D61" i="4"/>
  <c r="O66" i="1"/>
  <c r="D59" i="4"/>
  <c r="O60" i="1"/>
  <c r="D53" i="4"/>
  <c r="D11" i="4"/>
  <c r="D255" i="4"/>
  <c r="O148" i="1"/>
  <c r="D142" i="4"/>
  <c r="O196" i="1"/>
  <c r="D190" i="4"/>
  <c r="O101" i="1"/>
  <c r="D95" i="4"/>
  <c r="O220" i="1"/>
  <c r="D214" i="4"/>
  <c r="O212" i="1"/>
  <c r="D206" i="4"/>
  <c r="O205" i="1"/>
  <c r="D199" i="4"/>
  <c r="O210" i="1"/>
  <c r="D204" i="4"/>
  <c r="O204" i="1"/>
  <c r="D198" i="4"/>
  <c r="O96" i="1"/>
  <c r="D90" i="4"/>
  <c r="O160" i="1"/>
  <c r="D154" i="4"/>
  <c r="O159" i="1"/>
  <c r="D153" i="4"/>
  <c r="O168" i="1"/>
  <c r="D162" i="4"/>
  <c r="O167" i="1"/>
  <c r="D161" i="4"/>
  <c r="O179" i="1"/>
  <c r="D173" i="4"/>
  <c r="O145" i="1"/>
  <c r="D139" i="4"/>
  <c r="O22" i="1"/>
  <c r="D15" i="4"/>
  <c r="O228" i="1"/>
  <c r="D222" i="4"/>
  <c r="O114" i="1"/>
  <c r="D108" i="4"/>
  <c r="O95" i="1"/>
  <c r="D89" i="4"/>
  <c r="O132" i="1"/>
  <c r="D126" i="4"/>
  <c r="O260" i="1"/>
  <c r="D253" i="4"/>
  <c r="O189" i="1"/>
  <c r="D183" i="4"/>
  <c r="O190" i="1"/>
  <c r="D184" i="4"/>
  <c r="O131" i="1"/>
  <c r="D125" i="4"/>
  <c r="O186" i="1"/>
  <c r="D180" i="4"/>
  <c r="O185" i="1"/>
  <c r="D179" i="4"/>
  <c r="O53" i="1"/>
  <c r="D46" i="4"/>
  <c r="O184" i="1"/>
  <c r="D178" i="4"/>
  <c r="O106" i="1"/>
  <c r="D100" i="4"/>
  <c r="O175" i="1"/>
  <c r="D169" i="4"/>
  <c r="O174" i="1"/>
  <c r="D168" i="4"/>
  <c r="O173" i="1"/>
  <c r="D167" i="4"/>
  <c r="O198" i="1"/>
  <c r="D192" i="4"/>
  <c r="O39" i="1"/>
  <c r="D32" i="4"/>
  <c r="O38" i="1"/>
  <c r="D31" i="4"/>
  <c r="O37" i="1"/>
  <c r="D30" i="4"/>
  <c r="O36" i="1"/>
  <c r="D29" i="4"/>
  <c r="O35" i="1"/>
  <c r="D28" i="4"/>
  <c r="O33" i="1"/>
  <c r="D26" i="4"/>
  <c r="O32" i="1"/>
  <c r="D25" i="4"/>
  <c r="O42" i="1"/>
  <c r="D35" i="4"/>
  <c r="O41" i="1"/>
  <c r="D34" i="4"/>
  <c r="O232" i="1"/>
  <c r="D226" i="4"/>
  <c r="O234" i="1"/>
  <c r="D228" i="4"/>
  <c r="O233" i="1"/>
  <c r="D227" i="4"/>
  <c r="O54" i="1"/>
  <c r="D47" i="4"/>
  <c r="O52" i="1"/>
  <c r="D45" i="4"/>
  <c r="O51" i="1"/>
  <c r="D44" i="4"/>
  <c r="O50" i="1"/>
  <c r="D43" i="4"/>
  <c r="O49" i="1"/>
  <c r="D42" i="4"/>
  <c r="O176" i="1"/>
  <c r="D170" i="4"/>
  <c r="O48" i="1"/>
  <c r="D41" i="4"/>
  <c r="O259" i="1"/>
  <c r="D252" i="4"/>
  <c r="O47" i="1"/>
  <c r="D40" i="4"/>
  <c r="O178" i="1"/>
  <c r="D172" i="4"/>
  <c r="O170" i="1"/>
  <c r="D164" i="4"/>
  <c r="O46" i="1"/>
  <c r="D39" i="4"/>
  <c r="O45" i="1"/>
  <c r="D38" i="4"/>
  <c r="O43" i="1"/>
  <c r="D36" i="4"/>
  <c r="O44" i="1"/>
  <c r="D37" i="4"/>
  <c r="O25" i="1"/>
  <c r="D18" i="4"/>
  <c r="O177" i="1"/>
  <c r="D171" i="4"/>
  <c r="O254" i="1"/>
  <c r="D248" i="4"/>
  <c r="O253" i="1"/>
  <c r="D247" i="4"/>
  <c r="O252" i="1"/>
  <c r="D246" i="4"/>
  <c r="O250" i="1"/>
  <c r="D244" i="4"/>
  <c r="O249" i="1"/>
  <c r="D243" i="4"/>
  <c r="O183" i="1"/>
  <c r="D177" i="4"/>
  <c r="O182" i="1"/>
  <c r="D176" i="4"/>
  <c r="O248" i="1"/>
  <c r="D242" i="4"/>
  <c r="O247" i="1"/>
  <c r="D241" i="4"/>
  <c r="O181" i="1"/>
  <c r="D175" i="4"/>
  <c r="O245" i="1"/>
  <c r="D239" i="4"/>
  <c r="O244" i="1"/>
  <c r="D238" i="4"/>
  <c r="O180" i="1"/>
  <c r="D174" i="4"/>
  <c r="O238" i="1"/>
  <c r="D232" i="4"/>
  <c r="O11" i="1"/>
  <c r="D4" i="4"/>
  <c r="O79" i="1"/>
  <c r="D73" i="4"/>
  <c r="O67" i="1"/>
  <c r="D60" i="4"/>
  <c r="O229" i="1"/>
  <c r="D223" i="4"/>
  <c r="O115" i="1"/>
  <c r="D109" i="4"/>
  <c r="O157" i="1"/>
  <c r="D151" i="4"/>
  <c r="O153" i="1"/>
  <c r="D147" i="4"/>
  <c r="O162" i="1"/>
  <c r="D156" i="4"/>
  <c r="O172" i="1"/>
  <c r="D166" i="4"/>
  <c r="O139" i="1"/>
  <c r="D133" i="4"/>
  <c r="O138" i="1"/>
  <c r="D132" i="4"/>
  <c r="O70" i="1"/>
  <c r="D63" i="4"/>
  <c r="O135" i="1"/>
  <c r="D129" i="4"/>
  <c r="O82" i="1"/>
  <c r="D76" i="4"/>
  <c r="O86" i="1"/>
  <c r="D80" i="4"/>
  <c r="O134" i="1"/>
  <c r="D128" i="4"/>
  <c r="O221" i="1"/>
  <c r="D215" i="4"/>
  <c r="O15" i="1"/>
  <c r="D8" i="4"/>
  <c r="O207" i="1"/>
  <c r="D201" i="4"/>
  <c r="O120" i="1"/>
  <c r="D114" i="4"/>
  <c r="O119" i="1"/>
  <c r="D113" i="4"/>
  <c r="O118" i="1"/>
  <c r="D112" i="4"/>
  <c r="O117" i="1"/>
  <c r="D111" i="4"/>
  <c r="O158" i="1"/>
  <c r="D152" i="4"/>
  <c r="O156" i="1"/>
  <c r="D150" i="4"/>
  <c r="O155" i="1"/>
  <c r="D149" i="4"/>
  <c r="O169" i="1"/>
  <c r="D163" i="4"/>
  <c r="O166" i="1"/>
  <c r="D160" i="4"/>
  <c r="O161" i="1"/>
  <c r="D155" i="4"/>
  <c r="O194" i="1"/>
  <c r="D188" i="4"/>
  <c r="O165" i="1"/>
  <c r="D159" i="4"/>
  <c r="O192" i="1"/>
  <c r="D186" i="4"/>
  <c r="O142" i="1"/>
  <c r="D136" i="4"/>
  <c r="O94" i="1"/>
  <c r="D88" i="4"/>
</calcChain>
</file>

<file path=xl/sharedStrings.xml><?xml version="1.0" encoding="utf-8"?>
<sst xmlns="http://schemas.openxmlformats.org/spreadsheetml/2006/main" count="3675" uniqueCount="2210">
  <si>
    <t>School Name:</t>
  </si>
  <si>
    <t xml:space="preserve">School IRN:   </t>
  </si>
  <si>
    <t>Sponsor Name:</t>
  </si>
  <si>
    <t xml:space="preserve">Sponsor IRN:   </t>
  </si>
  <si>
    <t>Item Number</t>
  </si>
  <si>
    <t>ORC Section</t>
  </si>
  <si>
    <t>ORC 3314 reference</t>
  </si>
  <si>
    <t>OAC Section</t>
  </si>
  <si>
    <t>Applies To</t>
  </si>
  <si>
    <t>Category</t>
  </si>
  <si>
    <t>Sub-Category</t>
  </si>
  <si>
    <t>Compliance Component Question 1</t>
  </si>
  <si>
    <t>Answer to Question 1</t>
  </si>
  <si>
    <t xml:space="preserve">Compliance Component Question 2 </t>
  </si>
  <si>
    <t>Answer to Question 2</t>
  </si>
  <si>
    <t>Certification Determination</t>
  </si>
  <si>
    <t>Required Documentation</t>
  </si>
  <si>
    <t>Corrective Action Plan</t>
  </si>
  <si>
    <t>Answer Regarding CAP</t>
  </si>
  <si>
    <t>ORC 3314.03(11)(a)</t>
  </si>
  <si>
    <t>Specifications of contract between sponsor and governing authority-specifications of comprehensive plan</t>
  </si>
  <si>
    <t>All schools</t>
  </si>
  <si>
    <t>Academic</t>
  </si>
  <si>
    <t>Academic Programs</t>
  </si>
  <si>
    <t>None</t>
  </si>
  <si>
    <t>ORC 3313.842</t>
  </si>
  <si>
    <t>Not found</t>
  </si>
  <si>
    <t>Joint educational programs</t>
  </si>
  <si>
    <t>The school does not charge students participating in the joint education program tuition or fees.</t>
  </si>
  <si>
    <t>ORC 3333.85, 3333.83</t>
  </si>
  <si>
    <t>Not found, but similar provision in 3314.03</t>
  </si>
  <si>
    <t>Assignment of course grade; credit</t>
  </si>
  <si>
    <t>Specialized Programs</t>
  </si>
  <si>
    <t>ORC 3313.6015</t>
  </si>
  <si>
    <t>ORC 3314.03(A)(11)(d)</t>
  </si>
  <si>
    <t>Resolution describing how district will address college and career readiness and financial literacy</t>
  </si>
  <si>
    <t xml:space="preserve">The school adopted a resolution describing how it will address college and career readiness and financial literacy in its curriculum for grades 7 or 8 and submitted a copy of the resolution to the Department. </t>
  </si>
  <si>
    <t>ORC 3313.6012</t>
  </si>
  <si>
    <t>Copy of applicable school policy</t>
  </si>
  <si>
    <t>ORC 3314.23</t>
  </si>
  <si>
    <t>Compliance with standards</t>
  </si>
  <si>
    <t>ORC 3302.01</t>
  </si>
  <si>
    <t>ORC 3314.017</t>
  </si>
  <si>
    <t>OAC 3301-56-01</t>
  </si>
  <si>
    <t>School district and building improvement, supports and interventions</t>
  </si>
  <si>
    <t xml:space="preserve">Academic Programs </t>
  </si>
  <si>
    <t>ORC 3301.079</t>
  </si>
  <si>
    <t>ORC 3314.03(A)(29)</t>
  </si>
  <si>
    <t>Academic Programs (Blended Learning)</t>
  </si>
  <si>
    <t>The school's contract provides all required information regarding the blended learning model offered.</t>
  </si>
  <si>
    <t>ORC 3302.41</t>
  </si>
  <si>
    <t>Use of blended learning model</t>
  </si>
  <si>
    <t>ORC 3313.482</t>
  </si>
  <si>
    <t>Academic Programs (Blizzard Bags)</t>
  </si>
  <si>
    <t>Policy on Career Advising</t>
  </si>
  <si>
    <t>Grades 6+</t>
  </si>
  <si>
    <t>Academic Programs (Career Advising)</t>
  </si>
  <si>
    <t>ORC 3313.6020</t>
  </si>
  <si>
    <t>ORC 3302.04, 3302.041</t>
  </si>
  <si>
    <t>Schools in state of academic emergency</t>
  </si>
  <si>
    <t>Academic Programs (OIP)</t>
  </si>
  <si>
    <t>The school complies with the requirements and timelines associated with the Ohio Improvement Plan created through the Department's NCLB waiver (or its successor).</t>
  </si>
  <si>
    <t>ORC 3302.13</t>
  </si>
  <si>
    <t>OAC 3301-56-02</t>
  </si>
  <si>
    <t>Reading achievement improvement plans</t>
  </si>
  <si>
    <t>Academic Programs (Reading Achievement)</t>
  </si>
  <si>
    <t>The school timely submits a reading achievement improvement plan that was approved by the Department.</t>
  </si>
  <si>
    <t>ORC 3314.21</t>
  </si>
  <si>
    <t>Internet- or computer-based schools</t>
  </si>
  <si>
    <t>ORC 3313.608</t>
  </si>
  <si>
    <t>Fourth grade reading capability</t>
  </si>
  <si>
    <t>Grade 3</t>
  </si>
  <si>
    <t xml:space="preserve">ORC 3313.608 </t>
  </si>
  <si>
    <t>ORC 3365.04</t>
  </si>
  <si>
    <t>Information regarding and promotion of the program</t>
  </si>
  <si>
    <t>Secondary Schools</t>
  </si>
  <si>
    <t>College Credit Plus</t>
  </si>
  <si>
    <t xml:space="preserve">ORC 3365.15 </t>
  </si>
  <si>
    <t>OAC 3333-1-65.5</t>
  </si>
  <si>
    <t>Duties of chancellor and superintendent</t>
  </si>
  <si>
    <t>ORC 3365.13</t>
  </si>
  <si>
    <t>Model pathways</t>
  </si>
  <si>
    <t>The school follows procedures to develop, provide notice of, and offer model College Credit Plus pathways, consistent with ORC 3365.13.</t>
  </si>
  <si>
    <t>Evidence of required pathways in course offerings</t>
  </si>
  <si>
    <t>ORC 3365.09</t>
  </si>
  <si>
    <t>Reimbursement where student fails course</t>
  </si>
  <si>
    <t>The school follows requirements and procedures consistent with ORC 3365.09 when seeking reimbursement from a student for the cost of any failed college course.</t>
  </si>
  <si>
    <t>ORC 3365.032</t>
  </si>
  <si>
    <t>Notice of expulsion of student</t>
  </si>
  <si>
    <t>ORC 3365.03</t>
  </si>
  <si>
    <t>Grades 9-12</t>
  </si>
  <si>
    <t>ORC 3365.12</t>
  </si>
  <si>
    <t>Nature of courses; awarding high school credit</t>
  </si>
  <si>
    <t>Grades 7+</t>
  </si>
  <si>
    <t>The school awards course credit consistent with ORC 3365.12 and includes the information in the student's record.</t>
  </si>
  <si>
    <t>ORC 3365.11</t>
  </si>
  <si>
    <t>Credential requirements for instructors</t>
  </si>
  <si>
    <t>ORC 3365.06</t>
  </si>
  <si>
    <t>Enrollment options</t>
  </si>
  <si>
    <t>ORC 3365.033</t>
  </si>
  <si>
    <t>Seventh and eighth grade student participation</t>
  </si>
  <si>
    <t>Grades 7 and/or 8</t>
  </si>
  <si>
    <t>ORC 3365.031</t>
  </si>
  <si>
    <t>Restrictions on enrollment</t>
  </si>
  <si>
    <t>ORC 3365.04, 3365.05, 3365.034</t>
  </si>
  <si>
    <t>OAC 3333-1-65.11</t>
  </si>
  <si>
    <t>ORC 3365</t>
  </si>
  <si>
    <t>OAC 3333-1-65.2</t>
  </si>
  <si>
    <t>College Credit Plus; OAC: Program Requirements for Secondary Schools</t>
  </si>
  <si>
    <t>OAC 3333-1-65.2: Secondary schools that offer qualifying courses on-site comply with classroom requirements and requirements for calculating college credit hours and full time enrollment hours.</t>
  </si>
  <si>
    <t>ORC 3365.10</t>
  </si>
  <si>
    <t>Application for waiver of requirements of program</t>
  </si>
  <si>
    <t>ORC 3301.52</t>
  </si>
  <si>
    <t>OAC 3301-32-02, OAC 3301-32-03, 3301-32-05, 3301-32-06, 3301-32-07, 3301-32-08, 3301-32-09, 3302-32-10, 3301-32-11</t>
  </si>
  <si>
    <t>Preschool, school child program definitions</t>
  </si>
  <si>
    <t>Preschool and school child programs</t>
  </si>
  <si>
    <t>Preschool</t>
  </si>
  <si>
    <t>ORC 3301.52-3301.59</t>
  </si>
  <si>
    <t>ORC 3314.03(A)(11)(j)</t>
  </si>
  <si>
    <t>OAC 3301-37-01, 3301-37-02, 3301-37-03, 3301-37-04, 3301-37-05, 3301-37-06, 3301-37-07, 3301-37-08, 3301-37-09, 3301-37-10, 3301-37-11, 3301-37-12</t>
  </si>
  <si>
    <t>Preschool programs</t>
  </si>
  <si>
    <t>Preschools</t>
  </si>
  <si>
    <t>Current</t>
  </si>
  <si>
    <t>The school is in compliance with the requirements for preschool programs consistent with ORC 3301.52-59.</t>
  </si>
  <si>
    <t>ORC 3301.57</t>
  </si>
  <si>
    <t>Providing consultation and technical assistance</t>
  </si>
  <si>
    <t>ORC 3301.55</t>
  </si>
  <si>
    <t>Preschool program building requirements and building plan</t>
  </si>
  <si>
    <t>The school's facilities used for preschool comply with the requirements in ORC 3301.55.</t>
  </si>
  <si>
    <t>ORC 3301.50</t>
  </si>
  <si>
    <t>Preschool educator license</t>
  </si>
  <si>
    <t>The school's preschool program is in compliance with standards for preschool programs, in accordance with ORC 3301.50.</t>
  </si>
  <si>
    <t>ORC 3313.6014</t>
  </si>
  <si>
    <t>Parental notification of core curriculum requirements</t>
  </si>
  <si>
    <t>The school adopts a procedure for notifying parents about the consequence for a student not graduating from high school regarding eligibility to enroll in most Ohio state universities.</t>
  </si>
  <si>
    <t>ORC 3313.614</t>
  </si>
  <si>
    <t>ORC 3314.03(A)(11)(f)</t>
  </si>
  <si>
    <t>Testing requirements for fulfilling curriculum requirement for diploma</t>
  </si>
  <si>
    <t>The school issues high school diplomas to students successfully completing the high school curriculum and any required graduation tests.</t>
  </si>
  <si>
    <t>ORC 3313.611</t>
  </si>
  <si>
    <t>Standards for awarding high school credit equivalent to credit for completion of high school academic and vocational education courses</t>
  </si>
  <si>
    <t>ORC 3313.61</t>
  </si>
  <si>
    <t>Diploma or honors diploma</t>
  </si>
  <si>
    <t>ORC 3313.603</t>
  </si>
  <si>
    <t>Requirements for high school graduation - workforce or college preparatory units</t>
  </si>
  <si>
    <t>ORC 3301.0712</t>
  </si>
  <si>
    <t>ORC 3314.03(A)(11)(d) &amp; 3314.19</t>
  </si>
  <si>
    <t>College and work ready assessment system</t>
  </si>
  <si>
    <t>The school is actively transitioning to the new graduation requirements, making the three pathways for graduation available to students.</t>
  </si>
  <si>
    <t>ORC 3301.0710</t>
  </si>
  <si>
    <t>Ohio graduation tests</t>
  </si>
  <si>
    <t>The school timely administers the Ohio Graduation Tests and timely reports the results of the assessment to the Department.</t>
  </si>
  <si>
    <t>ORC 5107.30</t>
  </si>
  <si>
    <t>OAC 5101:1-23-50</t>
  </si>
  <si>
    <t>Ohio works first: learning, earning and parenting program</t>
  </si>
  <si>
    <t>ORC 3313.613</t>
  </si>
  <si>
    <t>Awarding high school credit for course completed outside regular school hours at accredited post-secondary institution</t>
  </si>
  <si>
    <t>ORC 3313.89</t>
  </si>
  <si>
    <t>Publication of information regarding online education and career planning tools.</t>
  </si>
  <si>
    <t>ORC 3323.04, 3323.05, 3323.051</t>
  </si>
  <si>
    <t>ORC 3314.19(B)</t>
  </si>
  <si>
    <t>OAC 3301-51-05</t>
  </si>
  <si>
    <t>Procedural safeguards</t>
  </si>
  <si>
    <t>Special Education</t>
  </si>
  <si>
    <t>ORC 3323.04</t>
  </si>
  <si>
    <t xml:space="preserve">OAC 3301-51-07 </t>
  </si>
  <si>
    <t>Individualized education program (IEP)</t>
  </si>
  <si>
    <t>The school has written policies and procedures, consistent with law and rule, to ensure an IEP is developed and implemented for each child with a disability.</t>
  </si>
  <si>
    <t>ORC 3323.03</t>
  </si>
  <si>
    <t>OAC 3301-51-06</t>
  </si>
  <si>
    <t>Evaluations</t>
  </si>
  <si>
    <t>The school follows the State Board of Education standards and procedures for identifying and evaluating students who may have a disability.</t>
  </si>
  <si>
    <t>ORC 3323.02, 3323.07</t>
  </si>
  <si>
    <t>OAC 3301-51-04</t>
  </si>
  <si>
    <t xml:space="preserve">Confidentiality </t>
  </si>
  <si>
    <t>OAC 3301-51-03</t>
  </si>
  <si>
    <t>Child find</t>
  </si>
  <si>
    <t>OAC 3301-51-02</t>
  </si>
  <si>
    <t>Free appropriate public education</t>
  </si>
  <si>
    <t>ORC 3323.02, 3323.04, 3323.07, 3323.11</t>
  </si>
  <si>
    <t>OAC 3301-51-09</t>
  </si>
  <si>
    <t>Delivery of services</t>
  </si>
  <si>
    <t>ORC 3323.01, 3301.07, 3323.02, 3323.07</t>
  </si>
  <si>
    <t>OAC 3301-51-01</t>
  </si>
  <si>
    <t>Applicability of requirements and definitions</t>
  </si>
  <si>
    <t>ORC 3323.19</t>
  </si>
  <si>
    <t>Comprehensive Eye Exam</t>
  </si>
  <si>
    <t>ORC 3323.14</t>
  </si>
  <si>
    <t>District of residence to reimburse for excess costs</t>
  </si>
  <si>
    <t>ORC 3323.12</t>
  </si>
  <si>
    <t xml:space="preserve">Home Instruction </t>
  </si>
  <si>
    <t>ORC 3323.08</t>
  </si>
  <si>
    <t>Districts to submit implementation plans - interdistrict contracts</t>
  </si>
  <si>
    <t>The school submitted a plan to the Department for providing education to students with disabilities.</t>
  </si>
  <si>
    <t>ORC 3323.052</t>
  </si>
  <si>
    <t>Comparison of parent's and child's rights under state and federal education law and special needs scholarship program</t>
  </si>
  <si>
    <t>ORC 3323.031</t>
  </si>
  <si>
    <t>Annual assessment of reading and writing skills of student with visual disability</t>
  </si>
  <si>
    <t>The school annually assesses the reading and writing skills of each student with a visual impairment in a medium deemed appropriate by the student's IEP.</t>
  </si>
  <si>
    <t>ORC 3323.014</t>
  </si>
  <si>
    <t>Procedure where transition services not provided</t>
  </si>
  <si>
    <t>ORC 3314.28</t>
  </si>
  <si>
    <t>Plan by computer-based schools for services to disabled students</t>
  </si>
  <si>
    <t>ORC 3314.061</t>
  </si>
  <si>
    <t>Special Education Community Schools</t>
  </si>
  <si>
    <t>ORC 3313.605</t>
  </si>
  <si>
    <t>Community service education program</t>
  </si>
  <si>
    <t>Copy of the plan</t>
  </si>
  <si>
    <t>ORC 3313.6013</t>
  </si>
  <si>
    <t>Advanced standing programs for college credit</t>
  </si>
  <si>
    <t>ORC 3314.38, 3317.23, 3317.24, 3345.86</t>
  </si>
  <si>
    <t>ORC 3314.38</t>
  </si>
  <si>
    <t>OAC 3301-45-03, 3301-45-04, 3301-45-07, 3301-45-08</t>
  </si>
  <si>
    <t>Student success plan and career counseling</t>
  </si>
  <si>
    <t>Dropout Prevention and Recovery Program</t>
  </si>
  <si>
    <t>ORC 3314.087</t>
  </si>
  <si>
    <t>Community school student may enroll in career-technical program</t>
  </si>
  <si>
    <t>Specialized Programs (Career Tech)</t>
  </si>
  <si>
    <t>ORC 3314.086</t>
  </si>
  <si>
    <t>Career Tech</t>
  </si>
  <si>
    <t>ORC 3313.539</t>
  </si>
  <si>
    <t>Specialized Programs (Interscholastic Athletics)</t>
  </si>
  <si>
    <t>If yes, is the program state approved AND in compliance with all required laws?  Yes/No</t>
  </si>
  <si>
    <t>ORC 3314.03(A)(26)</t>
  </si>
  <si>
    <t>Designation of STEM school equivalent for community school</t>
  </si>
  <si>
    <t>STEM equivalent</t>
  </si>
  <si>
    <t>Specialized Programs (STEM)</t>
  </si>
  <si>
    <t>ORC 3326.03, 3326.032, 3326.04, 3326.09</t>
  </si>
  <si>
    <t>ORC 3301.0710, 3301.0711, 3301.0712</t>
  </si>
  <si>
    <t>State Testing</t>
  </si>
  <si>
    <t>ORC 3301.0711</t>
  </si>
  <si>
    <t>Administration and grading of assessments</t>
  </si>
  <si>
    <t>ORC 3314.26</t>
  </si>
  <si>
    <t>Withdrawal of computer-based school student not taking tests</t>
  </si>
  <si>
    <t>ORC 3314.25</t>
  </si>
  <si>
    <t>Computer-based schools to provide location for statewide tests</t>
  </si>
  <si>
    <t>ORC 3301.0715</t>
  </si>
  <si>
    <t>District board to administer diagnostic assessment - intervention services</t>
  </si>
  <si>
    <t xml:space="preserve">State Testing </t>
  </si>
  <si>
    <t>The school administers state diagnostic tests to students in required categories and to all students in the appropriate grade level at least once annually, providing the information to parents and the Department.</t>
  </si>
  <si>
    <t>ORC 3314.22</t>
  </si>
  <si>
    <t>Data and Technology</t>
  </si>
  <si>
    <t xml:space="preserve">The school provides a computer to students unless waiver conditions are met. </t>
  </si>
  <si>
    <t>Data and Technology (ITC)</t>
  </si>
  <si>
    <t>ORC 3301.075</t>
  </si>
  <si>
    <t>OAC 3301-3-06</t>
  </si>
  <si>
    <t>OAC 3301-3-03</t>
  </si>
  <si>
    <t>Information technology center permit eligibility and application</t>
  </si>
  <si>
    <t>Response respecting sealed records - index - limited inspection</t>
  </si>
  <si>
    <t>Data and Technology (Records)</t>
  </si>
  <si>
    <t>The school has adopted policies and procedures regarding the maintenance of records for a delinquent child and related court records.</t>
  </si>
  <si>
    <t>ORC 1347</t>
  </si>
  <si>
    <t>Personal information systems</t>
  </si>
  <si>
    <t>The school has adopted policies and procedures that provide for the correct operation of personal information systems as detailed in ORC 1347.</t>
  </si>
  <si>
    <t>ORC 3314.17</t>
  </si>
  <si>
    <t>Participation of community school in education management information system</t>
  </si>
  <si>
    <t>Data and Technology (Reporting)</t>
  </si>
  <si>
    <t>Academic performance rating and report card system</t>
  </si>
  <si>
    <t>ORC 3314.038</t>
  </si>
  <si>
    <t>Children residing in residential center; reporting</t>
  </si>
  <si>
    <t>A school enrolling students who reside in a residential center annually reports the information to the Department and the Auditor of State.</t>
  </si>
  <si>
    <t>ORC 3310.42</t>
  </si>
  <si>
    <t>Autism scholarship program - data verification code request</t>
  </si>
  <si>
    <t>Data and Technology (SSID)</t>
  </si>
  <si>
    <t>The school complies with requests from the Department for the SSID of a student applying for the Autism Scholarship Program.</t>
  </si>
  <si>
    <t>ORC 3310.11</t>
  </si>
  <si>
    <t>Request for data verification code of applicant</t>
  </si>
  <si>
    <t>The school complies with requests from the Department for the SSID of a student applying for the Educational Choice Scholarship Program.</t>
  </si>
  <si>
    <t>ORC 3310.63</t>
  </si>
  <si>
    <t>Requests for data verification code</t>
  </si>
  <si>
    <t>The school complies with requests from the Department for the SSID of a student applying for the Jon Peterson Special Needs Scholarship Program.</t>
  </si>
  <si>
    <t>ORC 3313.978</t>
  </si>
  <si>
    <t>Implementation of program</t>
  </si>
  <si>
    <t>Cleveland Area Schools</t>
  </si>
  <si>
    <t>The school complies with requests from the Department for the SSID of a student applying for the Cleveland Scholarship Program.</t>
  </si>
  <si>
    <t>ORC 3301.948</t>
  </si>
  <si>
    <t>Provision of data to multi-state consortium prohibited.</t>
  </si>
  <si>
    <t>Data and Technology (Student Data)</t>
  </si>
  <si>
    <t>The community school does not provide student names and addresses to a multi-state consortium.</t>
  </si>
  <si>
    <t>ORC 3319.321</t>
  </si>
  <si>
    <t>ORC 3314.03(A)(11)(h)</t>
  </si>
  <si>
    <t>Confidentiality</t>
  </si>
  <si>
    <t xml:space="preserve">All schools </t>
  </si>
  <si>
    <t>ORC 3314.27</t>
  </si>
  <si>
    <t>Maximum daily hours by computer-based school student</t>
  </si>
  <si>
    <t>ORC 3321.19, 3321.191</t>
  </si>
  <si>
    <t>Examination into cases of truancy-failure of parent, guardian or responsible person to cause child's attendance at school; board to adopt policy regarding habitual truancy - intervention strategies</t>
  </si>
  <si>
    <t>Attendance</t>
  </si>
  <si>
    <t>ORC 3321.18</t>
  </si>
  <si>
    <t xml:space="preserve">Enforcement proceedings (truancy) </t>
  </si>
  <si>
    <t>The attendance officer institutes proceedings for violations of compulsory education laws.</t>
  </si>
  <si>
    <t>If yes, did the attendance officer institute proceedings for violations of compulsory education laws AND keep records? Yes/No</t>
  </si>
  <si>
    <t>ORC 3321.13</t>
  </si>
  <si>
    <t>Duties of teacher and superintendent upon withdrawal or habitual absence of child from school - forms</t>
  </si>
  <si>
    <t>ORC 3321.041</t>
  </si>
  <si>
    <t>Excused absences for certain extracurricular activities</t>
  </si>
  <si>
    <t>A classroom teacher must accompany any students absent from school for an extracurricular or enrichment activity longer than four consecutive days.</t>
  </si>
  <si>
    <t>Documentation of activity</t>
  </si>
  <si>
    <t>ORC 3313.661</t>
  </si>
  <si>
    <t>Policy regarding suspension, expulsion, removal, and permanent exclusion.</t>
  </si>
  <si>
    <t>The school adopted a policy regarding suspension, expulsion, removal, and permanent exclusion of students fulfilling the requirements in ORC 3313.661.</t>
  </si>
  <si>
    <t>ORC 3314.06</t>
  </si>
  <si>
    <t>Admission procedures</t>
  </si>
  <si>
    <t>ORC 3314.03</t>
  </si>
  <si>
    <t>ORC 3314.03, 3314.061</t>
  </si>
  <si>
    <t>The school's admission policy for students residing outside the district of residence is followed.</t>
  </si>
  <si>
    <t>ORC 3301.0723</t>
  </si>
  <si>
    <t>Data verification code for younger children receiving state services</t>
  </si>
  <si>
    <t>The school, when enrolling a student, confirms whether the child has already been assigned an SSID before requesting or assigning a data verification code.</t>
  </si>
  <si>
    <t>ORC 3314.08, 3317.02, 5753.11</t>
  </si>
  <si>
    <t>ORC 3314.08</t>
  </si>
  <si>
    <t>OAC 3301-102-06</t>
  </si>
  <si>
    <t>Annual enrollment reports; payments from Department and calculating student population</t>
  </si>
  <si>
    <t>9/14/2016 and 6/11/2012</t>
  </si>
  <si>
    <t>ORC 3314.20</t>
  </si>
  <si>
    <t>ORC 3314.041</t>
  </si>
  <si>
    <t>Distributing statement concerning state-prescribed testing and compulsory attendance law to parents</t>
  </si>
  <si>
    <t>The school provides the parent, at the time a student is enrolled, with a statement about the requirement for enrolled students to take proficiency tests and other examinations prescribed by law.</t>
  </si>
  <si>
    <t>ORC 3314.03(A)(7)</t>
  </si>
  <si>
    <t>The school will achieve racial and ethnic balance reflective of the community it serves.</t>
  </si>
  <si>
    <t>ORC 3313.672</t>
  </si>
  <si>
    <t>Presenting school records, custody order if applicable and certification of birth by new pupil</t>
  </si>
  <si>
    <t>ORC 3313.662</t>
  </si>
  <si>
    <t>Adjudication order permanently excluding pupil from public schools.</t>
  </si>
  <si>
    <t>ORC 3313.648</t>
  </si>
  <si>
    <t>Prohibiting incentives to enroll in district</t>
  </si>
  <si>
    <t>ORC 3313.6411</t>
  </si>
  <si>
    <t>Providing report card to parent</t>
  </si>
  <si>
    <t>ORC 3314.271</t>
  </si>
  <si>
    <t>Orientation course</t>
  </si>
  <si>
    <t>ORC 3321.01</t>
  </si>
  <si>
    <t>Compulsory school age - requirements for admission to kindergarten or first grade - pupil personnel service committee</t>
  </si>
  <si>
    <t>ORC 3314.051</t>
  </si>
  <si>
    <t>Disposal of real property acquired from school district</t>
  </si>
  <si>
    <t>Fiscal</t>
  </si>
  <si>
    <t xml:space="preserve">A school that acquires property from a traditional public district follows notice and pricing requirements per ORC 3314.051 when disposing of the property. </t>
  </si>
  <si>
    <t>N/A</t>
  </si>
  <si>
    <t>Found in federal regulations</t>
  </si>
  <si>
    <t>None; however federal law ESEA and ESSA</t>
  </si>
  <si>
    <t>Compliance with standards of financial reporting</t>
  </si>
  <si>
    <t>The school reports all financial information in an easily understood format and by the reporting categories and subgroups required by the Department.</t>
  </si>
  <si>
    <t>ORC 3314.03(15)</t>
  </si>
  <si>
    <t>ORC 117.43</t>
  </si>
  <si>
    <t>OAC 117-6-01</t>
  </si>
  <si>
    <t>Chart of accounts - school districts and community schools</t>
  </si>
  <si>
    <t>The schools have maintained financial records in accordance with the uniform school accounting system (USAS).</t>
  </si>
  <si>
    <t>ORC 117.38</t>
  </si>
  <si>
    <t>OAC 117-2-03</t>
  </si>
  <si>
    <t>Annual financial reports</t>
  </si>
  <si>
    <t>ORC 3314.50</t>
  </si>
  <si>
    <t>Community School; bond</t>
  </si>
  <si>
    <t>The school posts a bond, guarantee or cash deposit in an amount of $50,000 with the Auditor of State.</t>
  </si>
  <si>
    <t>Copy of Bond, Guarantee, or Cash Deposit</t>
  </si>
  <si>
    <t>ORC 3317.25</t>
  </si>
  <si>
    <t>ORC 3314.08(C )</t>
  </si>
  <si>
    <t>Spending of economically disadvantaged funds</t>
  </si>
  <si>
    <t>The school spends economically disadvantaged funds in accordance with the allowances under ORC 3317.25. At the end of each fiscal year, each city, local, exempted village, or joint vocational school district, community school, and STEM school shall submit a report to the Ohio Department of Education describing the initiative or initiatives on which the district's or school's economically disadvantaged funds were spent during that fiscal year.</t>
  </si>
  <si>
    <t>ORC 3314.03(11)(b)</t>
  </si>
  <si>
    <t>ORC 3314.03(A)(11)(b)</t>
  </si>
  <si>
    <t>ORC 3317.051</t>
  </si>
  <si>
    <t>Approval of funding for combined or partial units</t>
  </si>
  <si>
    <t xml:space="preserve">A school district has assigned gifted unit funding to the community school  as part of an arrangement to provide services to the district.  </t>
  </si>
  <si>
    <t>ORC 2915.092</t>
  </si>
  <si>
    <t>Raffles - Illegal conduct of raffle - penalties</t>
  </si>
  <si>
    <t>ORC 3323.13</t>
  </si>
  <si>
    <t>Special education from another district - payment by district of residence</t>
  </si>
  <si>
    <t xml:space="preserve">The school follows all requirements of ORC 3323.13 regarding payments and participation of the student's district of residence for a child with an IEP.  </t>
  </si>
  <si>
    <t>ORC 3314.51</t>
  </si>
  <si>
    <t>Unauditable community school</t>
  </si>
  <si>
    <t>Notice of suspension of fiscal officer</t>
  </si>
  <si>
    <t>ORC 3313.90, 3317.022</t>
  </si>
  <si>
    <t>OAC 3301-61-16</t>
  </si>
  <si>
    <t>Use of career-technical education supplemental funds and career-technical associated services funds</t>
  </si>
  <si>
    <t xml:space="preserve">The school complies with plan, expenditure and reporting requirements pertaining to its receipt of career-technical education funding.  </t>
  </si>
  <si>
    <t>ORC 3314.074</t>
  </si>
  <si>
    <t xml:space="preserve">Distributing assets of school permanently closed </t>
  </si>
  <si>
    <t>Fiscal (Closure)</t>
  </si>
  <si>
    <t>ORC 3314.023, cont.</t>
  </si>
  <si>
    <t>Monitoring, oversight, and technical assistance; school closure</t>
  </si>
  <si>
    <t xml:space="preserve">ORC 3314.011 </t>
  </si>
  <si>
    <t>Designated fiscal officer - bond - licensing</t>
  </si>
  <si>
    <t>Fiscal (Fiscal Officer)</t>
  </si>
  <si>
    <t>The school's fiscal officer is hired consistent with the requirements of ORC 3314.011.</t>
  </si>
  <si>
    <t>ORC 3314.011</t>
  </si>
  <si>
    <t>Designated Fiscal Officer Bond-licensing</t>
  </si>
  <si>
    <t>If yes, did the sponsor approve the resolution and was documentation provided to the Department?  Yes/No</t>
  </si>
  <si>
    <t>ORC 5705.391</t>
  </si>
  <si>
    <t>Board of education spending plan</t>
  </si>
  <si>
    <t>ORC 3314.024</t>
  </si>
  <si>
    <t>Detailed accounting by management company; categories of expenses</t>
  </si>
  <si>
    <t>A copy of the detailed financial accounting</t>
  </si>
  <si>
    <t>ORC 3314.10</t>
  </si>
  <si>
    <t>Governance and Employment</t>
  </si>
  <si>
    <t>Employment</t>
  </si>
  <si>
    <t>ORC 3314.401</t>
  </si>
  <si>
    <t>Employee investigation report kept in personnel file</t>
  </si>
  <si>
    <t>The school maintained reports of its investigations into the conditions described in ORC 3314.40(B) in the employee's personnel file.</t>
  </si>
  <si>
    <t>ORC 3314.101</t>
  </si>
  <si>
    <t>Suspension of employee pending criminal action</t>
  </si>
  <si>
    <t>Documentation of the suspension</t>
  </si>
  <si>
    <t>ORC 117</t>
  </si>
  <si>
    <t>Safety</t>
  </si>
  <si>
    <t>The school is in compliance with audit requirements and new employees are provided the means of reporting fraud.</t>
  </si>
  <si>
    <t>ORC 2744</t>
  </si>
  <si>
    <t>Political Subdivision Tort Liability</t>
  </si>
  <si>
    <t>The school provides for the defense of an employee in specific situations outlined in ORC 2744.</t>
  </si>
  <si>
    <t>ORC 2313.19</t>
  </si>
  <si>
    <t>Employer may not penalize employee for being called to jury duty</t>
  </si>
  <si>
    <t>ORC 3323.11</t>
  </si>
  <si>
    <t>Employment and qualifications of necessary personnel</t>
  </si>
  <si>
    <t>The school's special education teacher(s) hold a bachelor's degree, a special education teacher license without waivers for emergency, temporary or provisional basis, and, if teaching core subjects, holds a degree in the core subject or passed Ohio's content knowledge assessment.</t>
  </si>
  <si>
    <t>ORC 9.91</t>
  </si>
  <si>
    <t>Placement or purchase of tax-sheltered annuity for educational employees</t>
  </si>
  <si>
    <t>The school allows employees to designate the licensed agent, broker, or company through whom the placement or purchase of a tax-sheltered annuity is arranged, consistent with ORC 9.91.</t>
  </si>
  <si>
    <t>ORC 3319.58</t>
  </si>
  <si>
    <t>Retesting teachers in low performance schools</t>
  </si>
  <si>
    <t>The school timely administered the content knowledge assessments for teachers in a manner consistent with ORC 3319.58.</t>
  </si>
  <si>
    <t>ORC 3319.223</t>
  </si>
  <si>
    <t>ORC 3314.03(A)</t>
  </si>
  <si>
    <t>OAC 3301-24-04</t>
  </si>
  <si>
    <t>Teacher residency</t>
  </si>
  <si>
    <t xml:space="preserve">Employment </t>
  </si>
  <si>
    <t>ORC 3319.22</t>
  </si>
  <si>
    <t>ORC 3314.03(A)(10)</t>
  </si>
  <si>
    <t>LPDC (Standards and requirements for educator licenses - local professional development committee)</t>
  </si>
  <si>
    <t xml:space="preserve"> 9/29/2015</t>
  </si>
  <si>
    <t>The school has a local professional development committee to determine coursework and other professional development needed by licensed educators to satisfy the renewal of such licenses.</t>
  </si>
  <si>
    <t>Documentation of the local professional development committee and meeting schedule for the current school year. If provided by an operator or management company, then evidence of the committee from the operator or management company.</t>
  </si>
  <si>
    <t>ORC 3319.22 - 3319.31</t>
  </si>
  <si>
    <t>OAC 3301-23-44, 3301-24-13, 3301-24-14, 3301-25-01, 3301-25-02, 3301-25-03, 3301-25-04, 3301-25-05, 3301-25-07, 3301-25-08, 3301-25-09</t>
  </si>
  <si>
    <t>Teacher licenses</t>
  </si>
  <si>
    <t>ORC 4141</t>
  </si>
  <si>
    <t>ORC 4113.52</t>
  </si>
  <si>
    <t>Reporting violation of law by employer or fellow employee</t>
  </si>
  <si>
    <t>ORC 4112</t>
  </si>
  <si>
    <t>Civil Rights Commission</t>
  </si>
  <si>
    <t>The school did not discriminate against employees, prospective employees, vendors or prospective vendors on the basis of race, color, religion, sex, military status, national origin, disability, age, or ancestry. The school did not request, make or keep records of, use on an application form, print or publish, announce a policy using a quota system, or utilize in recruitment or hiring  any information concerning the race, color, religion, sex, military status, national origin, disability, age, or ancestry of an employee or prospective employee, except as certified in advance as a bona fide occupational qualification by the Ohio Civil Rights Commission.</t>
  </si>
  <si>
    <t>ORC 3319.303</t>
  </si>
  <si>
    <t>Not found, but covered in ORC 3314.03(A)(10)</t>
  </si>
  <si>
    <t>OAC 3301-27-01</t>
  </si>
  <si>
    <t>Qualifications to direct, supervise, or coach a pupil activity program</t>
  </si>
  <si>
    <t>If yes, do all such coaches have a current pupil activity permit issued by the Department?  Yes/No</t>
  </si>
  <si>
    <t>ORC 3319.088</t>
  </si>
  <si>
    <t>Not found, but similar provision in ORC 3314.03(G)</t>
  </si>
  <si>
    <t>OAC 3301-25-01, 3301-25-02, 3301-25-03, 2201-25-04</t>
  </si>
  <si>
    <t>Educational aide permits</t>
  </si>
  <si>
    <t>1/2/2/10</t>
  </si>
  <si>
    <t>The school is in compliance with all requirements established by the Department for issuing and renewing educational aide permits.</t>
  </si>
  <si>
    <t>ORC 3314.03(A)(12)</t>
  </si>
  <si>
    <t xml:space="preserve">Employment  </t>
  </si>
  <si>
    <t>The contract with the sponsor must provide for arrangements for health and other benefits  for school employees.</t>
  </si>
  <si>
    <t>Does the contract with the sponsor provide for arrangements for providing health and other benefits to school employees?  Yes/No</t>
  </si>
  <si>
    <t>ORC 3319.27</t>
  </si>
  <si>
    <t>OAC 3301-24-11</t>
  </si>
  <si>
    <t>Alternative principal license</t>
  </si>
  <si>
    <t>ORC 4167</t>
  </si>
  <si>
    <t>Public employment risk reduction program</t>
  </si>
  <si>
    <t xml:space="preserve">Employment  (Workers' Compensation laws) </t>
  </si>
  <si>
    <t xml:space="preserve">Current </t>
  </si>
  <si>
    <t>The school is in compliance with Ohio employment risk reduction laws, standards, rules, and orders applicable to public employers, or has been granted a variance from the standard or provision by the Bureau of Workers' Compensation.</t>
  </si>
  <si>
    <t>Evidence of temporary variance from the Ohio Bureau of Workers' Compensation</t>
  </si>
  <si>
    <t>ORC 4123, ORC 4123.35</t>
  </si>
  <si>
    <t>Worker's compensation</t>
  </si>
  <si>
    <t>The school is current in their workers' compensation premiums and have a current certificate indicating compliance.</t>
  </si>
  <si>
    <t>Certificate from the Ohio Bureau of Workers' Compensation</t>
  </si>
  <si>
    <t>ORC 3314.41</t>
  </si>
  <si>
    <t>Criminal records check of private contract employee</t>
  </si>
  <si>
    <t>Employment (Background Checks)</t>
  </si>
  <si>
    <t>ORC 3319.31, 3319.311, 3319.39, 3319.391</t>
  </si>
  <si>
    <t>OAC 3301-20-03</t>
  </si>
  <si>
    <t>Employment of non-licensed individuals with certain criminal convictions</t>
  </si>
  <si>
    <t>The school has a current criminal background check on file for each of its non-licensed employees, employs no such employees convicted of a non-rehabilitative offense, and maintains evidence of rehabilitation for any such employees convicted of a rehabilitative offense.</t>
  </si>
  <si>
    <t>Has any current non-licensed employee been convicted of a non-rehabilitative offense? Yes/No</t>
  </si>
  <si>
    <t>If yes, was the employee terminated?  Yes/No</t>
  </si>
  <si>
    <t>Has any current non-licensed employee been convicted of a rehabilitative offense? Yes/No</t>
  </si>
  <si>
    <t>ORC 3319.291, 3319.31, 3319.311, 3319.39</t>
  </si>
  <si>
    <t>OAC 3301-20-01</t>
  </si>
  <si>
    <t>Employment of individuals in positions that require a license and licensure of individuals with certain criminal convictions or other alternative dispositions</t>
  </si>
  <si>
    <t>The school has a current criminal background check on file for each of its licensed employees.</t>
  </si>
  <si>
    <t>ORC 3301.541</t>
  </si>
  <si>
    <t>Criminal records check</t>
  </si>
  <si>
    <t>Teachers and nonteaching employees</t>
  </si>
  <si>
    <t>Employment (Collective Bargaining)</t>
  </si>
  <si>
    <t>The school acknowledges the rights of any school employees to organize and collectively bargain and monitors employment practices accordingly.</t>
  </si>
  <si>
    <t>Evidence of collective bargaining unit.</t>
  </si>
  <si>
    <t>ORC 3314.03(A)(17)</t>
  </si>
  <si>
    <t>ORC 4117.10</t>
  </si>
  <si>
    <t>Terms of the agreement</t>
  </si>
  <si>
    <t>The school's governing authority receives a copy of the collective bargaining agreement within 14 days of the parties finalizing it.</t>
  </si>
  <si>
    <t>ORC 4117.08</t>
  </si>
  <si>
    <t>Matters subject to collective bargaining</t>
  </si>
  <si>
    <t>ORC 4117.04</t>
  </si>
  <si>
    <t>Public employers exclusive representative</t>
  </si>
  <si>
    <t>The school bargains collectively with the exclusive employee organization certified by the State Employment Relations for a period of at least 12 months from certification.</t>
  </si>
  <si>
    <t>ORC 3314.102</t>
  </si>
  <si>
    <t>Removal of conversion community school employees from collective bargaining unit.</t>
  </si>
  <si>
    <t>ORC 2921.44</t>
  </si>
  <si>
    <t>Dereliction of duty</t>
  </si>
  <si>
    <t>Employment (Fiscal)</t>
  </si>
  <si>
    <t>The school treasurer/fiscal officer has never been convicted of dereliction of duty or the conviction occurred more than four years ago and the individual has fulfilled any repayment or restitution requirements.</t>
  </si>
  <si>
    <t>ORC 3301.53</t>
  </si>
  <si>
    <t>Rules for minimum standards for preschool programs</t>
  </si>
  <si>
    <t>Employment (Preschool)</t>
  </si>
  <si>
    <t xml:space="preserve">The school's preschool program director or administrator holds a valid educator license, along with required coursework per ORC 3301.53. </t>
  </si>
  <si>
    <t>If yes, is the preschool program director properly licensed?  Yes/No</t>
  </si>
  <si>
    <t>ORC 3314.40</t>
  </si>
  <si>
    <t>Report of employee conviction or alternative disposition</t>
  </si>
  <si>
    <t>Employment (Reporting)</t>
  </si>
  <si>
    <t>ORC 3319.39, 3319.391, 3327.10, 4511.76</t>
  </si>
  <si>
    <t>OAC 3301-83-23</t>
  </si>
  <si>
    <t>Employment of school bus and van drivers with certain criminal convictions</t>
  </si>
  <si>
    <t>Transportation</t>
  </si>
  <si>
    <t>Employment (Transportation)</t>
  </si>
  <si>
    <t>ORC 4511.76</t>
  </si>
  <si>
    <t>OAC 3301-83-10</t>
  </si>
  <si>
    <t>Personnel training program</t>
  </si>
  <si>
    <t>All bus drivers received a criminal background check and are in compliance with all training and certificate requirements.</t>
  </si>
  <si>
    <t>ORC 3327.10, 4511.76</t>
  </si>
  <si>
    <t>OAC 3301-83-06</t>
  </si>
  <si>
    <t>Qualifications of drivers</t>
  </si>
  <si>
    <t>Schools with transportation</t>
  </si>
  <si>
    <t>All pupil transportation employees or contractors meet the requirements in OAC 3301-83-06, (e.g., criminal background checks, licensing, training).</t>
  </si>
  <si>
    <t>OAC 3301-83-07</t>
  </si>
  <si>
    <t>Transportation of pupils physical requirements</t>
  </si>
  <si>
    <t>School bus drivers meet all physical requirements.</t>
  </si>
  <si>
    <t>ORC 3314.034</t>
  </si>
  <si>
    <t>Conditions which would prohibit contract with new sponsor</t>
  </si>
  <si>
    <t>Governance</t>
  </si>
  <si>
    <t>ORC 3314.05</t>
  </si>
  <si>
    <t>Specification of use and acquisition of facilities</t>
  </si>
  <si>
    <t>ORC 3314.03(C)</t>
  </si>
  <si>
    <t>ORC 3314.02(E)(55)</t>
  </si>
  <si>
    <t>ORC 3314.02(E)(5)</t>
  </si>
  <si>
    <t xml:space="preserve">Proposal for converting public school to community school </t>
  </si>
  <si>
    <t>The governing authority of a startup or conversion community school may provide by resolution for the compensation for its members.</t>
  </si>
  <si>
    <t>Did the governing authority adopt a resolution for the compensation of its members?  Yes/No</t>
  </si>
  <si>
    <t>If yes, does the resolution comply with law?  Yes/No</t>
  </si>
  <si>
    <t>Copy of applicable resolution</t>
  </si>
  <si>
    <t>ORC 3314.035</t>
  </si>
  <si>
    <t>Publication of names of members of governing authority</t>
  </si>
  <si>
    <t>ORC 3314.032</t>
  </si>
  <si>
    <t>Contents of contract between governing authority and operator</t>
  </si>
  <si>
    <t>The school's contract with its operator contains criteria for termination as well as other stipulations, consistent with ORC 3314.032.</t>
  </si>
  <si>
    <t>If yes, does the contract comply with requirements of law?  Yes/No</t>
  </si>
  <si>
    <t>ORC 3314.03(A)(9)</t>
  </si>
  <si>
    <t>ORC 2921.42</t>
  </si>
  <si>
    <t>Having an unlawful interest in a public contract</t>
  </si>
  <si>
    <t>The school's governing authority members have no interest in a public contract in which the member, any of the member's family or business associates also has an interest during the time the member holds his/her position and within one year of leaving the position, with certain narrow and specific exceptions.</t>
  </si>
  <si>
    <t>Signed conflict of interest statements for each governing authority member.</t>
  </si>
  <si>
    <t>ORC 3313.131</t>
  </si>
  <si>
    <t>Member of governing authority of community school prohibited from membership on board of education</t>
  </si>
  <si>
    <t>No member of the governing authority is also a member of a district school board.</t>
  </si>
  <si>
    <t>ORC 1702</t>
  </si>
  <si>
    <t>ORC 3314.03(A)(1)</t>
  </si>
  <si>
    <t>Nonprofit corporation law definitions</t>
  </si>
  <si>
    <t>The school was established as either a nonprofit corporation or a public benefit corporation, depending upon the date of its creation, and maintains that standing in compliance with requirements of law.</t>
  </si>
  <si>
    <t>School's current nonprofit certificate awarded by the Secretary of State.</t>
  </si>
  <si>
    <t>ORC 3314.036</t>
  </si>
  <si>
    <t>Employment of attorney</t>
  </si>
  <si>
    <t>ORC 3314.03(B)</t>
  </si>
  <si>
    <t>ORC 3314.03(A)(18)</t>
  </si>
  <si>
    <t>The school and sponsor agree upon procedures for resolving potential disputes between the two parties.</t>
  </si>
  <si>
    <t>ORC 121.22</t>
  </si>
  <si>
    <t>Public meetings - exceptions</t>
  </si>
  <si>
    <t>Copy of governing authority meeting notices</t>
  </si>
  <si>
    <t>ORC 4117.14</t>
  </si>
  <si>
    <t>Settlement of dispute between exclusive representative and public employer - procedures</t>
  </si>
  <si>
    <t>ORC 102</t>
  </si>
  <si>
    <t>Public Officers - Ethics</t>
  </si>
  <si>
    <t>Governance (Ethics)</t>
  </si>
  <si>
    <t>ORC 3314.037</t>
  </si>
  <si>
    <t>Training on public records and open meetings laws</t>
  </si>
  <si>
    <t>Governance (public records)</t>
  </si>
  <si>
    <t>The school's governing authority members, fiscal officer, administrators and supervisory staff are annually trained on the public records and open meetings laws.</t>
  </si>
  <si>
    <t>ORC 149.43</t>
  </si>
  <si>
    <t>Availability of public records for inspection and copying</t>
  </si>
  <si>
    <t>ORC 3313.718</t>
  </si>
  <si>
    <t>Possession and use of Epinephrine auto injector to treat anaphylaxis</t>
  </si>
  <si>
    <t>Health and Safety</t>
  </si>
  <si>
    <t>Health</t>
  </si>
  <si>
    <t xml:space="preserve">ORC 3313.71 </t>
  </si>
  <si>
    <t>Examinations and diagnoses by school physician</t>
  </si>
  <si>
    <t>The school provided and required tests for examination for tuberculosis for pupils in certain grades and of school employees as may be required by the director of health.</t>
  </si>
  <si>
    <t>ORC 3313.673</t>
  </si>
  <si>
    <t>Screening of beginning pupils for special learning needs</t>
  </si>
  <si>
    <t>The school screened pupils enrolled in either kindergarten or first grade prior to Nov. 1 for hearing, vision, speech and communications, or medical problems and developmental disorders.</t>
  </si>
  <si>
    <t>ORC 3313.67, 3313.671</t>
  </si>
  <si>
    <t>Proof of required immunizations - exceptions.</t>
  </si>
  <si>
    <t>ORC 3313.719</t>
  </si>
  <si>
    <t>Food allergy protection policy</t>
  </si>
  <si>
    <t>The school adopts a policy to protect students with peanut or other food allergies.</t>
  </si>
  <si>
    <t>Reporting child abuse or neglect</t>
  </si>
  <si>
    <t>ORC 3313.716</t>
  </si>
  <si>
    <t>ORC 3314.14</t>
  </si>
  <si>
    <t>Possession and use metered dose inhaler or dry powder inhaler to alleviate asthmatic symptoms.</t>
  </si>
  <si>
    <t xml:space="preserve">ORC 3313.68, 3313.69 and 3313.50 </t>
  </si>
  <si>
    <t>hearing and visual tests of school children and reporting</t>
  </si>
  <si>
    <t>ORC 5164.02</t>
  </si>
  <si>
    <t>OAC 5160-35-02</t>
  </si>
  <si>
    <t>Qualifications to be a Medicaid school program (MSP) provider</t>
  </si>
  <si>
    <t>ORC 3314.16</t>
  </si>
  <si>
    <t>Placement of automated external defibrillator in schools-staff training-qualified immunity</t>
  </si>
  <si>
    <t>If yes, has the staff been properly trained?  Yes/No</t>
  </si>
  <si>
    <t>ORC 3314.15</t>
  </si>
  <si>
    <t>Body mass index and weight status category screening</t>
  </si>
  <si>
    <t>If yes, does it comply with requirements of law?  Yes/No</t>
  </si>
  <si>
    <t>ORC 3314.144</t>
  </si>
  <si>
    <t>Procurement of inhalers by community school</t>
  </si>
  <si>
    <t>Evidence of governing board authority's approval of purchase</t>
  </si>
  <si>
    <t>ORC 3314.143</t>
  </si>
  <si>
    <t>Procurement of epinephrine autoinjectors for community schools</t>
  </si>
  <si>
    <t>ORC 921.18, 921.06</t>
  </si>
  <si>
    <t>OAC 901:5-11-15</t>
  </si>
  <si>
    <t>Pesticide use in schools</t>
  </si>
  <si>
    <t>The school has complied with the rules governing the use of pesticides on school grounds, maintains records of its use of pesticides, and notifies parents and students of pesticide use.</t>
  </si>
  <si>
    <t>Were pesticides used on school grounds?  Yes/No</t>
  </si>
  <si>
    <t>ORC 3742</t>
  </si>
  <si>
    <t>Lead Abatement</t>
  </si>
  <si>
    <t>ORC 3319.41</t>
  </si>
  <si>
    <t>Corporal punishment policy</t>
  </si>
  <si>
    <t>ORC 3313.96</t>
  </si>
  <si>
    <t>ORC 3314.03(A)(11)d)</t>
  </si>
  <si>
    <t>Informational programs relative to missing children - fingerprinting program</t>
  </si>
  <si>
    <t>ORC 3313.86</t>
  </si>
  <si>
    <t>Health and safety review</t>
  </si>
  <si>
    <t>ORC 3313.643</t>
  </si>
  <si>
    <t>Regulations and requirements regarding eye protective devices</t>
  </si>
  <si>
    <t>ORC 3781.106</t>
  </si>
  <si>
    <t>Devices to regulate ingress and egress through doors in school buildings</t>
  </si>
  <si>
    <t>Evidence of training employees on use of the devices</t>
  </si>
  <si>
    <t>ORC 3734.62</t>
  </si>
  <si>
    <t>Purchase of mercury-added measuring device for classroom use</t>
  </si>
  <si>
    <t>The school does not use any mercury or mercury-added measurement devices in the classroom that were purchased after April 4, 2007.</t>
  </si>
  <si>
    <t>If yes, were they purchased prior to April 4, 2007?  Yes/No</t>
  </si>
  <si>
    <t>ORC 3313.536</t>
  </si>
  <si>
    <t>OAC 3301-5-01</t>
  </si>
  <si>
    <t>Emergency management plan</t>
  </si>
  <si>
    <t>Safety (emergency management)</t>
  </si>
  <si>
    <t>The school timely submitted an emergency management plan in the form required by the Department and the plan was approved.</t>
  </si>
  <si>
    <t>ORC 3313.667</t>
  </si>
  <si>
    <t>District bullying prevention initiatives.</t>
  </si>
  <si>
    <t xml:space="preserve">The school uses any state or federal funds appropriated for bullying prevention to provide training, workshops, or courses on the harassment, intimidation, or bullying polices. </t>
  </si>
  <si>
    <t>ORC 3313.814, 3313.816, 3313.817</t>
  </si>
  <si>
    <t>OAC 3301-91-09</t>
  </si>
  <si>
    <t>Guidance for approving food to be sold in schools</t>
  </si>
  <si>
    <t>School Meal Programs</t>
  </si>
  <si>
    <t>ORC 3313.816</t>
  </si>
  <si>
    <t>Sale of a la carte beverage items</t>
  </si>
  <si>
    <t>ORC 3313.815</t>
  </si>
  <si>
    <t>Employee trained in Heimlich maneuver to be present while students served food</t>
  </si>
  <si>
    <t>Schools with food service</t>
  </si>
  <si>
    <t>ORC 3313.813, 3317.024</t>
  </si>
  <si>
    <t>ORC 3314.18</t>
  </si>
  <si>
    <t>OAC 3301-91-03</t>
  </si>
  <si>
    <t>Report required</t>
  </si>
  <si>
    <t>ORC 3313.817</t>
  </si>
  <si>
    <t>A la carte foods; determination of nutritional value; software.</t>
  </si>
  <si>
    <t>Schools that  receive the Department's computer software  for assessing the nutritional value of foods follow prescribed guidelines.</t>
  </si>
  <si>
    <t>If yes, has the Department supplied computer software?  Yes/No</t>
  </si>
  <si>
    <t>ORC 3313.814</t>
  </si>
  <si>
    <t>Standards governing types of foods and beverages sold on school premises.</t>
  </si>
  <si>
    <t>Breakfast and lunch programs - Summer Extension</t>
  </si>
  <si>
    <t>The school provides breakfast and/or lunch during the summer if at least one-fifth of the pupils are eligible under federal guidelines.</t>
  </si>
  <si>
    <t>OAC 3301-83-24</t>
  </si>
  <si>
    <t>ORC 3314.092</t>
  </si>
  <si>
    <t>Consultation with board regarding changes in schedule</t>
  </si>
  <si>
    <t>ORC 3314.091</t>
  </si>
  <si>
    <t>ORC 3301.07, 4511.76</t>
  </si>
  <si>
    <t>OAC 3301-83-15</t>
  </si>
  <si>
    <t>OAC 3301-83-11</t>
  </si>
  <si>
    <t>Sample pre-trip inspection form</t>
  </si>
  <si>
    <t>ORC 3301.07, 3327.01, 4511.76</t>
  </si>
  <si>
    <t>OAC 3301-83-20</t>
  </si>
  <si>
    <t>OAC 3301-83-22</t>
  </si>
  <si>
    <t>Vehicle maintenance</t>
  </si>
  <si>
    <t>OAC 3301-83-17</t>
  </si>
  <si>
    <t>The school only transports eligible riders.</t>
  </si>
  <si>
    <t>OAC 3301-83-01</t>
  </si>
  <si>
    <t>Calculation of pupil transportation operation payments</t>
  </si>
  <si>
    <t>OAC 3301-83-09</t>
  </si>
  <si>
    <t>If yes, is the program in compliance with law?  Yes/No</t>
  </si>
  <si>
    <t>OAC 3301-83-16</t>
  </si>
  <si>
    <t>OAC 3301-83-19</t>
  </si>
  <si>
    <t>OAC 3301-83-14</t>
  </si>
  <si>
    <t>OAC 3301-83-08</t>
  </si>
  <si>
    <t>OAC 3301-51-10</t>
  </si>
  <si>
    <t>OAC 3301-83-13</t>
  </si>
  <si>
    <t>ORC 3365.08</t>
  </si>
  <si>
    <t>Financial aid ineligibility; transportation reimbursement</t>
  </si>
  <si>
    <t>Transportation (College Credit Plus)</t>
  </si>
  <si>
    <t xml:space="preserve">The school follows processes and requirements of ORC 3365.08 regarding student financial aid ineligibility and transportation reimbursement.  </t>
  </si>
  <si>
    <t>ORC 3301.07, 3319.03, 3319.46, 3326.11, 3328.24</t>
  </si>
  <si>
    <t>OAC 3301-35-15</t>
  </si>
  <si>
    <t>Standards for the implementation of positive behavior intervention supports and the use of restraint and seclusion</t>
  </si>
  <si>
    <t>Other School Policies</t>
  </si>
  <si>
    <t>If yes, were there any instances of the use of restraint or seclusion that were NOT reported to the Department?  Yes/No</t>
  </si>
  <si>
    <t>ORC 3313.609</t>
  </si>
  <si>
    <t>Grade promotion and retention policy</t>
  </si>
  <si>
    <t>ORC 3313.472</t>
  </si>
  <si>
    <t>Policy on parental and foster caregiver involvement in schools</t>
  </si>
  <si>
    <t>ORC 3302.16, 3302.17, 3302.18</t>
  </si>
  <si>
    <t>Community learning centers; written consent required</t>
  </si>
  <si>
    <t>Uncategorized (Community Learning Center)</t>
  </si>
  <si>
    <t>ORC 3314.02(B)</t>
  </si>
  <si>
    <t>Uncategorized (Conversion School)</t>
  </si>
  <si>
    <t>ORC 3314.24</t>
  </si>
  <si>
    <t>No contracts for facility space after 7-1-04</t>
  </si>
  <si>
    <t>Uncategorized (Facility)</t>
  </si>
  <si>
    <t>ORC 109.65</t>
  </si>
  <si>
    <t>Uncategorized (Missing Children)</t>
  </si>
  <si>
    <t>ORC 3314.352</t>
  </si>
  <si>
    <t>Reopening under new name</t>
  </si>
  <si>
    <t>Uncategorized (Reopened School)</t>
  </si>
  <si>
    <t>A community school that is permanently closed may be reopened under another name if following the requirements of statute.</t>
  </si>
  <si>
    <t>ORC 3311.742</t>
  </si>
  <si>
    <t>Municipal school district student advisory committees</t>
  </si>
  <si>
    <t>Uncategorized (Student Advisory Committee)</t>
  </si>
  <si>
    <t xml:space="preserve">The school timely established and implemented the student advisory committee in a manner consistent with law. </t>
  </si>
  <si>
    <t>ORC 3313.80</t>
  </si>
  <si>
    <t>Display of the national flag</t>
  </si>
  <si>
    <t>Site-Based Community Schools</t>
  </si>
  <si>
    <t>Uncategorized (US Flag)</t>
  </si>
  <si>
    <t>The school displays a U.S. flag, not less than five feet in length, when school is in session.</t>
  </si>
  <si>
    <t>If yes, is the U.S. flag displayed as required by law?  Yes/No</t>
  </si>
  <si>
    <t>ORC 3313.801</t>
  </si>
  <si>
    <t>3313.801 Display of national and Ohio mottoes.</t>
  </si>
  <si>
    <t>Uncategorized (US or Ohio Motto)</t>
  </si>
  <si>
    <t>Yes</t>
  </si>
  <si>
    <t>No</t>
  </si>
  <si>
    <t>Policy governing conduct of academic prevention/ intervention services</t>
  </si>
  <si>
    <t>The school implements interventions outlined by "No Child Left Behind Act of 2001."</t>
  </si>
  <si>
    <t>None - Evaluators will use the contract submitted to the Department</t>
  </si>
  <si>
    <t>Not found, but similar provision in ORC 3314.03(A)(29)</t>
  </si>
  <si>
    <t xml:space="preserve">None </t>
  </si>
  <si>
    <t>The school follows the criteria set forth in 3365.03 for enrollment of students in College Credit Plus.</t>
  </si>
  <si>
    <t>Each public and participating nonpublic secondary school will comply with Section 3365.04  with respect to the College Credit Plus program (summer program).</t>
  </si>
  <si>
    <t>Copy of published information</t>
  </si>
  <si>
    <t>The school provides parents with information about the Jon Peterson Special Needs Scholarship program and the Autism Scholarship program as appropriate and specified in ORC 3323.052</t>
  </si>
  <si>
    <t>The school complies with Ohio statutory guidelines in administering state assessments at all required levels.</t>
  </si>
  <si>
    <t>Ohio graduation tests; Administration and grading of assessments; and College and work ready assessments</t>
  </si>
  <si>
    <t>Data and Technology (Computer Equipment)</t>
  </si>
  <si>
    <t>ORC 3314.22 (C )</t>
  </si>
  <si>
    <t>The school maintains student participation records accurately and completely in a form easily provided to the Department upon the request of the Department or the Auditor of State.</t>
  </si>
  <si>
    <r>
      <t xml:space="preserve">Copy of policy on suspension, expulsion and removal of students and documentation of due process procedures </t>
    </r>
    <r>
      <rPr>
        <b/>
        <sz val="8"/>
        <rFont val="Calibri"/>
        <family val="2"/>
      </rPr>
      <t xml:space="preserve"> (Submit requested policies and procedure documentation only - do NOT submit individual student information)</t>
    </r>
  </si>
  <si>
    <t>Copy of the applicable board-approved school policy</t>
  </si>
  <si>
    <t>The school provides parents or guardians with a copy of the most recent report card during the admissions process.</t>
  </si>
  <si>
    <t>The school provides a financial plan detailing an estimated budget and the per pupil expenditures for each year of the contract.</t>
  </si>
  <si>
    <t>Auditor of State</t>
  </si>
  <si>
    <t>Evidence of providing new employee(s) information on means of reporting fraud</t>
  </si>
  <si>
    <t>The school maintains true and accurate employment and payroll records.</t>
  </si>
  <si>
    <t>If yes, do all educational aides have current permits?  Yes/No</t>
  </si>
  <si>
    <t xml:space="preserve">Are school employees part of a collective bargaining unit?  Yes/No  </t>
  </si>
  <si>
    <t>For conversion schools, duties or responsibilities are delegated to the governing authority of the community school with respect to all or any specified group of employees provided the delegation is not prohibited by a collective bargaining agreement applicable to such employees.</t>
  </si>
  <si>
    <t>Is the governing authority aware of ethics laws outlined in Chapter 102 of the Revised Code?  Yes/No</t>
  </si>
  <si>
    <t>The school fills public records requests timely.</t>
  </si>
  <si>
    <t>ORC 3313.7112</t>
  </si>
  <si>
    <t>Diabetes care for enrolled students</t>
  </si>
  <si>
    <t>A community school may screen students for body mass index and weight status category. If a governing authority elects to require the screenings, it will comply with ORC section 3313.674.</t>
  </si>
  <si>
    <t>The superintendent may establish a volunteer bus rider assistance program.</t>
  </si>
  <si>
    <t>Missing children clearinghouse - missing children fund</t>
  </si>
  <si>
    <t>If a copy of the official motto of the USA or Ohio is donated to the school,  the school accepts the donation and displays the motto as prescribed in ORC 3313.801.</t>
  </si>
  <si>
    <t>3301.0710(A)</t>
  </si>
  <si>
    <t>ORC 3313.6112</t>
  </si>
  <si>
    <t>Academic Programs (OhioMeansJobs)</t>
  </si>
  <si>
    <t xml:space="preserve">The school follows all requirements regarding providing information about the College Credit Plus program each year, consistent with ORC 3365.04. </t>
  </si>
  <si>
    <t>ORC 3314.042, 3314.032</t>
  </si>
  <si>
    <t xml:space="preserve">Documentation of offer to district and disposal </t>
  </si>
  <si>
    <t>Not Applicable</t>
  </si>
  <si>
    <t>ORC 3309.013, 9.90, 9.91</t>
  </si>
  <si>
    <t>Exclusions from definition of employee under ORC section 3309.01; Purchase or procurement of insurance for educational employees; Placement or purchase of tax sheltered annuity for educational employees</t>
  </si>
  <si>
    <t>3314.03(A)(11)(d)</t>
  </si>
  <si>
    <t>Time spent on assessments</t>
  </si>
  <si>
    <t>Academic Programs (Assessment)</t>
  </si>
  <si>
    <t>The school follows all requirements regarding student  time spent on assessments, consistent with ORC 3301.0729</t>
  </si>
  <si>
    <t>ORC 3313.5310</t>
  </si>
  <si>
    <t>Information and training regarding sudden cardiac arrest</t>
  </si>
  <si>
    <t>The school must provide information and training regarding sudden cardiac arrest consistent with ORC 3313.5310.</t>
  </si>
  <si>
    <t>ORC 3313.66, 3313.668</t>
  </si>
  <si>
    <t>Suspension, expulsion or permanent exclusion - removal from curricular or extracurricular activities.; Removal from school based on absences</t>
  </si>
  <si>
    <t>ORC 3313.721</t>
  </si>
  <si>
    <t>Health care for students</t>
  </si>
  <si>
    <t>The school may contract with a health center for the purposes of providing health care services.</t>
  </si>
  <si>
    <t>ORC 3313.666, 3319.073</t>
  </si>
  <si>
    <t>District policy prohibiting harassment, intimidation, or bullying required; In-service training in child abuse prevention programs, school safety and violence prevention, and training on the board's harassment, intimidation, or bullying policy</t>
  </si>
  <si>
    <t>ORC 3321.14, 3321.17</t>
  </si>
  <si>
    <t>The school employs an attendance officer.</t>
  </si>
  <si>
    <t>ORC 4111.17</t>
  </si>
  <si>
    <t>If yes, does attendance officer do whatever is necessary as in the way of investigation or otherwise to enforce the laws relating to compulsory education and the employment of minors?  Yes/No</t>
  </si>
  <si>
    <t>ORC 3314.15, 3313.674</t>
  </si>
  <si>
    <t xml:space="preserve">Copy of program materials </t>
  </si>
  <si>
    <t>Copy of school policy or regulations regarding required eye protection</t>
  </si>
  <si>
    <t>If yes, are these policies updated annually?  Yes/No</t>
  </si>
  <si>
    <t>Copy of the applicable board-approved school policy and evidence of board approval of the policy</t>
  </si>
  <si>
    <t>Copy of the confirmation page from the submission of the financial report"</t>
  </si>
  <si>
    <t>ORC 2151.421</t>
  </si>
  <si>
    <t xml:space="preserve">Copy of applicable board-approved school policy and evidence of  board approval of the policy </t>
  </si>
  <si>
    <t>Copy of applicable board-approved school policy and evidence of board approval as well as evidence of annual review/update of policy</t>
  </si>
  <si>
    <t xml:space="preserve">Copy of applicable policies and procedures </t>
  </si>
  <si>
    <t xml:space="preserve">Copy of applicable school policy  </t>
  </si>
  <si>
    <t xml:space="preserve">Copy of applicable school policy </t>
  </si>
  <si>
    <t>ORC 2151.35</t>
  </si>
  <si>
    <t>Copy of the applicable board-approved school admission procedures and evidence of board approval of the procedures</t>
  </si>
  <si>
    <t xml:space="preserve">Board-approved resolution for the current school year and evidence of sponsor approval of the resolution </t>
  </si>
  <si>
    <t>ORC 3312.10,  3301.075</t>
  </si>
  <si>
    <t>Agreement with data acquisition site, Responsibilities of an information technology center and a user entity</t>
  </si>
  <si>
    <t>Reviewer Response to Initial Score</t>
  </si>
  <si>
    <t>Final Reviewer Rating</t>
  </si>
  <si>
    <t>Justification</t>
  </si>
  <si>
    <t>Reviewer Rating</t>
  </si>
  <si>
    <t>Justification List</t>
  </si>
  <si>
    <t>Sponsor Selection</t>
  </si>
  <si>
    <t>045930</t>
  </si>
  <si>
    <t>Auglaize County ESC</t>
  </si>
  <si>
    <t>062893</t>
  </si>
  <si>
    <t>Bowling Green State University</t>
  </si>
  <si>
    <t>000862</t>
  </si>
  <si>
    <t>Buckeye Community Hope Foundation</t>
  </si>
  <si>
    <t>047787</t>
  </si>
  <si>
    <t>Buckeye Local</t>
  </si>
  <si>
    <t>048793</t>
  </si>
  <si>
    <t>Cardington-Lincoln Local</t>
  </si>
  <si>
    <t>043752</t>
  </si>
  <si>
    <t>Cincinnati City</t>
  </si>
  <si>
    <t>043786</t>
  </si>
  <si>
    <t>Cleveland Municipal</t>
  </si>
  <si>
    <t>043828</t>
  </si>
  <si>
    <t>Coshocton City</t>
  </si>
  <si>
    <t>043836</t>
  </si>
  <si>
    <t>Cuyahoga Falls City</t>
  </si>
  <si>
    <t>043844</t>
  </si>
  <si>
    <t>Dayton City</t>
  </si>
  <si>
    <t>007991</t>
  </si>
  <si>
    <t>Educational Resource Consultants of Ohio</t>
  </si>
  <si>
    <t>046938</t>
  </si>
  <si>
    <t>ESC of Central Ohio</t>
  </si>
  <si>
    <t>048199</t>
  </si>
  <si>
    <t>ESC of Lake Erie West</t>
  </si>
  <si>
    <t>043968</t>
  </si>
  <si>
    <t>Fairborn City</t>
  </si>
  <si>
    <t>043984</t>
  </si>
  <si>
    <t>Findlay City</t>
  </si>
  <si>
    <t>048843</t>
  </si>
  <si>
    <t>Franklin Local</t>
  </si>
  <si>
    <t>047779</t>
  </si>
  <si>
    <t>Jefferson County ESC</t>
  </si>
  <si>
    <t>008303</t>
  </si>
  <si>
    <t>Kids Count of Dayton, Inc.</t>
  </si>
  <si>
    <t>044198</t>
  </si>
  <si>
    <t>Lakewood City</t>
  </si>
  <si>
    <t>046805</t>
  </si>
  <si>
    <t>Margaretta Local</t>
  </si>
  <si>
    <t>044339</t>
  </si>
  <si>
    <t>Marion City</t>
  </si>
  <si>
    <t>044354</t>
  </si>
  <si>
    <t>Massillon City</t>
  </si>
  <si>
    <t>048850</t>
  </si>
  <si>
    <t>Maysville Local</t>
  </si>
  <si>
    <t>044396</t>
  </si>
  <si>
    <t>Miamisburg City</t>
  </si>
  <si>
    <t>123521</t>
  </si>
  <si>
    <t>Mid-Ohio ESC</t>
  </si>
  <si>
    <t>048660</t>
  </si>
  <si>
    <t>Montgomery County ESC</t>
  </si>
  <si>
    <t>044487</t>
  </si>
  <si>
    <t>New Philadelphia City</t>
  </si>
  <si>
    <t>044453</t>
  </si>
  <si>
    <t>Newark City</t>
  </si>
  <si>
    <t>123257</t>
  </si>
  <si>
    <t>North Central Ohio ESC</t>
  </si>
  <si>
    <t>048728</t>
  </si>
  <si>
    <t>Northmont City</t>
  </si>
  <si>
    <t>012931</t>
  </si>
  <si>
    <t>Office of School Sponsorship</t>
  </si>
  <si>
    <t>Ohio Council of Community Schools</t>
  </si>
  <si>
    <t>048421</t>
  </si>
  <si>
    <t>Pleasant Local</t>
  </si>
  <si>
    <t>008316</t>
  </si>
  <si>
    <t>Richland Academy</t>
  </si>
  <si>
    <t>048439</t>
  </si>
  <si>
    <t>Ridgedale Local</t>
  </si>
  <si>
    <t>051490</t>
  </si>
  <si>
    <t>Scioto County Career Technical Center</t>
  </si>
  <si>
    <t>083246</t>
  </si>
  <si>
    <t>St Aloysius Orphanage</t>
  </si>
  <si>
    <t>000821</t>
  </si>
  <si>
    <t>Thomas B. Fordham Foundation</t>
  </si>
  <si>
    <t>044909</t>
  </si>
  <si>
    <t>Toledo City</t>
  </si>
  <si>
    <t>050526</t>
  </si>
  <si>
    <t>Tri-County ESC</t>
  </si>
  <si>
    <t>065268</t>
  </si>
  <si>
    <t>Tri-Rivers</t>
  </si>
  <si>
    <t>044941</t>
  </si>
  <si>
    <t>Urbana City</t>
  </si>
  <si>
    <t>050401</t>
  </si>
  <si>
    <t>Warren County ESC</t>
  </si>
  <si>
    <t>045054</t>
  </si>
  <si>
    <t>West Carrollton City</t>
  </si>
  <si>
    <t>045179</t>
  </si>
  <si>
    <t>Zanesville City</t>
  </si>
  <si>
    <t>Sponsor IRN</t>
  </si>
  <si>
    <t>School IRN</t>
  </si>
  <si>
    <t>School Selection</t>
  </si>
  <si>
    <t>Compliance Selection</t>
  </si>
  <si>
    <t>Compliant</t>
  </si>
  <si>
    <t>Not Compliant</t>
  </si>
  <si>
    <t>Auglaize County Educational Academy</t>
  </si>
  <si>
    <t>000288</t>
  </si>
  <si>
    <t>Heir Force Community School</t>
  </si>
  <si>
    <t>000613</t>
  </si>
  <si>
    <t>West Central Learning Academy II</t>
  </si>
  <si>
    <t>151175</t>
  </si>
  <si>
    <t>Ashland County Community Academy</t>
  </si>
  <si>
    <t>009971</t>
  </si>
  <si>
    <t>Richard Allen Academy III</t>
  </si>
  <si>
    <t>143578</t>
  </si>
  <si>
    <t>Marshall High School</t>
  </si>
  <si>
    <t>132803</t>
  </si>
  <si>
    <t>Middletown Preparatory &amp; Fitness Academy</t>
  </si>
  <si>
    <t>143214</t>
  </si>
  <si>
    <t>Summit Academy Secondary School - Middletown</t>
  </si>
  <si>
    <t>000634</t>
  </si>
  <si>
    <t>Summit Acdy Comm Schl for Alternative Learners of Middletown</t>
  </si>
  <si>
    <t>132746</t>
  </si>
  <si>
    <t>Clark Preparatory Academy</t>
  </si>
  <si>
    <t>015236</t>
  </si>
  <si>
    <t>Cliff Park High School</t>
  </si>
  <si>
    <t>132795</t>
  </si>
  <si>
    <t>Springfield Preparatory and Fitness Academy</t>
  </si>
  <si>
    <t>000510</t>
  </si>
  <si>
    <t>Buckeye On-Line School for Success</t>
  </si>
  <si>
    <t>000417</t>
  </si>
  <si>
    <t>Coshocton Opportunity School</t>
  </si>
  <si>
    <t>000598</t>
  </si>
  <si>
    <t>Bella Academy of Excellence</t>
  </si>
  <si>
    <t>011390</t>
  </si>
  <si>
    <t>Broadway Academy</t>
  </si>
  <si>
    <t>012684</t>
  </si>
  <si>
    <t>Chapelside Cleveland Academy</t>
  </si>
  <si>
    <t>014061</t>
  </si>
  <si>
    <t>Citizens Academy</t>
  </si>
  <si>
    <t>133520</t>
  </si>
  <si>
    <t>Citizens Academy East</t>
  </si>
  <si>
    <t>012852</t>
  </si>
  <si>
    <t>Citizens Academy Southeast</t>
  </si>
  <si>
    <t>015261</t>
  </si>
  <si>
    <t>Citizens Leadership Academy</t>
  </si>
  <si>
    <t>012029</t>
  </si>
  <si>
    <t>Citizens Leadership Academy East</t>
  </si>
  <si>
    <t>016843</t>
  </si>
  <si>
    <t>Cleveland Academy for Scholarship Technology and Leadership</t>
  </si>
  <si>
    <t>000527</t>
  </si>
  <si>
    <t>Cleveland Arts and Social Sciences Academy</t>
  </si>
  <si>
    <t>007995</t>
  </si>
  <si>
    <t>Cleveland College Preparatory School</t>
  </si>
  <si>
    <t>012010</t>
  </si>
  <si>
    <t>Cleveland Entrepreneurship Preparatory School</t>
  </si>
  <si>
    <t>000930</t>
  </si>
  <si>
    <t>Cleveland Preparatory Academy</t>
  </si>
  <si>
    <t>013199</t>
  </si>
  <si>
    <t>Constellation Schools: Collinwood Village Academy</t>
  </si>
  <si>
    <t>012026</t>
  </si>
  <si>
    <t>Constellation Schools: Eastside Arts Academy</t>
  </si>
  <si>
    <t>012671</t>
  </si>
  <si>
    <t>Constellation Schools: Madison Community Elementary</t>
  </si>
  <si>
    <t>000319</t>
  </si>
  <si>
    <t>Constellation Schools: Old Brooklyn Community Elementary</t>
  </si>
  <si>
    <t>134098</t>
  </si>
  <si>
    <t>Constellation Schools: Old Brooklyn Community Middle</t>
  </si>
  <si>
    <t>000321</t>
  </si>
  <si>
    <t>Constellation Schools: Puritas Community Elementary</t>
  </si>
  <si>
    <t>143479</t>
  </si>
  <si>
    <t>Constellation Schools: Puritas Community Middle</t>
  </si>
  <si>
    <t>000534</t>
  </si>
  <si>
    <t>Constellation Schools: Stockyard Community Elementary</t>
  </si>
  <si>
    <t>143487</t>
  </si>
  <si>
    <t>Constellation Schools: Stockyard Community Middle</t>
  </si>
  <si>
    <t>012025</t>
  </si>
  <si>
    <t>Constellation Schools: Westpark Community Elementary</t>
  </si>
  <si>
    <t>132993</t>
  </si>
  <si>
    <t>Constellation Schools: Westpark Community Middle</t>
  </si>
  <si>
    <t>000316</t>
  </si>
  <si>
    <t>Constellation Schools: Westside Community School of the Arts</t>
  </si>
  <si>
    <t>009149</t>
  </si>
  <si>
    <t>East Academy</t>
  </si>
  <si>
    <t>014187</t>
  </si>
  <si>
    <t>East Preparatory Academy</t>
  </si>
  <si>
    <t>014147</t>
  </si>
  <si>
    <t>Entrepreneurship Preparatory School - Woodland Hills Campus</t>
  </si>
  <si>
    <t>012031</t>
  </si>
  <si>
    <t>Frederick Douglass Reclamation Academy</t>
  </si>
  <si>
    <t>012043</t>
  </si>
  <si>
    <t>George V. Voinovich Reclamation Academy</t>
  </si>
  <si>
    <t>012042</t>
  </si>
  <si>
    <t>Global Ambassadors Language Academy</t>
  </si>
  <si>
    <t>015737</t>
  </si>
  <si>
    <t>Harvard Avenue Performance Academy</t>
  </si>
  <si>
    <t>008286</t>
  </si>
  <si>
    <t>Hope Academy Northcoast</t>
  </si>
  <si>
    <t>142968</t>
  </si>
  <si>
    <t>Hope Academy Northwest Campus</t>
  </si>
  <si>
    <t>000575</t>
  </si>
  <si>
    <t>Horizon Science Acad Cleveland</t>
  </si>
  <si>
    <t>133629</t>
  </si>
  <si>
    <t>Horizon Science Academy Denison Elementary School</t>
  </si>
  <si>
    <t>010007</t>
  </si>
  <si>
    <t>Horizon Science Academy-Cleveland Middle School</t>
  </si>
  <si>
    <t>000858</t>
  </si>
  <si>
    <t>Horizon Science Academy-Denison Middle School</t>
  </si>
  <si>
    <t>000838</t>
  </si>
  <si>
    <t>Intergenerational School, The</t>
  </si>
  <si>
    <t>133215</t>
  </si>
  <si>
    <t>Invictus High School</t>
  </si>
  <si>
    <t>133835</t>
  </si>
  <si>
    <t>Lake Erie College Preparatory School</t>
  </si>
  <si>
    <t>013132</t>
  </si>
  <si>
    <t>Lake Erie International High School</t>
  </si>
  <si>
    <t>151183</t>
  </si>
  <si>
    <t>Lakeshore Intergenerational School</t>
  </si>
  <si>
    <t>014913</t>
  </si>
  <si>
    <t>Life Skills High School of Cleveland</t>
  </si>
  <si>
    <t>013226</t>
  </si>
  <si>
    <t>Life Skills Of Northeast Ohio</t>
  </si>
  <si>
    <t>151209</t>
  </si>
  <si>
    <t>Lincoln Park Academy</t>
  </si>
  <si>
    <t>014065</t>
  </si>
  <si>
    <t>Lincoln Preparatory Academy</t>
  </si>
  <si>
    <t>133819</t>
  </si>
  <si>
    <t>Menlo Park Academy</t>
  </si>
  <si>
    <t>000318</t>
  </si>
  <si>
    <t>Near West Intergenerational School</t>
  </si>
  <si>
    <t>012030</t>
  </si>
  <si>
    <t>Northeast Ohio College Preparatory School</t>
  </si>
  <si>
    <t>011923</t>
  </si>
  <si>
    <t>Ohio Connections Academy, Inc</t>
  </si>
  <si>
    <t>000236</t>
  </si>
  <si>
    <t>Old Brook High School</t>
  </si>
  <si>
    <t>012038</t>
  </si>
  <si>
    <t>Orchard Park Academy</t>
  </si>
  <si>
    <t>016837</t>
  </si>
  <si>
    <t>Promise Academy</t>
  </si>
  <si>
    <t>000936</t>
  </si>
  <si>
    <t>Regent High School</t>
  </si>
  <si>
    <t>012036</t>
  </si>
  <si>
    <t>STEAM Academy of Warrensville Heights</t>
  </si>
  <si>
    <t>013147</t>
  </si>
  <si>
    <t>Stepstone Academy</t>
  </si>
  <si>
    <t>013148</t>
  </si>
  <si>
    <t>Stonebrook Montessori</t>
  </si>
  <si>
    <t>015239</t>
  </si>
  <si>
    <t>University of Cleveland Preparatory School</t>
  </si>
  <si>
    <t>012541</t>
  </si>
  <si>
    <t>Village Preparatory School</t>
  </si>
  <si>
    <t>011291</t>
  </si>
  <si>
    <t>Village Preparatory School Willard</t>
  </si>
  <si>
    <t>015722</t>
  </si>
  <si>
    <t>Village Preparatory School:: Woodland Hills Campus</t>
  </si>
  <si>
    <t>013034</t>
  </si>
  <si>
    <t>Washington Park Community School</t>
  </si>
  <si>
    <t>133280</t>
  </si>
  <si>
    <t>West Park Academy</t>
  </si>
  <si>
    <t>014189</t>
  </si>
  <si>
    <t>West Preparatory Academy</t>
  </si>
  <si>
    <t>143313</t>
  </si>
  <si>
    <t>Wings Academy 1</t>
  </si>
  <si>
    <t>000736</t>
  </si>
  <si>
    <t>Wings Academy 2</t>
  </si>
  <si>
    <t>000738</t>
  </si>
  <si>
    <t>Apex Academy</t>
  </si>
  <si>
    <t>000560</t>
  </si>
  <si>
    <t>Euclid Preparatory School</t>
  </si>
  <si>
    <t>015712</t>
  </si>
  <si>
    <t>New Day Academy Boarding &amp; Day School</t>
  </si>
  <si>
    <t>000677</t>
  </si>
  <si>
    <t>Noble Academy-Cleveland</t>
  </si>
  <si>
    <t>008278</t>
  </si>
  <si>
    <t>Pinnacle Academy</t>
  </si>
  <si>
    <t>000543</t>
  </si>
  <si>
    <t>Lakewood City Academy</t>
  </si>
  <si>
    <t>000942</t>
  </si>
  <si>
    <t>Ohio College Preparatory School</t>
  </si>
  <si>
    <t>013253</t>
  </si>
  <si>
    <t>The Capella Institute</t>
  </si>
  <si>
    <t>151191</t>
  </si>
  <si>
    <t>Constellation Schools: Parma Community</t>
  </si>
  <si>
    <t>133256</t>
  </si>
  <si>
    <t>Global Village Academy</t>
  </si>
  <si>
    <t>012558</t>
  </si>
  <si>
    <t>Summit Academy Community School-Parma</t>
  </si>
  <si>
    <t>000302</t>
  </si>
  <si>
    <t>Green Inspiration Academy</t>
  </si>
  <si>
    <t>134197</t>
  </si>
  <si>
    <t>T2 Honors Academy</t>
  </si>
  <si>
    <t>014904</t>
  </si>
  <si>
    <t>The Haley School</t>
  </si>
  <si>
    <t>013082</t>
  </si>
  <si>
    <t>Albert Einstein Academy for Letters, Arts and Sciences-Ohio</t>
  </si>
  <si>
    <t>013994</t>
  </si>
  <si>
    <t>Monroe Preparatory Academy</t>
  </si>
  <si>
    <t>008064</t>
  </si>
  <si>
    <t>Townsend North Community School</t>
  </si>
  <si>
    <t>012867</t>
  </si>
  <si>
    <t>A+ Arts Academy</t>
  </si>
  <si>
    <t>000556</t>
  </si>
  <si>
    <t>A+ Children's Academy</t>
  </si>
  <si>
    <t>013232</t>
  </si>
  <si>
    <t>Arts &amp; College Preparatory Academy</t>
  </si>
  <si>
    <t>143610</t>
  </si>
  <si>
    <t>Berwyn East Academy</t>
  </si>
  <si>
    <t>014090</t>
  </si>
  <si>
    <t>Bridge Gate Community School</t>
  </si>
  <si>
    <t>015710</t>
  </si>
  <si>
    <t>Brookwood Academy</t>
  </si>
  <si>
    <t>013198</t>
  </si>
  <si>
    <t>Buckeye Preparatory Academy</t>
  </si>
  <si>
    <t>014825</t>
  </si>
  <si>
    <t>Capital High School</t>
  </si>
  <si>
    <t>012044</t>
  </si>
  <si>
    <t>Central High School</t>
  </si>
  <si>
    <t>012041</t>
  </si>
  <si>
    <t>Cesar Chavez College Preparatory School</t>
  </si>
  <si>
    <t>010036</t>
  </si>
  <si>
    <t>Charles School at Ohio Dominican University</t>
  </si>
  <si>
    <t>007999</t>
  </si>
  <si>
    <t>Columbus Arts &amp; Technology Academy</t>
  </si>
  <si>
    <t>000557</t>
  </si>
  <si>
    <t>Columbus Bilingual Academy-North</t>
  </si>
  <si>
    <t>011468</t>
  </si>
  <si>
    <t>Columbus Collegiate Academy</t>
  </si>
  <si>
    <t>009122</t>
  </si>
  <si>
    <t>Columbus Collegiate Academy - West</t>
  </si>
  <si>
    <t>012951</t>
  </si>
  <si>
    <t>Columbus Humanities, Arts and Technology Academy</t>
  </si>
  <si>
    <t>000553</t>
  </si>
  <si>
    <t>Columbus Performance Academy</t>
  </si>
  <si>
    <t>012011</t>
  </si>
  <si>
    <t>Columbus Preparatory and Fitness Academy</t>
  </si>
  <si>
    <t>000952</t>
  </si>
  <si>
    <t>Cornerstone Academy Community School</t>
  </si>
  <si>
    <t>133439</t>
  </si>
  <si>
    <t>Early College Academy</t>
  </si>
  <si>
    <t>000912</t>
  </si>
  <si>
    <t>East Bridge Academy of Excellence</t>
  </si>
  <si>
    <t>000938</t>
  </si>
  <si>
    <t>Educational Academy for Boys &amp; Girls</t>
  </si>
  <si>
    <t>000779</t>
  </si>
  <si>
    <t>Electronic Classroom Of Tomorrow</t>
  </si>
  <si>
    <t>133413</t>
  </si>
  <si>
    <t>Flex High School</t>
  </si>
  <si>
    <t>015237</t>
  </si>
  <si>
    <t>Focus Learning Academy of Northern Columbus</t>
  </si>
  <si>
    <t>142943</t>
  </si>
  <si>
    <t>Focus Learning Academy of Southeastern Columbus</t>
  </si>
  <si>
    <t>142935</t>
  </si>
  <si>
    <t>Focus Learning Academy of Southwest Columbus</t>
  </si>
  <si>
    <t>142927</t>
  </si>
  <si>
    <t>Focus North High School</t>
  </si>
  <si>
    <t>012529</t>
  </si>
  <si>
    <t>Franklinton Preparatory Academy</t>
  </si>
  <si>
    <t>013892</t>
  </si>
  <si>
    <t>Graham Elementary and Middle School</t>
  </si>
  <si>
    <t>011972</t>
  </si>
  <si>
    <t>Graham School, The</t>
  </si>
  <si>
    <t>133421</t>
  </si>
  <si>
    <t>Great Western Academy</t>
  </si>
  <si>
    <t>143198</t>
  </si>
  <si>
    <t>Harrisburg Pike Community School</t>
  </si>
  <si>
    <t>009954</t>
  </si>
  <si>
    <t>Horizon Science Academy Columbus</t>
  </si>
  <si>
    <t>133660</t>
  </si>
  <si>
    <t>Horizon Science Academy Columbus Middle School</t>
  </si>
  <si>
    <t>009179</t>
  </si>
  <si>
    <t>Horizon Science Academy Elementary School</t>
  </si>
  <si>
    <t>009990</t>
  </si>
  <si>
    <t>Imagine Columbus Primary School</t>
  </si>
  <si>
    <t>014139</t>
  </si>
  <si>
    <t>Insight School of Ohio</t>
  </si>
  <si>
    <t>014081</t>
  </si>
  <si>
    <t>International Acad Of Columbus</t>
  </si>
  <si>
    <t>143172</t>
  </si>
  <si>
    <t>KIPP Columbus</t>
  </si>
  <si>
    <t>009997</t>
  </si>
  <si>
    <t>Kids Care Elementary</t>
  </si>
  <si>
    <t>016836</t>
  </si>
  <si>
    <t>Life Skills Center of Columbus North</t>
  </si>
  <si>
    <t>008282</t>
  </si>
  <si>
    <t>Life Skills Center of Columbus Southeast</t>
  </si>
  <si>
    <t>000664</t>
  </si>
  <si>
    <t>Mason Run High School</t>
  </si>
  <si>
    <t>012037</t>
  </si>
  <si>
    <t>Midnimo Cross Cultural Community School</t>
  </si>
  <si>
    <t>000780</t>
  </si>
  <si>
    <t>Millennium Community School</t>
  </si>
  <si>
    <t>133561</t>
  </si>
  <si>
    <t>Newbridge Math &amp; Reading Preparatory Academy</t>
  </si>
  <si>
    <t>012536</t>
  </si>
  <si>
    <t>Noble Academy-Columbus</t>
  </si>
  <si>
    <t>008280</t>
  </si>
  <si>
    <t>Northland Preparatory and Fitness Academy</t>
  </si>
  <si>
    <t>000511</t>
  </si>
  <si>
    <t>Oakstone Community School</t>
  </si>
  <si>
    <t>000679</t>
  </si>
  <si>
    <t>Ohio Construction Academy</t>
  </si>
  <si>
    <t>014067</t>
  </si>
  <si>
    <t>Patriot Preparatory Academy</t>
  </si>
  <si>
    <t>012045</t>
  </si>
  <si>
    <t>Performance Academy Eastland</t>
  </si>
  <si>
    <t>010182</t>
  </si>
  <si>
    <t>Renaissance Academy</t>
  </si>
  <si>
    <t>011439</t>
  </si>
  <si>
    <t>Road to Success Academy</t>
  </si>
  <si>
    <t>012040</t>
  </si>
  <si>
    <t>South Columbus Preparatory Academy</t>
  </si>
  <si>
    <t>016829</t>
  </si>
  <si>
    <t>South Scioto Academy</t>
  </si>
  <si>
    <t>008281</t>
  </si>
  <si>
    <t>Sullivant Avenue Community School</t>
  </si>
  <si>
    <t>009953</t>
  </si>
  <si>
    <t>Summit Academy Community School-Columbus</t>
  </si>
  <si>
    <t>000296</t>
  </si>
  <si>
    <t>Summit Academy Middle School - Columbus</t>
  </si>
  <si>
    <t>000610</t>
  </si>
  <si>
    <t>Summit Academy Transition High School-Columbus</t>
  </si>
  <si>
    <t>000614</t>
  </si>
  <si>
    <t>The Academy for Urban Scholars</t>
  </si>
  <si>
    <t>012528</t>
  </si>
  <si>
    <t>United Preparatory Academy</t>
  </si>
  <si>
    <t>014467</t>
  </si>
  <si>
    <t>United Preparatory Academy East</t>
  </si>
  <si>
    <t>016858</t>
  </si>
  <si>
    <t>Westside Academy</t>
  </si>
  <si>
    <t>000875</t>
  </si>
  <si>
    <t>Westwood Preparatory Academy</t>
  </si>
  <si>
    <t>015741</t>
  </si>
  <si>
    <t>Youthbuild Columbus Community</t>
  </si>
  <si>
    <t>132985</t>
  </si>
  <si>
    <t>Zenith Academy</t>
  </si>
  <si>
    <t>000725</t>
  </si>
  <si>
    <t>Zenith Academy East</t>
  </si>
  <si>
    <t>012009</t>
  </si>
  <si>
    <t>Zenith Academy West</t>
  </si>
  <si>
    <t>015234</t>
  </si>
  <si>
    <t>Groveport Community School</t>
  </si>
  <si>
    <t>008287</t>
  </si>
  <si>
    <t>Everest High School</t>
  </si>
  <si>
    <t>011956</t>
  </si>
  <si>
    <t>Columbus Preparatory Academy</t>
  </si>
  <si>
    <t>000558</t>
  </si>
  <si>
    <t>Whitehall Preparatory and Fitness Academy</t>
  </si>
  <si>
    <t>000509</t>
  </si>
  <si>
    <t>Fairborn Digital Academy</t>
  </si>
  <si>
    <t>149088</t>
  </si>
  <si>
    <t>Summit Academy Community School Alternative Learners -Xenia</t>
  </si>
  <si>
    <t>132761</t>
  </si>
  <si>
    <t>Alliance Academy of Cincinnati</t>
  </si>
  <si>
    <t>000139</t>
  </si>
  <si>
    <t>Cincinnati College Preparatory Academy</t>
  </si>
  <si>
    <t>133512</t>
  </si>
  <si>
    <t>Cincinnati Learning Schools</t>
  </si>
  <si>
    <t>013967</t>
  </si>
  <si>
    <t>Cincinnati Technology Academy</t>
  </si>
  <si>
    <t>013864</t>
  </si>
  <si>
    <t>Dohn Community</t>
  </si>
  <si>
    <t>133264</t>
  </si>
  <si>
    <t>Horizon Science Academy-Cincinnati</t>
  </si>
  <si>
    <t>000804</t>
  </si>
  <si>
    <t>King Academy Community School</t>
  </si>
  <si>
    <t>000576</t>
  </si>
  <si>
    <t>Life Skills Ctr Of Cincinnati</t>
  </si>
  <si>
    <t>133785</t>
  </si>
  <si>
    <t>Lighthouse Community Sch Inc</t>
  </si>
  <si>
    <t>133389</t>
  </si>
  <si>
    <t>Madisonville SMART Elementary</t>
  </si>
  <si>
    <t>012513</t>
  </si>
  <si>
    <t>Mount Auburn International Academy</t>
  </si>
  <si>
    <t>010180</t>
  </si>
  <si>
    <t>Mt. Healthy Preparatory and Fitness Academy</t>
  </si>
  <si>
    <t>000953</t>
  </si>
  <si>
    <t>Orion Academy</t>
  </si>
  <si>
    <t>000559</t>
  </si>
  <si>
    <t>Phoenix Community Learning Ctr</t>
  </si>
  <si>
    <t>133504</t>
  </si>
  <si>
    <t>Riverside Academy</t>
  </si>
  <si>
    <t>133678</t>
  </si>
  <si>
    <t>Southwest Ohio Preparatory School</t>
  </si>
  <si>
    <t>016850</t>
  </si>
  <si>
    <t>Summit Academy Community School - Cincinnati</t>
  </si>
  <si>
    <t>000306</t>
  </si>
  <si>
    <t>Summit Academy Transition High School-Cincinnati</t>
  </si>
  <si>
    <t>000608</t>
  </si>
  <si>
    <t>T.C.P. World Academy</t>
  </si>
  <si>
    <t>133330</t>
  </si>
  <si>
    <t>Winton Preparatory Academy</t>
  </si>
  <si>
    <t>014064</t>
  </si>
  <si>
    <t>Hamilton Cnty Math &amp; Science</t>
  </si>
  <si>
    <t>143602</t>
  </si>
  <si>
    <t>Findlay Digital Academy</t>
  </si>
  <si>
    <t>000402</t>
  </si>
  <si>
    <t>Hardin Community School</t>
  </si>
  <si>
    <t>011324</t>
  </si>
  <si>
    <t>Lakeland Academy Community School</t>
  </si>
  <si>
    <t>011511</t>
  </si>
  <si>
    <t>Utica Shale Academy of Ohio</t>
  </si>
  <si>
    <t>014830</t>
  </si>
  <si>
    <t>Summit Academy Community School - Painesville</t>
  </si>
  <si>
    <t>000629</t>
  </si>
  <si>
    <t>Newark Digital Academy</t>
  </si>
  <si>
    <t>000162</t>
  </si>
  <si>
    <t>Par Excellence Academy</t>
  </si>
  <si>
    <t>000941</t>
  </si>
  <si>
    <t>Constellation Schools: Elyria Community</t>
  </si>
  <si>
    <t>132969</t>
  </si>
  <si>
    <t>Life Skills Center of Elyria</t>
  </si>
  <si>
    <t>142919</t>
  </si>
  <si>
    <t>Constellation Schools: Lorain Community Elementary</t>
  </si>
  <si>
    <t>132951</t>
  </si>
  <si>
    <t>Constellation Schools: Lorain Community Middle</t>
  </si>
  <si>
    <t>000320</t>
  </si>
  <si>
    <t>Horizon Science Academy Lorain</t>
  </si>
  <si>
    <t>011533</t>
  </si>
  <si>
    <t>Lorain K-12 Digital Academy</t>
  </si>
  <si>
    <t>151142</t>
  </si>
  <si>
    <t>Lorain Preparatory Academy</t>
  </si>
  <si>
    <t>008000</t>
  </si>
  <si>
    <t>Summit Academy Community School Alternative Learners-Lorain</t>
  </si>
  <si>
    <t>133322</t>
  </si>
  <si>
    <t>Summit Academy School - Lorain</t>
  </si>
  <si>
    <t>000609</t>
  </si>
  <si>
    <t>Summit Academy - Toledo</t>
  </si>
  <si>
    <t>000301</t>
  </si>
  <si>
    <t>Ohio Virtual Academy</t>
  </si>
  <si>
    <t>142950</t>
  </si>
  <si>
    <t>Eagle Learning Center</t>
  </si>
  <si>
    <t>008289</t>
  </si>
  <si>
    <t>Wildwood Environmental Academy</t>
  </si>
  <si>
    <t>000222</t>
  </si>
  <si>
    <t>iLEAD Spring Meadows</t>
  </si>
  <si>
    <t>015736</t>
  </si>
  <si>
    <t>Academy of Educational Excellence</t>
  </si>
  <si>
    <t>013195</t>
  </si>
  <si>
    <t>Achieve Career Preparatory Academy</t>
  </si>
  <si>
    <t>011507</t>
  </si>
  <si>
    <t>Alternative Education Academy</t>
  </si>
  <si>
    <t>143396</t>
  </si>
  <si>
    <t>Aurora Academy</t>
  </si>
  <si>
    <t>134148</t>
  </si>
  <si>
    <t>Autism Model School</t>
  </si>
  <si>
    <t>134122</t>
  </si>
  <si>
    <t>Bennett Venture Academy</t>
  </si>
  <si>
    <t>000843</t>
  </si>
  <si>
    <t>Central Academy of Ohio</t>
  </si>
  <si>
    <t>009164</t>
  </si>
  <si>
    <t>Clay Avenue Community School</t>
  </si>
  <si>
    <t>009181</t>
  </si>
  <si>
    <t>Discovery Academy</t>
  </si>
  <si>
    <t>014188</t>
  </si>
  <si>
    <t>Eagle Academy</t>
  </si>
  <si>
    <t>143552</t>
  </si>
  <si>
    <t>Glass City Academy</t>
  </si>
  <si>
    <t>000131</t>
  </si>
  <si>
    <t>Hope Learning Academy of Toledo</t>
  </si>
  <si>
    <t>014091</t>
  </si>
  <si>
    <t>Horizon Science Academy Toledo</t>
  </si>
  <si>
    <t>000338</t>
  </si>
  <si>
    <t>Horizon Science Academy-Springfield</t>
  </si>
  <si>
    <t>000825</t>
  </si>
  <si>
    <t>Imagine Hill Avenue</t>
  </si>
  <si>
    <t>013173</t>
  </si>
  <si>
    <t>L. Hollingworth School for Talented and Gifted</t>
  </si>
  <si>
    <t>010205</t>
  </si>
  <si>
    <t>Life Skills Center Of Toledo</t>
  </si>
  <si>
    <t>149302</t>
  </si>
  <si>
    <t>Madison Avenue School of Arts</t>
  </si>
  <si>
    <t>009955</t>
  </si>
  <si>
    <t>Maritime Academy of Toledo, The</t>
  </si>
  <si>
    <t>000770</t>
  </si>
  <si>
    <t>Northpointe Academy</t>
  </si>
  <si>
    <t>009147</t>
  </si>
  <si>
    <t>Phoenix Academy Community School</t>
  </si>
  <si>
    <t>000130</t>
  </si>
  <si>
    <t>Polly Fox Academy Community School</t>
  </si>
  <si>
    <t>000125</t>
  </si>
  <si>
    <t>REACH Academy</t>
  </si>
  <si>
    <t>014858</t>
  </si>
  <si>
    <t>Rise &amp; Shine Academy</t>
  </si>
  <si>
    <t>013999</t>
  </si>
  <si>
    <t>Star Academy of Toledo</t>
  </si>
  <si>
    <t>009171</t>
  </si>
  <si>
    <t>SunBridge Schools</t>
  </si>
  <si>
    <t>013175</t>
  </si>
  <si>
    <t>The Autism Academy Of Learning</t>
  </si>
  <si>
    <t>143297</t>
  </si>
  <si>
    <t>Toledo Preparatory and Fitness Academy</t>
  </si>
  <si>
    <t>000951</t>
  </si>
  <si>
    <t>Toledo SMART Elementary School</t>
  </si>
  <si>
    <t>014864</t>
  </si>
  <si>
    <t>Toledo School For The Arts</t>
  </si>
  <si>
    <t>133942</t>
  </si>
  <si>
    <t>Winterfield Venture Academy</t>
  </si>
  <si>
    <t>000546</t>
  </si>
  <si>
    <t>Academy for Urban Scholars Youngstown</t>
  </si>
  <si>
    <t>013249</t>
  </si>
  <si>
    <t>Horizon Science Academy Youngstown</t>
  </si>
  <si>
    <t>011986</t>
  </si>
  <si>
    <t>Life Skills Ctr Of Youngstown</t>
  </si>
  <si>
    <t>133801</t>
  </si>
  <si>
    <t>Mahoning County High School</t>
  </si>
  <si>
    <t>009996</t>
  </si>
  <si>
    <t>Mahoning Unlimited Classroom</t>
  </si>
  <si>
    <t>148999</t>
  </si>
  <si>
    <t>Mahoning Valley Opportunity Center</t>
  </si>
  <si>
    <t>008251</t>
  </si>
  <si>
    <t>Southside Academy</t>
  </si>
  <si>
    <t>012105</t>
  </si>
  <si>
    <t>Stambaugh Charter Academy</t>
  </si>
  <si>
    <t>000855</t>
  </si>
  <si>
    <t>Summit Academy Secondary - Youngstown</t>
  </si>
  <si>
    <t>000303</t>
  </si>
  <si>
    <t>Summit Academy-Youngstown</t>
  </si>
  <si>
    <t>000623</t>
  </si>
  <si>
    <t>Youngstown Academy of Excellence</t>
  </si>
  <si>
    <t>007984</t>
  </si>
  <si>
    <t>Youngstown Community School</t>
  </si>
  <si>
    <t>134072</t>
  </si>
  <si>
    <t>Rushmore Academy</t>
  </si>
  <si>
    <t>011444</t>
  </si>
  <si>
    <t>Treca Digital Academy</t>
  </si>
  <si>
    <t>143305</t>
  </si>
  <si>
    <t>Pleasant Community Digital</t>
  </si>
  <si>
    <t>151035</t>
  </si>
  <si>
    <t>City Day Community School</t>
  </si>
  <si>
    <t>134247</t>
  </si>
  <si>
    <t>DECA PREP</t>
  </si>
  <si>
    <t>012924</t>
  </si>
  <si>
    <t>Dayton Business Technology High School</t>
  </si>
  <si>
    <t>008283</t>
  </si>
  <si>
    <t>Dayton Early College Academy, Inc</t>
  </si>
  <si>
    <t>009283</t>
  </si>
  <si>
    <t>Dayton Leadership Academies-Dayton View Campus</t>
  </si>
  <si>
    <t>133454</t>
  </si>
  <si>
    <t>Dayton Leadership Academies-Early Learning Academy</t>
  </si>
  <si>
    <t>133959</t>
  </si>
  <si>
    <t>Dayton SMART Elementary School</t>
  </si>
  <si>
    <t>014149</t>
  </si>
  <si>
    <t>Emerson Academy</t>
  </si>
  <si>
    <t>000577</t>
  </si>
  <si>
    <t>Horizon Science Academy Dayton Downtown</t>
  </si>
  <si>
    <t>011976</t>
  </si>
  <si>
    <t>Horizon Science Academy Dayton High School</t>
  </si>
  <si>
    <t>011534</t>
  </si>
  <si>
    <t>Horizon Science Academy-Dayton</t>
  </si>
  <si>
    <t>000808</t>
  </si>
  <si>
    <t>Imagine Woodbury Academy</t>
  </si>
  <si>
    <t>012545</t>
  </si>
  <si>
    <t>Klepinger Community School</t>
  </si>
  <si>
    <t>009957</t>
  </si>
  <si>
    <t>Liberty High School</t>
  </si>
  <si>
    <t>016849</t>
  </si>
  <si>
    <t>Life Skills Center of Dayton</t>
  </si>
  <si>
    <t>000813</t>
  </si>
  <si>
    <t>Mound Street Health Careers Academy</t>
  </si>
  <si>
    <t>143131</t>
  </si>
  <si>
    <t>Mound Street IT Careers Academy</t>
  </si>
  <si>
    <t>143115</t>
  </si>
  <si>
    <t>Mound Street Military Careers Academy</t>
  </si>
  <si>
    <t>143123</t>
  </si>
  <si>
    <t>North Dayton School Of Science &amp; Discovery</t>
  </si>
  <si>
    <t>143529</t>
  </si>
  <si>
    <t>Pathway School of Discovery</t>
  </si>
  <si>
    <t>000138</t>
  </si>
  <si>
    <t>Richard Allen Academy</t>
  </si>
  <si>
    <t>133736</t>
  </si>
  <si>
    <t>Richard Allen Academy II</t>
  </si>
  <si>
    <t>143560</t>
  </si>
  <si>
    <t>Richard Allen Preparatory</t>
  </si>
  <si>
    <t>133348</t>
  </si>
  <si>
    <t>STEAM Academy of Dayton</t>
  </si>
  <si>
    <t>013146</t>
  </si>
  <si>
    <t>Summit Academy Community School - Dayton</t>
  </si>
  <si>
    <t>000297</t>
  </si>
  <si>
    <t>Summit Academy Transition High School Dayton</t>
  </si>
  <si>
    <t>000621</t>
  </si>
  <si>
    <t>Urban Early College Network</t>
  </si>
  <si>
    <t>015714</t>
  </si>
  <si>
    <t>Miamisburg Secondary Academy</t>
  </si>
  <si>
    <t>000360</t>
  </si>
  <si>
    <t>Trotwood Preparatory &amp; Fitness Academy</t>
  </si>
  <si>
    <t>143206</t>
  </si>
  <si>
    <t>Miami Valley Academies</t>
  </si>
  <si>
    <t>132944</t>
  </si>
  <si>
    <t>Tomorrow Center</t>
  </si>
  <si>
    <t>148981</t>
  </si>
  <si>
    <t>Foxfire High School</t>
  </si>
  <si>
    <t>149328</t>
  </si>
  <si>
    <t>Foxfire Intermediate School</t>
  </si>
  <si>
    <t>012033</t>
  </si>
  <si>
    <t>Zanesville Community School</t>
  </si>
  <si>
    <t>009148</t>
  </si>
  <si>
    <t>Franklin Local Community School</t>
  </si>
  <si>
    <t>148932</t>
  </si>
  <si>
    <t>Foundation Academy</t>
  </si>
  <si>
    <t>009192</t>
  </si>
  <si>
    <t>Goal Digital Academy</t>
  </si>
  <si>
    <t>149047</t>
  </si>
  <si>
    <t>Interactive Media &amp; Construction (IMAC)</t>
  </si>
  <si>
    <t>000905</t>
  </si>
  <si>
    <t>The Richland School of Academic Arts</t>
  </si>
  <si>
    <t>011967</t>
  </si>
  <si>
    <t>Sciotoville</t>
  </si>
  <si>
    <t>143644</t>
  </si>
  <si>
    <t>Bridges Community Academy</t>
  </si>
  <si>
    <t>000311</t>
  </si>
  <si>
    <t>North Central Academy</t>
  </si>
  <si>
    <t>012054</t>
  </si>
  <si>
    <t>Beacon Academy</t>
  </si>
  <si>
    <t>015709</t>
  </si>
  <si>
    <t>Canton College Preparatory School</t>
  </si>
  <si>
    <t>013255</t>
  </si>
  <si>
    <t>Canton Harbor High School</t>
  </si>
  <si>
    <t>000525</t>
  </si>
  <si>
    <t>East Branch Preparatory AcademydbaWright Preparatory Academy</t>
  </si>
  <si>
    <t>015713</t>
  </si>
  <si>
    <t>Stark College and Career High School</t>
  </si>
  <si>
    <t>142901</t>
  </si>
  <si>
    <t>Summit Academy Community School for Alternative Learn-Canton</t>
  </si>
  <si>
    <t>133306</t>
  </si>
  <si>
    <t>Summit Academy Secondary - Canton</t>
  </si>
  <si>
    <t>000300</t>
  </si>
  <si>
    <t>Massillon Digital Academy, Inc</t>
  </si>
  <si>
    <t>149427</t>
  </si>
  <si>
    <t>Akron Digital Academy</t>
  </si>
  <si>
    <t>149054</t>
  </si>
  <si>
    <t>Akron Preparatory School</t>
  </si>
  <si>
    <t>013254</t>
  </si>
  <si>
    <t>Akros Middle School</t>
  </si>
  <si>
    <t>012060</t>
  </si>
  <si>
    <t>Colonial Prep Academy</t>
  </si>
  <si>
    <t>134221</t>
  </si>
  <si>
    <t>Edge Academy, The</t>
  </si>
  <si>
    <t>133538</t>
  </si>
  <si>
    <t>Imagine Akron Academy</t>
  </si>
  <si>
    <t>011947</t>
  </si>
  <si>
    <t>Imagine Leadership Academy</t>
  </si>
  <si>
    <t>014121</t>
  </si>
  <si>
    <t>Life Skills Center of North Akron</t>
  </si>
  <si>
    <t>008063</t>
  </si>
  <si>
    <t>Main Preparatory Academy</t>
  </si>
  <si>
    <t>014066</t>
  </si>
  <si>
    <t>Middlebury Academy</t>
  </si>
  <si>
    <t>134213</t>
  </si>
  <si>
    <t>STEAM Academy of Akron</t>
  </si>
  <si>
    <t>012627</t>
  </si>
  <si>
    <t>Steel Academy</t>
  </si>
  <si>
    <t>014927</t>
  </si>
  <si>
    <t>Summit Academy Akron Elementary School</t>
  </si>
  <si>
    <t>133587</t>
  </si>
  <si>
    <t>Summit Academy Akron Middle School</t>
  </si>
  <si>
    <t>132779</t>
  </si>
  <si>
    <t>Summit Academy Secondary - Akron</t>
  </si>
  <si>
    <t>000298</t>
  </si>
  <si>
    <t>Towpath Trail High School</t>
  </si>
  <si>
    <t>133868</t>
  </si>
  <si>
    <t>University Academy</t>
  </si>
  <si>
    <t>014063</t>
  </si>
  <si>
    <t>Schnee Learning Center</t>
  </si>
  <si>
    <t>147231</t>
  </si>
  <si>
    <t>Greater Summit County Early Learning Center</t>
  </si>
  <si>
    <t>011381</t>
  </si>
  <si>
    <t>Hope Academy for Autism</t>
  </si>
  <si>
    <t>013170</t>
  </si>
  <si>
    <t>River Gate High School</t>
  </si>
  <si>
    <t>133488</t>
  </si>
  <si>
    <t>STEAM Academy of Warren</t>
  </si>
  <si>
    <t>012644</t>
  </si>
  <si>
    <t>Summit Academy Alternative LearnersWarren Middle &amp; Secondary</t>
  </si>
  <si>
    <t>000616</t>
  </si>
  <si>
    <t>Summit Academy Community School-Warren</t>
  </si>
  <si>
    <t>000305</t>
  </si>
  <si>
    <t>Quaker Digital Academy</t>
  </si>
  <si>
    <t>000241</t>
  </si>
  <si>
    <t>Greater Ohio Virtual School</t>
  </si>
  <si>
    <t>000282</t>
  </si>
  <si>
    <t>Liberty Preparatory School</t>
  </si>
  <si>
    <t>013962</t>
  </si>
  <si>
    <t>Rittman Academy</t>
  </si>
  <si>
    <t>000640</t>
  </si>
  <si>
    <t>Beacon Hill Academy</t>
  </si>
  <si>
    <t>012501</t>
  </si>
  <si>
    <t>016998</t>
  </si>
  <si>
    <t>Sponsor Certification Determination</t>
  </si>
  <si>
    <t>Sponsor Indication of Corrective Action Plan</t>
  </si>
  <si>
    <t>If yes, did it post a bond, guarantee or cash deposit with the AOS prior to opening? Yes/No</t>
  </si>
  <si>
    <t>Reviewer Initial Selection</t>
  </si>
  <si>
    <t>Agree</t>
  </si>
  <si>
    <t>Disagree</t>
  </si>
  <si>
    <t>Certification only (documentation not required)</t>
  </si>
  <si>
    <t>Compliant based on submission from other item</t>
  </si>
  <si>
    <t>Information available supports N/A</t>
  </si>
  <si>
    <t>Corrupt file</t>
  </si>
  <si>
    <t>Wrong year documentation</t>
  </si>
  <si>
    <t>Lacking evidence of timely review</t>
  </si>
  <si>
    <t>CAP not submitted</t>
  </si>
  <si>
    <t>CAP from previous year not resolved</t>
  </si>
  <si>
    <t>Incorrect/insufficient documentation</t>
  </si>
  <si>
    <t>Academic Programs  (eSchool)</t>
  </si>
  <si>
    <t xml:space="preserve">Did one or more students take any enrichment or extracurricular activities that required absence from school for more than four days?  Yes/No </t>
  </si>
  <si>
    <t xml:space="preserve">The school may issue to the governing board a request that a pupil that meets the requirements outlined in ORC 3313.662 be permanently excluded from public school attendance. </t>
  </si>
  <si>
    <t>Employment agreement or contract, appropriate license, and a copy of the Bond</t>
  </si>
  <si>
    <t>Attendance officer - pupil - personnel workers; Attendance officer and assistants - powers</t>
  </si>
  <si>
    <t>Prohibiting discrimination in payment of wages</t>
  </si>
  <si>
    <t>The school does not discriminate in the payment of wages on the basis of race, color, religion, sex, age, national origin, or ancestry.</t>
  </si>
  <si>
    <t>No internet or computer based community school may enter into a contract with a nonpublic school to use or rent any facility space at the nonpublic school for instructional services.</t>
  </si>
  <si>
    <t>Grades served discrepancy</t>
  </si>
  <si>
    <t>School type discrepancy</t>
  </si>
  <si>
    <t xml:space="preserve">The school adopts a policy on career advising that incorporates the elements described in ORC 3313.6020(B). </t>
  </si>
  <si>
    <t xml:space="preserve">The school identifies students who are at risk of dropping out of school and takes all actions described in ORC 3313.6020(C) respecting the plan and parental involvement. </t>
  </si>
  <si>
    <t xml:space="preserve">The school promotes students to fourth grade when all criteria outlined in ORC 3313.608 are met. </t>
  </si>
  <si>
    <t>The school follows notice requirements regarding expelled students who participated in the College Credit Plus program, consistent with ORC 3365.032.</t>
  </si>
  <si>
    <t>The school ensures that College Credit Plus teachers have satisfied all credentialing requirements, consistent with ORC 3365.11.</t>
  </si>
  <si>
    <t>The school allows students in grades 7 and 8 to participate in the College Credit Plus program according to the same standards as students in grades 9-12.</t>
  </si>
  <si>
    <t>The school complies with enrollment and participation requirements, consistent with ORC 3365.031.</t>
  </si>
  <si>
    <t xml:space="preserve">The school has an approved waiver for its early college high school program or its noncompliance with the requirements of the College Credit Plus program. </t>
  </si>
  <si>
    <t xml:space="preserve">The school corrects any issues deemed to be out of compliance by the Department during annual inspections of preschool programs or licensed school child programs. </t>
  </si>
  <si>
    <t xml:space="preserve">The school issues an adult education diploma consistent with standards in ORC 3313.611. </t>
  </si>
  <si>
    <t xml:space="preserve">The school awards honors diplomas or diplomas consistent with the requirements of ORC 3313.61. </t>
  </si>
  <si>
    <t>The school's minimum curriculum requirements for graduation are consistent with those described in ORC 3313.603.</t>
  </si>
  <si>
    <t>The school has written policies and procedures regarding procedural safeguards for students with disabilities approved by OEC and provides services to students with disabilities in a manner consistent with its approved policies.</t>
  </si>
  <si>
    <t>The school has written policies and procedures to ensure confidentiality of any personally identifiable information, which is approved by OEC, and maintains its records and information about students with disabilities in a manner consistent with its approved policies.</t>
  </si>
  <si>
    <t>The school takes all required steps regarding strategies to meet transition objectives when transition services are not provided by another entity.</t>
  </si>
  <si>
    <t>The school submits its plan to the sponsor for providing special education and related services to students with disabilities.</t>
  </si>
  <si>
    <t>The school establishes a community service advisory committee with the required membership and adopts a community service plan that was filed with the Department.</t>
  </si>
  <si>
    <t>The school does not charge students a fee or tuition for participating in any advanced standing course, with exceptions as noted in ORC 3313.603.</t>
  </si>
  <si>
    <t>The school complies with all requirements for the Adult (22+) High School Diploma Program consistent with OAC 3301-45.</t>
  </si>
  <si>
    <t>The school's curriculum complies with the requirements in ORC 3326.</t>
  </si>
  <si>
    <t>The school complies with all requirements in accordance with receiving a STEM designation.</t>
  </si>
  <si>
    <t xml:space="preserve">The school withdraws any student who failed to participate in the annual spring administration of any required assessment for two consecutive school years while enrolled at that school without excuse. </t>
  </si>
  <si>
    <t>The school and other user entities follow the appropriate procedures outlined in OAC 3301-3-03 to establish an ITC.</t>
  </si>
  <si>
    <t>The school administers all required assessments and submits all data required to calculate the report card to the Department.</t>
  </si>
  <si>
    <t>The school only releases directory information regarding students in the circumstances described in law.</t>
  </si>
  <si>
    <t xml:space="preserve">The school complied with all requirements regarding the length of a suspension, expulsions or removal and provided students with the required due process concerning such actions. </t>
  </si>
  <si>
    <t>The school did not knowingly admit any student permanently excluded from school attendance by the Superintendent of Public Instruction.</t>
  </si>
  <si>
    <t>The school adopts and follows an admission policy for kindergarten and first grade, consistent with ORC 3321.01.</t>
  </si>
  <si>
    <t>The schools filed annual financial reports with the Auditor of State that are prepared using generally accepted accounting principles.</t>
  </si>
  <si>
    <t>The school's resident educator program complies with the requirement in OAC 3301-24-04.</t>
  </si>
  <si>
    <t xml:space="preserve">The school provides resources necessary for individuals with an alternative principal license to fulfill licensure requirements. </t>
  </si>
  <si>
    <t>The school conducts a criminal records check for all employees working in the preschool.</t>
  </si>
  <si>
    <t>The school agrees to bargain on wages, hours, terms and other conditions of employment, and the rating of candidates for positions.</t>
  </si>
  <si>
    <t xml:space="preserve">The school's employment of bus drivers follows all requirements of OAC 3301-83-23 regarding criminal convictions. </t>
  </si>
  <si>
    <t>The school's governing authority, administrative officers and employees comply with the requirements outlined in Chapter 102 regarding ethics obligations of public officials and public employees.</t>
  </si>
  <si>
    <t>The school maintains immunization records for students, reports a summary of those records to the Director of Health.</t>
  </si>
  <si>
    <t xml:space="preserve">The school ensured that each student enrolled who has diabetes received appropriate and needed care. </t>
  </si>
  <si>
    <t>The school provided a system of medical or dental inspection which shall include tests to determine the existence of hearing and visual defects in enrolled students.</t>
  </si>
  <si>
    <t>The school has a current valid Medicaid provider agreement and is in compliance with all requirements for being a Medicaid School Program (MSP) provider.</t>
  </si>
  <si>
    <t xml:space="preserve">The school's staff successfully completed training  offered or approved by a nationally recognized organization and maintained the defibrillator per manufacturer's guidelines. </t>
  </si>
  <si>
    <t xml:space="preserve">The school developed informational programs for students, parents and community members relative to missing children issues and matters.  </t>
  </si>
  <si>
    <t xml:space="preserve">The school has reviewed policies and procedures to ensure safety of students, employees and other persons using a school building from any known hazards in the building or on building grounds that pose an immediate risk to health or safety. </t>
  </si>
  <si>
    <t>The school requires teachers and students to wear industrial quality eye protective devices when participating or observing in any of the activities described in ORC 3313.643.</t>
  </si>
  <si>
    <t>The school complies with OAC 4101:1-10-01 when installing devices to block doorways during emergencies and has trained staff on the use of such devices.</t>
  </si>
  <si>
    <t>The school adopted the required policy prohibiting harassment, intimidation and bullying and provided associated in-service training.</t>
  </si>
  <si>
    <t>The school implements its adopted standards and policy governing the approval of food and beverages sold at school.</t>
  </si>
  <si>
    <t>The school does not permit the sale of an a la carte beverage during the regular and extended school day other than those detailed in ORC 3313.816.</t>
  </si>
  <si>
    <t>The school timely reports the number of free lunches served each month.</t>
  </si>
  <si>
    <t>The school adopts and enforces nutrition standards  governing types of food and beverages that may be sold on school premises.</t>
  </si>
  <si>
    <t>The school complies with all laws and rules governing student transportation, including proper use of funds.</t>
  </si>
  <si>
    <t>The school's buses have a valid safety inspection and all drivers complete and document a daily pre-trip inspection.</t>
  </si>
  <si>
    <t>The school adopts a policy that requires compliance with various bus usage requirements listed in OAC 3301-83-20.</t>
  </si>
  <si>
    <t>The school's buses have a current inspection sticker from the Ohio Department of Public Safety and any accidents are reported to the Ohio State Highway patrol as required.</t>
  </si>
  <si>
    <t>The school timely filed its annual report regarding pupil transportation and timely reported any adjustments.</t>
  </si>
  <si>
    <t>The school follows requirements for trip permits for any non-routine use of a school bus and for approved out-of-state trips.</t>
  </si>
  <si>
    <t>The school maintains the records required by OAC 3301-83-14.</t>
  </si>
  <si>
    <t>The school maintains the pupil transportation management policies described in OAC 3301-83-08.</t>
  </si>
  <si>
    <t>The schools setting of bus stops and time schedules is timely and consistent with safety regulations described in OAC 3301-83-13.</t>
  </si>
  <si>
    <t>The school has adopted a policy on positive behavior intervention and supports that complies with the requirements in OAC 3301-35-15.</t>
  </si>
  <si>
    <t>The school is in compliance with all requirements for establishing a community learning center.</t>
  </si>
  <si>
    <t>The school understands its obligation to notify the missing children clearinghouse and law enforcement.</t>
  </si>
  <si>
    <t>If notified that a missing child is attending the school, does the school and its governing authority have a process to notify the missing children clearinghouse and the local law enforcement agency? Yes/No</t>
  </si>
  <si>
    <t>If yes, does the school maintain pupil transportation management policies as required by law?  Yes/No</t>
  </si>
  <si>
    <t>If yes, does the school properly set bus stops and schedules in accordance with law?  Yes/No</t>
  </si>
  <si>
    <t>If yes, does the school follow proper procedures regarding transportation?  Yes/No</t>
  </si>
  <si>
    <t xml:space="preserve">Did the school have any students participate in the College Credit Plus program?  Yes/No  </t>
  </si>
  <si>
    <t>Does the school have a policy regarding positive behavior interventions and the use of restraint and seclusion?  Yes/No</t>
  </si>
  <si>
    <t xml:space="preserve">Has the school adopted a grade promotion and retention policy that prohibits promotion of truant children and/or students who failed two or more required curriculum subject areas and identifies exceptions to the policy? Yes/No </t>
  </si>
  <si>
    <t xml:space="preserve">Has the school established a community learning center?  Yes/No </t>
  </si>
  <si>
    <t>Is the school a conversion community school?  Yes/No</t>
  </si>
  <si>
    <t xml:space="preserve">Is the school an e-school that utilizes space at a nonpublic school for instructional services?  Yes/No  </t>
  </si>
  <si>
    <t>If yes, did the school follow the proposal requirements?  Yes/No</t>
  </si>
  <si>
    <t>Identical CAP for same issue submitted in consecutive years</t>
  </si>
  <si>
    <t>Documentation review</t>
  </si>
  <si>
    <t>Site visit document review</t>
  </si>
  <si>
    <t>CAP in place that addresses this item</t>
  </si>
  <si>
    <t>Certification only (no sponsor determination submitted)</t>
  </si>
  <si>
    <t>Documentation not submitted</t>
  </si>
  <si>
    <t>Lacking evidence of board approval and timely review</t>
  </si>
  <si>
    <t>Lacking required board approval evidence</t>
  </si>
  <si>
    <t>CAP does not address item</t>
  </si>
  <si>
    <t>CAP does not include resolution date</t>
  </si>
  <si>
    <t>The sponsor confirms annually that the school provides at least 920 hours of learning opportunities to at least 25 students.</t>
  </si>
  <si>
    <t>Did the school provide at least 920 hours of learning opportunities to at least 25 students?  Yes/No</t>
  </si>
  <si>
    <t>Is the school a party to an agreement for joint education program(s)?  Yes/No</t>
  </si>
  <si>
    <t>If yes, does the school ensure that it does not charge tuition and/or fees to students participating in the joint education program?  Yes/No</t>
  </si>
  <si>
    <t>If yes, does the school comply with all requirements to offer credit for those courses?  Yes/No</t>
  </si>
  <si>
    <t xml:space="preserve">Does the school offer grades 7 and/or 8?  Yes/No </t>
  </si>
  <si>
    <t>If yes, has the school adopted a resolution regarding college and career readiness and financial readiness and submitted it to the Department?  Yes/No</t>
  </si>
  <si>
    <t>Does the school have board-approved  policies on academic prevention and intervention services?  Yes/No</t>
  </si>
  <si>
    <t xml:space="preserve">Is the school an e-school?  Yes/No  </t>
  </si>
  <si>
    <t>If yes, does the school ensure that it complies with standards of education set forth in law?  Yes/No</t>
  </si>
  <si>
    <t>Is the school in compliance with the "No Child Left Behind Act of 2001" as it relates to interventions?  Yes/No</t>
  </si>
  <si>
    <t xml:space="preserve">Does the school offer a blended learning program? Yes/No  </t>
  </si>
  <si>
    <t>Does the school have a plan to distribute "blizzard bags" to students as an equivalent to materials or assignments posted online?  Yes/No</t>
  </si>
  <si>
    <t>If yes, did the school follow that plan?  Yes/No</t>
  </si>
  <si>
    <t>Does the school offer grades 6 or greater?  Yes/No</t>
  </si>
  <si>
    <t>If yes, does the school have a policy on career advising that follows Ohio law AND is the policy updated at least once every two years?  Yes/No</t>
  </si>
  <si>
    <t>If yes, does the school identify students at risk of dropping out of school and take steps required by law including notification of parents?  Yes/No</t>
  </si>
  <si>
    <t>Is the school required, by either statute or contract, to create an Ohio Improvement Plan?  Yes/No</t>
  </si>
  <si>
    <t>If yes, does the school comply with the requirements and timelines associated with the Ohio Improvement Plan created through the Department's NCLB waiver (or its successor)? Yes/No</t>
  </si>
  <si>
    <t xml:space="preserve">Was the school required per ORC 3302.13(A)  to submit a reading achievement improvement plan?  Yes/No  </t>
  </si>
  <si>
    <t>If yes, did the school timely submit the reading achievement improvement plan to the Department? Yes/No</t>
  </si>
  <si>
    <t xml:space="preserve">Is the school an e-school?  Yes/No </t>
  </si>
  <si>
    <t xml:space="preserve">Does the school serve grade 3?  Yes/No  </t>
  </si>
  <si>
    <t>If yes, does the school follow requirements of law with regards to promotion of students?  Yes/No</t>
  </si>
  <si>
    <t>If yes, does the school continue required interventions regarding reading capability?  Yes/No</t>
  </si>
  <si>
    <t xml:space="preserve">Does the school serve grades 3 and/or 4?  Yes/No  </t>
  </si>
  <si>
    <t>If yes, does the school employ properly licensed and qualified teachers to monitor reading improvement plans?  Yes/No</t>
  </si>
  <si>
    <t>Does the school serve secondary school grades 9-12? Yes/No</t>
  </si>
  <si>
    <t>Does the school serve secondary school grades 9-12?  Yes/No</t>
  </si>
  <si>
    <t>Does the school follow procedures to develop and provide notice of model College Credit Plus pathways?  Yes/No</t>
  </si>
  <si>
    <t>Did the school have one or more students who failed a College Credit Plus course?  Yes/No</t>
  </si>
  <si>
    <t>If yes, did the school follow requirements in law related to students who fail College Credit Plus courses?  Yes/No</t>
  </si>
  <si>
    <t>Did the school have one or more students participating in the College Credit Plus program who were expelled from school?  Yes/No</t>
  </si>
  <si>
    <t>If yes, did the school follow procedure and notice requirements for expelled students enrolled in College Credit Plus?  Yes/No</t>
  </si>
  <si>
    <t xml:space="preserve">Does the school serve students in grades 9-12?  Yes/No  </t>
  </si>
  <si>
    <t>If yes, does the school follow the criteria set forth in ORC 3365.03 in enrolling students in College Credit Plus?  Yes/No</t>
  </si>
  <si>
    <t>If yes, did the school properly record course credit in the student record?  Yes/No</t>
  </si>
  <si>
    <t xml:space="preserve">Does the school, or the entity that hires the staff, employ teachers who teach College Credit Plus courses in the school?  Yes/No  </t>
  </si>
  <si>
    <t>If yes, does the school ensure that the teachers are properly licensed?  Yes/No</t>
  </si>
  <si>
    <t xml:space="preserve">Does the school enroll students in grades 7 or greater that participated in College Credit Plus?  Yes/No  </t>
  </si>
  <si>
    <t>If yes, did the school provide those students options for enrolling in college credit plus courses for only college credit, or for both college and high school credit?  Yes/No</t>
  </si>
  <si>
    <t>Does the school enroll students in grades 7 and/or 8 who met the applicable eligibility criteria for participation in college credit plus?  Yes/No</t>
  </si>
  <si>
    <t>If yes, does the school permit students in those grades to participate in the College Credit Plus program in compliance with the requirements of law?  Yes/No</t>
  </si>
  <si>
    <t>Did the school have any students in grades 9-12 participating in the College Credit Plus program?  Yes/No</t>
  </si>
  <si>
    <t>If yes, does the school comply with the requirements of ORC 3365.031?  Yes/No</t>
  </si>
  <si>
    <t>If yes, does the school comply with requirements related to College Credit Plus summer program?  Yes/No</t>
  </si>
  <si>
    <t>Does the school offer College Credit Plus courses on-site?  Yes/No</t>
  </si>
  <si>
    <t>If yes, does the school comply with the classroom and credit reporting requirements of OAC?  Yes/No</t>
  </si>
  <si>
    <t xml:space="preserve">Is the school an early college high school that does not offer College Credit Plus?  Yes/No  </t>
  </si>
  <si>
    <t>If yes, has the school applied for a waiver for non-compliance with requirements of the program?  Yes/No</t>
  </si>
  <si>
    <t>If yes, did the school correct the identified issues?  Yes/No</t>
  </si>
  <si>
    <t>If yes, does the school ensure that the facility is in compliance with the requirements of ORC 3301.55?  Yes/No</t>
  </si>
  <si>
    <t xml:space="preserve">Is the school a high school?   Yes/No </t>
  </si>
  <si>
    <t>If yes, does the school offer high school diplomas to students successfully completing the high school curriculum and graduation requirements?  Yes/No</t>
  </si>
  <si>
    <t xml:space="preserve">Does the school offer an adult diploma?  Yes/No  </t>
  </si>
  <si>
    <t>If yes, does the school comply with Ohio law in awarding the adult diploma?  Yes/No</t>
  </si>
  <si>
    <t>If yes, does the school award an honors diploma consistent with Ohio law?  Yes/No</t>
  </si>
  <si>
    <t>If yes, does the school offer the required curriculum for graduation? Yes/No</t>
  </si>
  <si>
    <t>If yes, does the school comply with Ohio law and offer the pathways for graduation as stated in ORC?  Yes/No</t>
  </si>
  <si>
    <t xml:space="preserve">Is the school a high school offering the LEAP program?  Yes/No  </t>
  </si>
  <si>
    <t>If yes, does the school comply with the requirements of Ohio law related to the LEAP program?  Yes/No</t>
  </si>
  <si>
    <t>If yes, did the school's board adopt a policy denying credit during periods of expulsion? Yes/No</t>
  </si>
  <si>
    <t xml:space="preserve">Does the school serve high school grades?  Yes/No </t>
  </si>
  <si>
    <t>If yes, does the school provide information regarding online education and career planning through the Ohio Means Jobs website?  Yes/No</t>
  </si>
  <si>
    <t>Does the school have written policies and procedures regarding students with disabilities and ensures that services are provided to the students as required by OAC 3301-51-05?  Yes/No</t>
  </si>
  <si>
    <t>Does the school have written policies regarding IEP development and interventions?  Yes/No</t>
  </si>
  <si>
    <t>Does the school follow the State Board of Education standards and procedures for identifying and evaluating students who may have a disability?  Yes/No</t>
  </si>
  <si>
    <t>Does the school have a confidentiality policy with regards to special education students?  Yes/No</t>
  </si>
  <si>
    <t>Does the school have a written policy, as required by OAC 3301-51-03, regarding the "child find" program to identify special education children?  Yes/No</t>
  </si>
  <si>
    <t>Does the school have a written policy, as required by OAC 3301-51-02, to provide free and appropriate education to special needs children?  Yes/No</t>
  </si>
  <si>
    <t>Does the school have a written policy as required by OAC 3301-51-09,  to ensure that students with disabilities are being educated in the least restrictive environment?  Yes/No</t>
  </si>
  <si>
    <t>Does the school have a written policy, as required by OAC 3301-51-01, to ensure compliance with IDEIA?  Yes/No</t>
  </si>
  <si>
    <t>For any student who is identified with disabilities and who has not had an eye exam within the previous nine months, the school required students to undergo an eye exam within three months of the disability diagnosis and report to the Department as required.</t>
  </si>
  <si>
    <t>Does the school require eye exams for special education students as required by ORC 3323.19?  Yes/No</t>
  </si>
  <si>
    <t xml:space="preserve">Does the school receive "excess costs" for special education students? Yes/No  </t>
  </si>
  <si>
    <t>If yes, does the school ensure that it does not exceed the amount received to educate the student?  Yes/No</t>
  </si>
  <si>
    <t>If the school had a student who could not attend due to the student's disabilities, the school provided home instruction.</t>
  </si>
  <si>
    <t>Did the school have one or more students who could not attend school due to the student's disabilities?  Yes/No</t>
  </si>
  <si>
    <t>If yes, does the school provide home instruction?  Yes/No</t>
  </si>
  <si>
    <t>Has the school submitted a plan, as specified in ORC 3323.08, to the Department for providing education to students with disabilities?  Yes/No</t>
  </si>
  <si>
    <t>Does the school provide parents with information about the Jon Peterson Special Needs Scholarship program and the Autism Scholarship program as appropriate and specified in ORC 3323.052? Yes/No</t>
  </si>
  <si>
    <t>Does the school serve any students with visual impairments?  Yes/No</t>
  </si>
  <si>
    <t>If yes, does the school annually assess the reading and writing skills of each student with a visual impairment in a medium deemed appropriate by the student's IEP?  Yes/No</t>
  </si>
  <si>
    <t xml:space="preserve">Is an entity other than the school responsible for students' IEPs?  Yes/No  </t>
  </si>
  <si>
    <t>If yes, does the school take steps regarding transition objectives?  Yes/No</t>
  </si>
  <si>
    <t>If yes, did the school submit a copy of its plan to its sponsor to provide special education and related services?  Yes/No</t>
  </si>
  <si>
    <t>A school that simultaneously provides special education and related services to autistic and nondisabled students may enroll students per a ratio described in the school's contract.</t>
  </si>
  <si>
    <t>Was the school established under ORC 3314.061?  Yes/No</t>
  </si>
  <si>
    <t>Does the school provide community service curriculum and instruction?  Yes/No</t>
  </si>
  <si>
    <t>If yes, has the school developed and implemented a community service plan, including the establishment of a community service advisory committee?  Yes/No</t>
  </si>
  <si>
    <t>Does the school serve students in grades 9 through 12?</t>
  </si>
  <si>
    <t>If yes, does the school ensure that it does not charge tuition for participation in any advanced standing course except as provided in statute?  Yes/No</t>
  </si>
  <si>
    <t xml:space="preserve">Does the school offer the adult high school diploma program?  Yes/No </t>
  </si>
  <si>
    <t>If yes, does the school comply with the requirements in law?  Yes/No</t>
  </si>
  <si>
    <t>Does the school have any students that were simultaneously enrolled in a career-technical program not offered by the school?  Yes/No</t>
  </si>
  <si>
    <t>If yes, did the school report the proportion of time that each student attended classes at the community school?  Yes/No</t>
  </si>
  <si>
    <t xml:space="preserve">Does the school operate an interscholastic athletic program?  Yes/No  </t>
  </si>
  <si>
    <t xml:space="preserve">Is the school designated a STEM equivalent school?  Yes/No  </t>
  </si>
  <si>
    <t>If yes, does the school curriculum comply with all requirements of ORC 3326.032?  Yes/No</t>
  </si>
  <si>
    <t>If yes, does the school comply with all requirements of law?  Yes/No</t>
  </si>
  <si>
    <t>Does the school comply with Ohio statutory guidelines in administering state assessments?  Yes/No</t>
  </si>
  <si>
    <t>If yes, does the school provide a location within 50 miles of each student's residence for statewide tests?  Yes/No</t>
  </si>
  <si>
    <t>Does the school administer state diagnostic tests to students in required categories and to all students in the appropriate grade level at least once annually, providing the information to parents and the Department? Yes/No</t>
  </si>
  <si>
    <t>If yes, did the school teach and test social studies using a test selected by the school?</t>
  </si>
  <si>
    <t>If yes, does the school supply computers to those students as required by ORC 3314.22(C)?  Yes/No</t>
  </si>
  <si>
    <t>Does the school have an agreement with an ITC?  Yes/No</t>
  </si>
  <si>
    <t>If yes, does the school participate as required with its ITC?  Yes/No</t>
  </si>
  <si>
    <t>Did the school establish an ITC?  Yes/No</t>
  </si>
  <si>
    <t>If yes, did the school and other users follow procedures as outlined in statute?  Yes/No</t>
  </si>
  <si>
    <t>If yes, did the school maintain and/or release student records and related court records only as permitted in ORC 2151.357?  Yes/No</t>
  </si>
  <si>
    <t>Did the school administer all required assessments and submit required data to the Department?  Yes/No</t>
  </si>
  <si>
    <t xml:space="preserve">Does the school enroll students who reside in a residential center?  Yes/No  </t>
  </si>
  <si>
    <t>If yes, does the school properly report these students to the Department and the Auditor of State?  Yes/No</t>
  </si>
  <si>
    <t xml:space="preserve">Did the school have any students receiving the Autism Scholarship AND did the Department request SSID information for any participating student?  Yes/No  </t>
  </si>
  <si>
    <t>If yes, did the school provide the SSID information for students receiving the Autism Scholarship when requested?  Yes/No</t>
  </si>
  <si>
    <t>Did the school have any students apply for the Educational Choice Scholarship Program AND did the Department request SSID information for one or more students who applied for the scholarship?  Yes/No</t>
  </si>
  <si>
    <t>If yes, did the school provide the Department with SSID information for students applying for the Educational Choice Scholarship Program when requested by the Department? Yes/No</t>
  </si>
  <si>
    <t>Did the school have any students apply for the Jon Peterson Special Needs Scholarship Program AND did the Department request SSID information for any applicant?  Yes/No</t>
  </si>
  <si>
    <t>If yes, did the school comply with requests for SSID information for students applying for the Jon Peterson Special Needs Scholarship Program?  Yes/No</t>
  </si>
  <si>
    <t xml:space="preserve">Did the school have any students apply for the Cleveland Scholarship Program AND did the Department request SSID information for any applicant?  Yes/No  </t>
  </si>
  <si>
    <t>If yes, did the school comply with requests from the Department to provide SSID information for students applying for the Cleveland Scholarship Program?  Yes/No</t>
  </si>
  <si>
    <t xml:space="preserve">Is the school part of a multi-state consortium?  Yes/No  </t>
  </si>
  <si>
    <t>If yes, does the school ensure that student names and addresses are not released to the multi-state consortium?  Yes/No</t>
  </si>
  <si>
    <t>Does the school have and follow its policy regarding the release of student directory information?  Yes/No</t>
  </si>
  <si>
    <t>If yes, does the school maintain accurate records of daily student participation in learning opportunities?  Yes/No</t>
  </si>
  <si>
    <t>Does the school have a governing board approved policy regarding habitual truancy and intervention strategies?  Yes/No</t>
  </si>
  <si>
    <t xml:space="preserve">Did the school have any cases of truancy? Yes/No </t>
  </si>
  <si>
    <t xml:space="preserve">When students withdraw from the school, the school identified the reason for withdrawal and notified the appropriate parties. </t>
  </si>
  <si>
    <t xml:space="preserve">Did the school withdraw any students? Yes/No </t>
  </si>
  <si>
    <t>If yes, when the student was withdrawn from school, did the school identify the reasons for withdrawal AND notify the appropriate parties?  Yes/No</t>
  </si>
  <si>
    <t xml:space="preserve">Did the school suspend, expel or remove students? Yes/No </t>
  </si>
  <si>
    <t xml:space="preserve">Did the school seek to have a student permanently excluded from attending public school?  Yes/No </t>
  </si>
  <si>
    <t>If yes, did the school follow the procedure identified in ORC 3313.662?  Yes/No</t>
  </si>
  <si>
    <t>Does the school have admission procedures that comply with ORC 3314.06?  Yes/No</t>
  </si>
  <si>
    <t>Does the school have an admission policy that addresses students residing outside the district of residence?  Yes/No</t>
  </si>
  <si>
    <t xml:space="preserve">Did the school assign an SSID to any incoming student? Yes/No  </t>
  </si>
  <si>
    <t>If yes, did the school ensure that the student was not previously assigned an SSID?  Yes/No</t>
  </si>
  <si>
    <t>Did the school provide complete and accurate student enrollment data to the Department? Yes/No</t>
  </si>
  <si>
    <t>If yes, does the school comply with enrollment limits established by statute?  Yes/No</t>
  </si>
  <si>
    <t>Does the school provide  the parent, at the time a student is enrolled, with a statement about the requirement for enrolled students to take proficiency tests and other examinations prescribed by law? Yes/No</t>
  </si>
  <si>
    <t>Does the school take steps to achieve racial and ethnic balance in its schools? Yes/No</t>
  </si>
  <si>
    <t>At the time of initial entry to the school, the school's admissions office collects the documentation required by ORC 3313.672 from new students.</t>
  </si>
  <si>
    <t>Does the school collect all necessary documentation upon student enrollment in the school?  Yes/No</t>
  </si>
  <si>
    <t>Did the school ensure that no monetary or other gifts were given to a student or their family as an incentive for enrollment?  Yes/No</t>
  </si>
  <si>
    <t>Did the school provide parents or guardians  of students with a copy of the school's most recent report card during the admissions process?  Yes/No</t>
  </si>
  <si>
    <t>If yes, does the school offer a  student orientation course?  Yes/No</t>
  </si>
  <si>
    <t xml:space="preserve">Does the school offer grades kindergarten and/or first grade?  Yes/No </t>
  </si>
  <si>
    <t>If yes, has the school adopted and followed an admission policy that meets statutory requirements?  Yes/No</t>
  </si>
  <si>
    <t xml:space="preserve">Did the school dispose of any real property acquired by a traditional public district? Yes/No  </t>
  </si>
  <si>
    <t>If yes, did the school first offer the property to the district at the appraised fair market value to and keep the offer open for a period of sixty days before disposing of the real property in another lawful manner? Yes/No</t>
  </si>
  <si>
    <t>Did the school accept Title I funds?  Yes/No</t>
  </si>
  <si>
    <t>If yes, did the school meet the Maintenance of Effort requirements as outlined in federal regulation for the most recent review?  Yes/No</t>
  </si>
  <si>
    <t>Did the school's contract include a yearly financial plan and estimated budget with per pupil expenditures for each year of the term of the contract?  Yes/No</t>
  </si>
  <si>
    <t>Does the school maintain its financial records in accordance with the uniform school accounting system? Yes/No</t>
  </si>
  <si>
    <t xml:space="preserve">Did the school initiate operations after 2/1/2016?  Yes/No </t>
  </si>
  <si>
    <t xml:space="preserve">Did the school receive any economically disadvantaged funds?  Yes/No  </t>
  </si>
  <si>
    <t>If yes, then did the school properly spend the funds according to ORC 3317.25?  Yes/No</t>
  </si>
  <si>
    <t>Does the school have appropriate liability insurance? Yes/No</t>
  </si>
  <si>
    <t>Did the school receive gifted unit funding from a school district?  Yes/No</t>
  </si>
  <si>
    <t>Does the school take steps to ensure that it does not conduct illegal raffles?  Yes/No</t>
  </si>
  <si>
    <t xml:space="preserve">Does the school follow all requirements of ORC 3323.13 regarding payments and participation of the student's district of residence for a child with an IEP?  Yes/No </t>
  </si>
  <si>
    <t xml:space="preserve">Has the school been determined to be unauditable?  Yes/No  </t>
  </si>
  <si>
    <t>If yes, has the school or the school's operator taken steps to suspend the fiscal officer?  Yes/No</t>
  </si>
  <si>
    <t xml:space="preserve">Does the school receive career-technical education funding?  Yes/No  </t>
  </si>
  <si>
    <t>If yes, does the school comply with expenditure and reporting requirements?  Yes/No</t>
  </si>
  <si>
    <t xml:space="preserve">Did the school permanently close during this school year AND were the assets distributed during this school year?  Yes/No </t>
  </si>
  <si>
    <t>If yes, were the assets of the school properly distributed?  Yes/No</t>
  </si>
  <si>
    <t>If a community school closes or is permanently closed, the designated fiscal officer shall deliver all financial and enrollment records to the school's sponsor within 30 days of the school's closure.</t>
  </si>
  <si>
    <t xml:space="preserve">Did the school permanently close during this school year?  Yes/No  </t>
  </si>
  <si>
    <t>If so, did the fiscal officer deliver all financial and enrollment records to the school's sponsor within 30 days of the school's closure?  Yes/No</t>
  </si>
  <si>
    <t xml:space="preserve">Does the school have a properly licensed fiscal officer employed or engaged under a contract with the governing authority of the school? Yes/No </t>
  </si>
  <si>
    <t>The Governing Authority of a community school adopted a resolution waiving the requirement that the governing authority is the party responsible to employ or contract with the designated fiscal officer and the school's sponsor approves the resolution. A new resolution is required for each year the authority wishes to waive this requirement and the sponsor approves each resolution.</t>
  </si>
  <si>
    <t>Did the governing authority adopt a resolution waiving the requirement that the school's governing authority employs or contracts with the designated fiscal officer?  Yes/No</t>
  </si>
  <si>
    <t>Did the school submit a five-year forecast to the Department?  Yes/No</t>
  </si>
  <si>
    <t>Did the school contract with an entity, to act as a management company or operator, that received more than 20 percent of the annual gross revenues of the school? Yes/No</t>
  </si>
  <si>
    <t>If yes, did the school receive a detailed financial accounting from the contracted entity?  Yes/No</t>
  </si>
  <si>
    <t xml:space="preserve">Does the school's governing authority directly hire the school employees and make appropriate withholdings? Yes/No  </t>
  </si>
  <si>
    <t>If no, does the school's operator or management company hire the employees and make appropriate withholdings?  Yes/No</t>
  </si>
  <si>
    <t>If yes, did the school maintain reports of the investigation in the employee's file?  Yes/No</t>
  </si>
  <si>
    <t xml:space="preserve">Did the school have any employees charged with a criminal action?  Yes/No </t>
  </si>
  <si>
    <t>If yes, did the school suspend the employee?  Yes/No</t>
  </si>
  <si>
    <t>Did any new employees begin working at the school during the current school year?  Yes/No</t>
  </si>
  <si>
    <t>If yes, did the school comply with Auditor of State requirements and  provide new employees with a means of reporting fraud?  Yes/No</t>
  </si>
  <si>
    <t>Did the school have an employee sued under situations outlined in ORC 2744?   Yes/No</t>
  </si>
  <si>
    <t>If yes, did the school provide for the employee's defense?  Yes/No</t>
  </si>
  <si>
    <t>Did the school, or the entity that employs its staff, have one or more employees called for jury duty? Yes/No</t>
  </si>
  <si>
    <t>Does the school employ any special education teachers?  Yes/No</t>
  </si>
  <si>
    <t>If yes, are the school's special education teachers properly licensed?  Yes/No</t>
  </si>
  <si>
    <t xml:space="preserve">Does the school offer a tax-sheltered annuity program?  Yes/No </t>
  </si>
  <si>
    <t>If yes, does the school comply with the requirements of law?  Yes/No</t>
  </si>
  <si>
    <t>If yes, did the school comply with requirements in ORC 3319.58 for re-testing teachers?  Yes/No</t>
  </si>
  <si>
    <t xml:space="preserve">Does the school, or its operator, have an active local professional development committee?  Yes/No  </t>
  </si>
  <si>
    <t>Does the school maintain accurate employment and payroll records? Yes/No</t>
  </si>
  <si>
    <t xml:space="preserve">Did any employee of the school report any criminal offense by the employer or a fellow employee?  Yes/No  </t>
  </si>
  <si>
    <t>If yes, did the school ensure that no disciplinary or retaliatory actions were taken against the employee? Yes/No</t>
  </si>
  <si>
    <t>Did the school ensure that it is not discriminatory in its hiring or contracting practices? Yes/No</t>
  </si>
  <si>
    <t>Does the school employ, contract or retain any coaches for a pupil activity program or interscholastic athletic program that do not hold a teaching certificate?  Yes/No</t>
  </si>
  <si>
    <t>Does the school employ, contract or retain any educational aides?  Yes/No</t>
  </si>
  <si>
    <t xml:space="preserve">Does the school employ a principal with an alternative principal license?  Yes/No  </t>
  </si>
  <si>
    <t>If yes, does the school provide resources necessary to fulfill licensure requirements?  Yes/No</t>
  </si>
  <si>
    <t>Does the school, or entity that employs its staff, participate in the employment risk reduction program? Yes/No</t>
  </si>
  <si>
    <t>If no, has the school, or the entity that employs its staff, been granted a temporary variance from the Ohio Bureau of Workers' Compensation?  Yes/No</t>
  </si>
  <si>
    <t>Is the school in compliance with Ohio Workers' Compensation laws?  Yes/No</t>
  </si>
  <si>
    <t>Does the school perform criminal background checks of employees of private companies that provide services at the school?  Yes/No</t>
  </si>
  <si>
    <t>Does the school have current criminal background checks for non-licensed employees? Yes/No</t>
  </si>
  <si>
    <t>If yes, did the school maintain evidence of rehabilitation?  Yes/No</t>
  </si>
  <si>
    <t>Does the school have current criminal background checks of its licensed employees? Yes/No</t>
  </si>
  <si>
    <t xml:space="preserve">Does the school offer preschool?  Yes/No  </t>
  </si>
  <si>
    <t>If yes, does the school ensure that criminal background checks on all employees?  Yes/No</t>
  </si>
  <si>
    <t xml:space="preserve">Are the school employees part of a collective bargaining unit?  Yes/No  </t>
  </si>
  <si>
    <t>If yes, does the school acknowledge the bargaining unit and monitor their employment practices in accordance with the bargaining unit contract?  Yes/No</t>
  </si>
  <si>
    <t xml:space="preserve">Is the school a conversion school AND were the employees delegated to the school?  Yes/No  </t>
  </si>
  <si>
    <t>If yes, did the school's governing authority receive a copy of the collective bargaining contract?  Yes/No</t>
  </si>
  <si>
    <t>If yes, does the school comply with the collective bargaining contract?  Yes/No</t>
  </si>
  <si>
    <t>If yes, does the school bargain with the collective bargaining unit?  Yes/No</t>
  </si>
  <si>
    <t xml:space="preserve">Is the school a conversion school sponsored by a public school district for which an academic distress commission has been established AND has its bargaining unit been voided?  Yes/No  </t>
  </si>
  <si>
    <t>If yes, has the school complied with Ohio law when the collective bargaining agreement was terminated?  Yes/No</t>
  </si>
  <si>
    <t>Does the school have a treasurer/fiscal officer that has been convicted of dereliction of duty or meet an exception to the law?  Yes/No</t>
  </si>
  <si>
    <t>If yes, does the school maintain records and reports as required by law?  Yes/No</t>
  </si>
  <si>
    <t>If yes, did the school report the information to the Department as required?  Yes/No</t>
  </si>
  <si>
    <t>If yes, does the school comply with laws regarding criminal convictions?  Yes/No</t>
  </si>
  <si>
    <t>If yes, does the school ensure that all bus drivers received a criminal background check and are properly trained?  Yes/No</t>
  </si>
  <si>
    <t>If yes, does the school ensure that all employees involved in transporting students meet the requirements of law?  Yes/No</t>
  </si>
  <si>
    <t>If yes, does the school ensure that the school bus drivers meet all physical requirements?  Yes/No</t>
  </si>
  <si>
    <t>When changing sponsors the school contracts with a new sponsor rated effective or higher, unless otherwise approved by the Department or through an appeal to the State Board of Education.</t>
  </si>
  <si>
    <t>If yes, did the school follow proper procedures and receive necessary approval from the Department?  Yes/No</t>
  </si>
  <si>
    <t xml:space="preserve">The contract for the sponsor specifies multiple facilities to be used by the school; statutory limitations on use of multiple facilities; and exceptions to being established in more than one school district. </t>
  </si>
  <si>
    <t>Does the school operate in more than one facility?  Yes/No</t>
  </si>
  <si>
    <t>If yes, has the school complied with Ohio law in opening multiple facilities?  Yes/No</t>
  </si>
  <si>
    <t>Did the school pay the sponsor no more than 3% of the total amount received from the state for operations?  Yes/No</t>
  </si>
  <si>
    <t>Does the school contract with an entity to manage the daily operations of the school?  Yes/No</t>
  </si>
  <si>
    <t>Does the school's contract contain an addendum outlining the facilities to be used by the school?  Yes/No</t>
  </si>
  <si>
    <t>Is the school established as either a nonprofit corporation or a public benefit corporation?  Yes/No</t>
  </si>
  <si>
    <t>Does the school employ an independent attorney for any negotiations of contracts with the sponsor or operator? Yes/No</t>
  </si>
  <si>
    <t>Does the school provide the sponsor with a comprehensive plan describing the governance, management, administration, instructional program, educational philosophy, and financial controls of the school? Yes/No</t>
  </si>
  <si>
    <t>Does the contract between the school and sponsor contain provisions for resolving potential disputes between the two parties?  Yes/No</t>
  </si>
  <si>
    <t>Does the school ensure that all meetings of the governing authority are public and follow proper public meeting protocol?  Yes/No</t>
  </si>
  <si>
    <t>Are the school employees part of a collective bargaining unit?  Yes/No</t>
  </si>
  <si>
    <t>If yes, does the school follow procedures in the contract and set forth in law before modifying, terminating, or renegotiating the contract?  Yes/No</t>
  </si>
  <si>
    <t>Does the school have a public records request policy that meets statutory requirements?  Yes/No</t>
  </si>
  <si>
    <t>Does the school employ an attendance officer or obtain the services of an attendance officer from an ESC?  Yes No</t>
  </si>
  <si>
    <t>Does the school ensure that it or its operator or management company complies with ORC in payment of wages?</t>
  </si>
  <si>
    <t>Does the school allow students to possess and use epinephrine auto injectors?  Yes/No</t>
  </si>
  <si>
    <t>If yes, does the school ensure that all requirements of statute are met?  Yes/No</t>
  </si>
  <si>
    <t>Does the school offer all medical examinations required by law?  Yes/No</t>
  </si>
  <si>
    <t xml:space="preserve">Does the school enroll students in kindergarten or first grade?  Yes/No  </t>
  </si>
  <si>
    <t>Does the school maintain copies of student immunization records?  Yes/No</t>
  </si>
  <si>
    <t>Does the school have a policy to protect students with peanut or other food allergies?  Yes/No</t>
  </si>
  <si>
    <t>Does the school allow students to possess and use a metered dose inhaler or dry powder inhaler?  Yes/No</t>
  </si>
  <si>
    <t>Did the school have any enrolled students that have diabetes?  Yes/No</t>
  </si>
  <si>
    <t>If yes, does the school ensure that the student(s) received appropriate and needed care in accordance with an order signed by the student's treating practitioner?  Yes/No</t>
  </si>
  <si>
    <t>Did the school offer hearing and visual tests of students as required by law?  Yes/No</t>
  </si>
  <si>
    <t xml:space="preserve">Is the school a MSP provider?  Yes/No  </t>
  </si>
  <si>
    <t>If yes, does the school comply with requirements in law regarding being a MSP provider?  Yes/No</t>
  </si>
  <si>
    <t xml:space="preserve">Does the school have defibrillators?  Yes/No  </t>
  </si>
  <si>
    <t xml:space="preserve">Does the school screen for BMI and weight?  Yes/No  </t>
  </si>
  <si>
    <t>With governing board approval, the school may procure inhalers and must maintain records of use and procurement, per ORC 3314.144.</t>
  </si>
  <si>
    <t>Did the school procure inhalers?  Yes/No</t>
  </si>
  <si>
    <t>If yes, did the school obtain governing board authority for the purchase AND submit proper information to the Department?  Yes/No</t>
  </si>
  <si>
    <t>With governing board approval, the school may procure epinephrine autoinjectors and must maintain records of use and procurement, per ORC 3314.143.</t>
  </si>
  <si>
    <t>Did the school procure epinephrine autoinjectors?  Yes/No</t>
  </si>
  <si>
    <t>Is the school involved in any athletic activity as defined in ORC 3313.5310?  Yes/No</t>
  </si>
  <si>
    <t>If yes, did the school provide information and training regarding sudden cardiac arrest as required in ORC 3313.5310?  Yes/No</t>
  </si>
  <si>
    <t>Did the school contract with a health center for the purposes of providing health care services?  Yes/No</t>
  </si>
  <si>
    <t>Does the school comply with rules governing the use of pesticides and properly notify parents and students of pesticide use?  Yes/No</t>
  </si>
  <si>
    <t>Does the school ensure that it does not use lead-based paint and complies with all orders and requirement for inspection, maintenance, and prevention of lead-based poisoning?  Yes/No</t>
  </si>
  <si>
    <t>Does the school ensure that no employees inflict corporal punishment as a means of discipline on any student?  Yes/No</t>
  </si>
  <si>
    <t xml:space="preserve">Did the school develop informational programs for students, parents and community members relative to missing children issues and matters? Yes/No </t>
  </si>
  <si>
    <t>Does the school periodically review its policies to ensure safety of students, employees and other persons using a school building from any known hazards in the building or on building grounds that pose an immediate risk to health or safety? Yes/No</t>
  </si>
  <si>
    <t xml:space="preserve">Does the school engage in activities listed in ORC 3313.643(A) that requires eye protection? Yes/No  </t>
  </si>
  <si>
    <t>If yes, does the school require teachers and students to wear industrial quality eye protective devices when participating or observing these activities?  Yes/No</t>
  </si>
  <si>
    <t xml:space="preserve">Does the school use devices to block doorways during emergencies?  Yes/No  </t>
  </si>
  <si>
    <t>If yes, does the school train staff on the proper use of such devices?  Yes/No</t>
  </si>
  <si>
    <t xml:space="preserve">Does the school use mercury or mercury added measuring devices in the classroom?  Yes/No  </t>
  </si>
  <si>
    <t>Did the school submit an emergency management plan to the Department?  Yes/No</t>
  </si>
  <si>
    <t xml:space="preserve">Does the school have a bullying prevention task force that uses state or federal funds?  Yes/No  </t>
  </si>
  <si>
    <t>If yes, does the school use the funds appropriately and in accordance with statute?  Yes/No</t>
  </si>
  <si>
    <t>Does the school have a policy prohibiting harassment, intimidation and bullying AND provided in-service training as required by statute?  Yes/No</t>
  </si>
  <si>
    <t xml:space="preserve">Does the school sell food or beverages?  Yes/No  </t>
  </si>
  <si>
    <t>If yes, has it adopted policies and standards for the approval of food and beverages sold at the school?  Yes/No</t>
  </si>
  <si>
    <t xml:space="preserve">Does the school serve a la carte beverages?  Yes/No  </t>
  </si>
  <si>
    <t>If yes, does the school comply with Ohio law in providing those beverages?  Yes/No</t>
  </si>
  <si>
    <t xml:space="preserve">Does the school serve food?  Yes/No  </t>
  </si>
  <si>
    <t>If yes, does the school ensure that at least one employee is present who has received instruction in preventing choking and performing the Heimlich maneuver?  Yes/No</t>
  </si>
  <si>
    <t xml:space="preserve">Does the school serve lunch?  Yes/No  </t>
  </si>
  <si>
    <t>If yes, does the school timely report the number of free lunches served?  Yes/No</t>
  </si>
  <si>
    <t xml:space="preserve">Does the school enroll in school meal programs?  Y/N  </t>
  </si>
  <si>
    <t xml:space="preserve">Does the school serve or sell food on school premises?  Yes/No  </t>
  </si>
  <si>
    <t>If yes, does the school adopt nutrition standards regarding items that may be sold on the school premises?  Yes/No</t>
  </si>
  <si>
    <t>If yes, does the school offer summer breakfast or lunch programs OR has the governing authority determined that it can not comply for financial reasons?  Yes/No</t>
  </si>
  <si>
    <t>If yes, for those students, does the school ensure that no fees are charged as required by statute?  Yes/No</t>
  </si>
  <si>
    <t>Are students of the school transported by one or more local school district(s)?  Yes/No</t>
  </si>
  <si>
    <t>If yes, does the school consult with school districts providing transportation to the school regarding student transportation prior to making changes to its calendar?  Yes/No</t>
  </si>
  <si>
    <t>If yes, does the school have an approved agreement with the affected district of residence that has also been signed by the sponsor?  Yes/No</t>
  </si>
  <si>
    <t>If yes, does the school ensure that the school buses have valid safety inspections AND all drivers complete and document a daily pre-trip inspection?  Yes/No</t>
  </si>
  <si>
    <t xml:space="preserve">If yes, does the school have a policy regarding school bus usage?  Yes/No </t>
  </si>
  <si>
    <t>If yes, do the school buses have current inspection stickers?  Yes/No</t>
  </si>
  <si>
    <t>If yes, does the school only transport eligible riders?  Yes/No</t>
  </si>
  <si>
    <t>If yes, does the school ensure that it timely files the annual report of pupil transportation?  Yes/No</t>
  </si>
  <si>
    <t>If yes, does the school follow requirements for trip permits for non-routine uses of school buses?  Yes/No</t>
  </si>
  <si>
    <t xml:space="preserve">Does the school own school buses?  Yes/No  </t>
  </si>
  <si>
    <t>If yes, does the school ensure that the buses are purchased properly AND operate properly?  Yes/No</t>
  </si>
  <si>
    <t>Does the school have a policy regarding parental involvement in the school and the policy includes foster caregivers?  Yes/No</t>
  </si>
  <si>
    <t>If yes, does the school follow requirements set forth in law?  Yes/No</t>
  </si>
  <si>
    <t>Did the school permanently close and reopen under a new name? Yes/No</t>
  </si>
  <si>
    <t>If yes, did the school comply with all the requirements of law?  Yes/No</t>
  </si>
  <si>
    <t xml:space="preserve">Does the school serve grades 9-12 AND Is either sponsored by a district or has received district endorsement of its program?  Yes/No  </t>
  </si>
  <si>
    <t>If yes, does the school have a student advisory committee pursuant to ORC 3311.742?  Yes/No</t>
  </si>
  <si>
    <t>Has the school received an official motto of the USA or Ohio?  Yes/No</t>
  </si>
  <si>
    <t>If yes, has the school displayed the motto as required by law?  Yes/No</t>
  </si>
  <si>
    <t>The school timely notified the Department of its use of a blended learning model or that it ceased operating using a blended model by July 1 of the school year for which the changes is effective.</t>
  </si>
  <si>
    <t xml:space="preserve">The school may adopt a plan that requires students to access and complete classroom lessons posted on the school's web portal or website to make up hours if the school closes for purposes identified in ORC 3313.482.  </t>
  </si>
  <si>
    <t>The school ensures that its costs to educate a student for whom the school receives "excess costs" do not exceed the amount received.</t>
  </si>
  <si>
    <t>The school did not offer a monetary payment or other in-kind gift to any student or student's family as an incentive for the student to enroll in the school.</t>
  </si>
  <si>
    <t>Schools that receive funding under Title I must maintain the required level of expenditures on an annual basis as outlined in federal regulation.</t>
  </si>
  <si>
    <t>The school does not conduct illegal raffles.</t>
  </si>
  <si>
    <t>The school performed a criminal records check for any person who is an employee of a private company that provides the school with services.</t>
  </si>
  <si>
    <t>The school shall post on the school's website the names of the school's governing authority and provides, upon request, the name and address of each member of the governing authority to the sponsor of the school and the Ohio Department of Education.</t>
  </si>
  <si>
    <t>The school allows students in the school to possess and use epinephrine auto injectors provided certain conditions are met.</t>
  </si>
  <si>
    <t>The school allows students in the school to use a metered dose inhaler or dry powder inhaler to alleviate asthmatic symptoms.</t>
  </si>
  <si>
    <t>The school does not charge students fees for routine pupil transportation or nonroutine transportation that occurs during the school day.</t>
  </si>
  <si>
    <t>The school consults with the school district(s) providing transportation for its students before it makes changes to its calendar or hours of operation.</t>
  </si>
  <si>
    <t>The school has a policy on parental involvement in the school and that policy includes foster caregivers.  The policy follows state board of education recommendations.</t>
  </si>
  <si>
    <t>Copy of enrollment package OR checklist of all items included in the school's standard enrollment package</t>
  </si>
  <si>
    <t xml:space="preserve">Did the school have one or more students complete a course from the distance learning clearinghouse? Yes/No  </t>
  </si>
  <si>
    <t>Did the school either commence operating a blended learning  model or cease operations using a blended learning model during the 2018-2019 school year? Yes/No</t>
  </si>
  <si>
    <t>If yes, did the school comply with the requirements of law to notify the Department by July 1, 2018?  Yes/No</t>
  </si>
  <si>
    <t>The school provides intervention services as required by ORC 3301.0711(D).</t>
  </si>
  <si>
    <t>If no, did the board hold at least one public hearing on the proposed resolution to exceed time limitations in statute AND adopt a resolution to exceed testing time limits? Yes/No</t>
  </si>
  <si>
    <t xml:space="preserve">Does the school follow all requirements of ORC 3301.7029 regarding student time spent on assessments?  Yes/No </t>
  </si>
  <si>
    <t>Does the school provide intervention services as specified in ORC 3301.0711(D)??  Yes/No</t>
  </si>
  <si>
    <t>Did the school have any delinquent students as defined in ORC 2152.02(E)? Yes/No</t>
  </si>
  <si>
    <t>The sponsor monitors the school to confirm the school’s complete and accurate reporting of student enrollment data used to calculate payments, and reviews the school’s borrowing and expenditures for consistency with legal requirements.</t>
  </si>
  <si>
    <t xml:space="preserve">Did the school have any employee  that committed an act that is unbecoming to the teaching profession or an offense described in division (B)(2) or (C) of section 3319.31 or division (B)(1) of section 3319.39 of the Revised Code? Yes/No  </t>
  </si>
  <si>
    <t>If yes, did the school or entity that employs its staff adhere to the requirements of ORC 2313.19? Yes/No</t>
  </si>
  <si>
    <t xml:space="preserve">Did the school, or the entity that hires the staff, have any employee  that committed an act that is unbecoming to the teaching profession or an offense described in division (B)(2) or (C) of section 3319.31 or division (B)(1) of section 3319.39 of the Revised Code? Yes/No  </t>
  </si>
  <si>
    <t>If yes, does the governing authority ensure that its policies comply with all federal laws and regulations regarding health and safety applicable to school buildings? Yes/No</t>
  </si>
  <si>
    <t>Screenshot of the website for the appropriate school year</t>
  </si>
  <si>
    <t>Screenshot of the website that includes the committee recommendations</t>
  </si>
  <si>
    <t>Not found, but same provision in ORC 3314.02(C )(8)</t>
  </si>
  <si>
    <t>OAC 3301-13-02</t>
  </si>
  <si>
    <t>Proof of attendance and dates of trainings, list of individuals to whom the statute applies</t>
  </si>
  <si>
    <t xml:space="preserve">The school has procedures regarding child abuse reporting and training of all staff and volunteers as to their obligation to report and consequences for failure to do so. </t>
  </si>
  <si>
    <t xml:space="preserve">Does the school have procedures regarding child abuse reporting and training of all staff and volunteers as to their obligation to report and consequences for failure to do so? Yes/No </t>
  </si>
  <si>
    <t>Copy of applicable school procedures and training records</t>
  </si>
  <si>
    <t>Copy of the school's plan</t>
  </si>
  <si>
    <t>The school employs an attorney, independent from the school's sponsor or the operator, for any services related to the negotiation of the community school's contract with the sponsor or the school's contract with the operator.</t>
  </si>
  <si>
    <t>Comprehensive plan for the school</t>
  </si>
  <si>
    <t>If the Certification Determination is Sponsor Certified Not Compliant, did the sponsor previously identify the non-compliance and place the school on a Corrective Action Plan?  Yes/No 
Copy of CAP Required</t>
  </si>
  <si>
    <t>The school continues any required intervention services for students not promoted to fourth grade, consistent with the requirements of 3313.608.</t>
  </si>
  <si>
    <t>Screenshot of the appropriate page of the school website</t>
  </si>
  <si>
    <t>The school complies with all requirements for the school child program described in OAC 3301-32.</t>
  </si>
  <si>
    <t>The school correctly reports students simultaneously enrolled in the school and a career-technical program not offered by the school.</t>
  </si>
  <si>
    <t>Child entitled to computer supplied by the school</t>
  </si>
  <si>
    <t>The school complies with all requirements of ORC 3314.271 regarding student orientation and parent involvement.</t>
  </si>
  <si>
    <t>Copy of assignment from the school district</t>
  </si>
  <si>
    <t>The school has liability insurance sufficient to cover any risks to the school.</t>
  </si>
  <si>
    <t>The school's information about its facility, description of the facility,  costs of leasing the facility, annual mortgage principal and interests, landlord information and relationship to the school's operator, if relevant, is described in the contract's addendum, accurately and completely.</t>
  </si>
  <si>
    <t>Before terminating, modifying or renegotiating its collective bargaining agreement, the school follows all procedures required in ORC 4117.14.</t>
  </si>
  <si>
    <t xml:space="preserve">The school follows all requirements of OAC 3301-83-19 regarding authorized vehicles for transportation of pupils to and from school and school-related events. </t>
  </si>
  <si>
    <t>ORC 3327.01, 3301.07, 4511.76</t>
  </si>
  <si>
    <t>OAC/ORC Section Title</t>
  </si>
  <si>
    <t>OAC/ORC Effective Date</t>
  </si>
  <si>
    <t>OAC/ORC Description</t>
  </si>
  <si>
    <t>ORC 3327.10, 3301.07, 4511.76</t>
  </si>
  <si>
    <t>ORC 3314.091, 3314.03(A)(11)(d)</t>
  </si>
  <si>
    <t>OAC 3301-83</t>
  </si>
  <si>
    <t>Pupil transportation; Qualifications of drivers</t>
  </si>
  <si>
    <t>School transportation fees; Transportation of pupils</t>
  </si>
  <si>
    <t>ORC 3314.03(A)(11)(d), 3314.091(E)</t>
  </si>
  <si>
    <t>Emergency and evacuation procedures; Qualifications of drivers</t>
  </si>
  <si>
    <t>School bus inspections; Qualifications of drivers</t>
  </si>
  <si>
    <t>ORC 3314.091(E)</t>
  </si>
  <si>
    <t>General rules; Transportation of pupils</t>
  </si>
  <si>
    <t>ORC 3327.05, 3327.01, 3301.07, 4511.76</t>
  </si>
  <si>
    <t>Authorized and unauthorized passengers; Transportation of nonresident pupils; Transportation of pupils</t>
  </si>
  <si>
    <t>ORC 3314.03(A)(11)(E)</t>
  </si>
  <si>
    <t>Pupil instruction; Volunteer bus rider assistance program - program for pupils offered school bus transportation</t>
  </si>
  <si>
    <t>ORC 3301.07,  3327.16, 4511.76</t>
  </si>
  <si>
    <t>ORC 3301.07, 3327.15, 4511.76</t>
  </si>
  <si>
    <t>Non-routine use of school buses; Use of vehicles outside state</t>
  </si>
  <si>
    <t>ORC 3327.08, 3327.09, 3301.07, 4511.76</t>
  </si>
  <si>
    <t>Authorized vehicles for transportation of pupils to and from school and school-related events; Purchase of school buses and other transportation equipment</t>
  </si>
  <si>
    <t>10/21/1997
7/1/2012</t>
  </si>
  <si>
    <t>Records and reports; Transportation of pupils</t>
  </si>
  <si>
    <t>Pupil transportation management policies; Transportation of pupils</t>
  </si>
  <si>
    <t>Transportation of children with disabilities; transportation of pupils</t>
  </si>
  <si>
    <t>ORC 3327.01, 3327.12, 4511.76, 4511.62, 3301.07</t>
  </si>
  <si>
    <t>School bus routes and stops; Maintenance of school bus-turn-around points; Stopping at railroad grade crossing; Transportation of pupil students</t>
  </si>
  <si>
    <t>Purchase of school buses and other transportation equipment, Procurement of motor vehicle liability and accident insurance; Authorized vehicles for transportation of pupils to and from school and school-related events</t>
  </si>
  <si>
    <t>If yes, does the school use, or arrange for the use of, only vehicles authorized under OAC 3301-83-19 to transport students to and from school and school-related events as permitted under OAC 3301-83-19? Yes/No</t>
  </si>
  <si>
    <t>Acknowledgement of existence of summer breakfast and/or lunch program OR board determination that it can not comply</t>
  </si>
  <si>
    <t xml:space="preserve"> ORC 3327.01, 4511.01</t>
  </si>
  <si>
    <t>OhioMeanJobs-readiness seal</t>
  </si>
  <si>
    <t>The school awards equivalent credit for any student completing courses from the distance learning clearinghouse and complies with other requirements in using such courses.</t>
  </si>
  <si>
    <t xml:space="preserve">The school has adopted a policy, updated annually, governing academic prevention and intervention services covering requirements of law, which include, but are not limited to, measuring student progress, identifying students not attaining proficiency thresholds, collecting and using student performance data, and provision of prevention/intervention services. </t>
  </si>
  <si>
    <t>Internet- and computer-based community schools must comply with standards developed by the International Association for K-12 Online Learning.</t>
  </si>
  <si>
    <t>Academic standards - model curriculum (blended learning)</t>
  </si>
  <si>
    <t>If yes, does the school's contract address all seven items contained in ORC 3314.03(A)(29) to comply with requirements in law to identify the blended learning model?  Yes/No</t>
  </si>
  <si>
    <t>Plans for completion of make-up days via web access</t>
  </si>
  <si>
    <t>Copy of applicable board-approved school policy, evidence of board approval and evidence that the policy was reviewed/updated every two years</t>
  </si>
  <si>
    <t>Three-year continuous improvement plan - intervention by Department - site evaluations.</t>
  </si>
  <si>
    <t>The school does not exceed the teacher/student ratio of 1:125. Teachers employed by internet- or computer-based schools must conduct visits with their students in person throughout the year.  The contract with the sponsor must specify the installation of appropriate filtering devices or software  on all students' computers. The school will set up a central base and the sponsor will maintain a representative within 50 miles of the base to provide monitoring and assistance.</t>
  </si>
  <si>
    <t>If yes, does the school ensure compliance with all requirements of law relating to student/teacher ratios, student/teacher interaction and internet safety protocols? Yes/No</t>
  </si>
  <si>
    <t>Academic Programs (Third Grade Reading)</t>
  </si>
  <si>
    <t>The school sees that students on reading monitoring improvement plans are taught by teachers with the appropriate license, endorsements and/or qualifications.</t>
  </si>
  <si>
    <t>The school shall attach or affix the OhioMeansJobs Readiness Seal to the diploma and transcript of a student who meets the requirements prescribed in law.</t>
  </si>
  <si>
    <t>Are you a secondary school who had one or more students that received a diploma AND met the requirements for the OhioMeansJobs Readiness Seal? Yes/No</t>
  </si>
  <si>
    <t>If yes, did the school attach or affix the OhioMeansJobs Readiness Seal to the diploma and transcript of each eligible student?  Yes/No</t>
  </si>
  <si>
    <t>If yes, did the school provide information by Feb. 1 to students in grades 6-8, if applicable, and grades 9 and higher regarding the College Credit Plus Program?  Yes/No</t>
  </si>
  <si>
    <t>If yes, did the school collect all required data and submit it to the chancellor of Higher Education?  Yes/No</t>
  </si>
  <si>
    <t>Schools participating in the College Credit Plus program submit required data to the chancellor of Higher Education.</t>
  </si>
  <si>
    <t>Enrollment in College Credit Plus; eligibility</t>
  </si>
  <si>
    <t>The school gives students options for enrolling in college courses for only college credit or for both college and high school credit.</t>
  </si>
  <si>
    <t xml:space="preserve">Does the school offer preschool AND did the Department identify issues as out of compliance during the annual inspections?  Yes/No  </t>
  </si>
  <si>
    <t>If yes, is the preschool in compliance with school child programs described in OAC 3301-32?  Yes/No</t>
  </si>
  <si>
    <t>If yes, is the school's preschool in compliance with the cited ORC and OAC references?  Yes/No</t>
  </si>
  <si>
    <t>If yes is the preschool in compliance with standards for preschool programs as defined in ORC 3301.50?  Yes/No</t>
  </si>
  <si>
    <t>If yes, does the school provide parents with notification of consequences for students not graduating from high school regarding eligibility to enroll in Ohio state universities?  Yes/No</t>
  </si>
  <si>
    <t xml:space="preserve">Does the school serve grades 9-12?  Yes/No  </t>
  </si>
  <si>
    <t>The school complies with requirements for enrolled students participating in the Learning, Earning and Parenting (LEAP) program through ODJFS.</t>
  </si>
  <si>
    <t>If yes, does the school offer the Ohio Graduation Tests in accordance with statute?  Yes/No</t>
  </si>
  <si>
    <t>The school adopts a policy that denies high school credit for students that take postsecondary courses during an expulsion.</t>
  </si>
  <si>
    <t>Does the school deny high school credit for students that take postsecondary courses outside of the normal school day during periods of expulsion?  Yes/No</t>
  </si>
  <si>
    <t>The school provides information regarding online education and career planning tools and website for "Ohio Means Jobs" by April 1 each year.</t>
  </si>
  <si>
    <t>The school has written policies and procedures for ensuring a free and appropriate public education is provided, which is approved by the Department's Office of Exceptional Children, and provides education in a manner consistent with its approved policies.</t>
  </si>
  <si>
    <t>The school has written policies and procedures, which are approved by the Department's Office of Exceptional Children, to ensure that children with disabilities are being educated in the least restrictive environment and ensures students are placed in classes in a manner consistent with its approved policies.</t>
  </si>
  <si>
    <t>The school has written policies and procedures for ensuring compliance with IDEIA, which is approved by the Deparment's Office of Exceptional Children, and provides education in a manner consistent with its approved policies.</t>
  </si>
  <si>
    <t>Community schools serving autistic and nonhandicapped students</t>
  </si>
  <si>
    <t>If yes, does the school comply with its contract with the sponsor with regard to the target ratio of autistic students to non-disabled students?  Yes/No</t>
  </si>
  <si>
    <t>Concussions and school athletics</t>
  </si>
  <si>
    <t xml:space="preserve">The school operates a state-approved interscholastic athletic program using licensed coaches and certificated referees and annually provides concussion information to parents. </t>
  </si>
  <si>
    <t>Internet- or computer-based community schools</t>
  </si>
  <si>
    <t>Internet- or computer- based community schools</t>
  </si>
  <si>
    <t xml:space="preserve">The school provides students with a location within 50 miles of student's residence at which to complete the statewide achievement and diagnostic assessments.  </t>
  </si>
  <si>
    <t>If yes, does the school withdraw, unless the parent pays tuition, students who have not participated in annual spring assessments for two consecutive years while enrolled at that school who do not meet an exception?  Yes/No</t>
  </si>
  <si>
    <t>Requires schools to teach and test social studies in at least fourth and sixth grades using a test selected by the school. Prohibits the reporting of the test results to the Department.</t>
  </si>
  <si>
    <t>Does the school serve fourth and/or sixth grade students?  Yes/No</t>
  </si>
  <si>
    <t>Site-based school's provision of a computer: the school provides a computer to students in the same manner as an e-school, consistent with ORC 3314.22</t>
  </si>
  <si>
    <t xml:space="preserve">Conversion community schools </t>
  </si>
  <si>
    <t>Is the school a site-based school that requires student engagement in internet or computer-based instructional methods from their residence?  Yes/No</t>
  </si>
  <si>
    <t>If yes, does the school provide students with a computer or have a waiver for students who do not receive computers?  Yes/No</t>
  </si>
  <si>
    <t>Does the school take steps in accordance with ORC 1347 to protect information that must be kept confidential by law?  Yes/No</t>
  </si>
  <si>
    <t>The school follows all guidelines and timely submitted complete and accurate EMIS data using a software package certified by the Department. Each fiscal officer appointed under ORC 3314.011 is responsible for annually reporting the community school's data under ORC 3301.0714.</t>
  </si>
  <si>
    <t>Did the school use EMIS-compatible software and timely submit EMIS data?  Yes/No</t>
  </si>
  <si>
    <t>The school provides parents with the proper notice of truancy, utilizes an intervention strategy and/or files a complaint in juvenile court when appropriate for students who are truant. The board is to adopt policy regarding habitual truancy and intervention strategies.</t>
  </si>
  <si>
    <t>Enrollment/Admissions/Attendance</t>
  </si>
  <si>
    <t>If yes, did the school follow the requirements of law in having teachers present?  Yes/No</t>
  </si>
  <si>
    <t>If yes, did the school provide the student with due process? Yes/No</t>
  </si>
  <si>
    <t>Has the school adopted a policy regarding suspension, expulsion, removal and permanent exclusion of students fulfilling the requirements in ORC 3313.661?  Yes/No</t>
  </si>
  <si>
    <t>Enrollment/Admissions</t>
  </si>
  <si>
    <t>The school has admission procedures that specify the items outlined in ORC 3314.06.</t>
  </si>
  <si>
    <t>Community schools; enrollment limits</t>
  </si>
  <si>
    <t xml:space="preserve">For internet- or computer-based community schools, the school's enrollment limit for each school year is the prescribed annual rate of growth, as calculated by the Department.  </t>
  </si>
  <si>
    <t xml:space="preserve">Is the school an internet- or computer-based school?  Yes/No  </t>
  </si>
  <si>
    <t>Copy of the statement/document provided to parents of newly enrolled students</t>
  </si>
  <si>
    <t>Does the school take steps to ensure that it does not admit any student permanently excluded from school attendance by the superintendent of public instruction?  Yes/No</t>
  </si>
  <si>
    <t>K-1</t>
  </si>
  <si>
    <t>Did the school report financial information and an annual budget in an easily understood format with all reporting categories and subgroups required by the Department?  Yes/No</t>
  </si>
  <si>
    <t>Did the school file its annual financial report with the Auditor of State?  Yes/No</t>
  </si>
  <si>
    <t xml:space="preserve">If the Auditor of State or a public accountant, under section 117.41 of the Revised Code, declares a community school to be unauditable, the governing authority of the school shall suspend the fiscal officer until the Auditor of State or a public accountant has completed an audit of the school, except that if the school has an operator and the operator employs the fiscal officer, the operator shall suspend the fiscal officer for that period. Suspension of the fiscal officer may be with or without pay, as determined by the entity imposing the suspension based on the circumstances that prompted the auditor of state's declaration. </t>
  </si>
  <si>
    <t>If a community school permanently closes, the assets of the school will be distributed. Any remaining funds shall be paid to the Ohio Department of Education for redistribution to the school districts in which the students who were enrolled in the school at the time it ceased operation were entitled to attend school under section 3313.64 or 3313.65 of the Revised Code. The amount distributed to each school district shall be proportional to the district's share of the total enrollment in the community school.</t>
  </si>
  <si>
    <t>Fiscal (Five-Year Forecast)</t>
  </si>
  <si>
    <t xml:space="preserve">The school submitted a five-year forecast to the Department and, upon notification of a potential deficit, took immediate steps to eliminate any deficit in the current fiscal year and began plans to avoid projected future deficits. </t>
  </si>
  <si>
    <t>Fiscal (Operator/Management Company)</t>
  </si>
  <si>
    <t xml:space="preserve">The school receives a detailed financial accounting from its management company if the management company receives more than 20 percent of the annual gross revenues of a community school, consistent with the requirements of ORC 3314.024. A management company that receives more than 20 percent of the annual gross revenues of a community school shall provide a detailed accounting, including the nature and costs of goods and services it provides to the community school. </t>
  </si>
  <si>
    <t xml:space="preserve">A community school may employ teachers and non-teaching employees to carry out its mission and fulfill its contract. </t>
  </si>
  <si>
    <t>The school will suspend a person from all duties that require the care, custody or control of a child during the pendency of the criminal action against the person.</t>
  </si>
  <si>
    <t xml:space="preserve">The school demonstrates that an employee is not penalized for being called to jury duty. </t>
  </si>
  <si>
    <t xml:space="preserve">Is the school a low-performing school as defined in statute?  Yes/No  </t>
  </si>
  <si>
    <t>Do any of the school's teachers hold a four-year provisional license?  Yes/No</t>
  </si>
  <si>
    <t>If yes, does the school comply with the requirements of the administrative code regarding a Resident Educator program? Yes/No</t>
  </si>
  <si>
    <t>All school teachers, aides and providers are properly licensed by the State Board of Education.</t>
  </si>
  <si>
    <t>Are all of the school's teachers, aides and educational providers properly licensed by the Department? Yes/No</t>
  </si>
  <si>
    <t>Unemployment compensation</t>
  </si>
  <si>
    <t xml:space="preserve">The school did not take any disciplinary or retaliatory action against an employee for reporting a violation of any criminal offense that is likely to cause an imminent risk of physical harm to persons or a hazard to public health or safety, a felony or an improper solicitation for contribution. </t>
  </si>
  <si>
    <t>All coaches, as defined in ORC 3319.303, employed by the school have been issued a pupil-activity permit by the State Board of Education.</t>
  </si>
  <si>
    <t>If yes, does the school's contract specify the duties and responsibilities that were transferred to the governing authority of the community school? Yes/No</t>
  </si>
  <si>
    <t>Conversion community school for which an academic distress commission has been established</t>
  </si>
  <si>
    <t>The school operates accordingly when the state employment board approves a request to void a collective bargaining agreement in place at the school.</t>
  </si>
  <si>
    <t xml:space="preserve">The school submits to the superintendent of public instruction information about any employee who is subject to a condition described in ORC 3314.40(B). </t>
  </si>
  <si>
    <t>Does the school (not the local district), or do employees of the school or contracted vendors provide transportation for any of its students?  Yes/No  </t>
  </si>
  <si>
    <t>Did the current sponsor begin sponsoring this school after Feb. 1, 2016?  Yes/No</t>
  </si>
  <si>
    <t>The school paid the sponsor no more than 3 percent of the total amount received from the state for operations.</t>
  </si>
  <si>
    <t>Does the school post the names of the governing authority members on the school website AND provide current names and contact information of members of the governing authority to the sponsor and  the Department upon request? Yes/No</t>
  </si>
  <si>
    <t>Does the school ensure the governing board members do not have conflicts of interest? Yes/No</t>
  </si>
  <si>
    <t>Does the school ensure the members of the governing authority are not also members of any district school board?  Yes/No</t>
  </si>
  <si>
    <t>The school provides the sponsor with a comprehensive plan describing the governance, management, administration, instructional program, educational philosophy and financial controls of the school.</t>
  </si>
  <si>
    <t>The school's meetings of its governing authority are public meetings, provide public advance notice and follow all laws with respect to proper public meeting protocol.</t>
  </si>
  <si>
    <t>Did the school ensure that the governing authority members, fiscal officer, administrators and supervisory staff are trained in public records and open meeting laws?  Yes/No</t>
  </si>
  <si>
    <t>If yes, did the school screen students prior to Nov. 1 as required by law AND provide parents with required information regarding the screening prior to Aug. 1?  Yes/No</t>
  </si>
  <si>
    <r>
      <t xml:space="preserve">Copy of notification to parent, including date sent </t>
    </r>
    <r>
      <rPr>
        <b/>
        <sz val="8"/>
        <rFont val="Calibri"/>
        <family val="2"/>
      </rPr>
      <t>(do not include student or parent identifiable information)</t>
    </r>
  </si>
  <si>
    <t>The school does not apply lead-based paint and complies with all orders and requirements for inspection, maintenance and prevention of lead-based poisoning.</t>
  </si>
  <si>
    <t>Governing board minutes detailing the policy review including the specific health and safety policies that were reviewed</t>
  </si>
  <si>
    <t>Safety (harassment, intimidation or bullying)</t>
  </si>
  <si>
    <t>At least one employee must be present while students are being served food who has received instruction in methods to prevent choking and has demonstrated an ability to perform the Heimlich maneuver.</t>
  </si>
  <si>
    <t>Does the school serve or sell food on school premises AND does the school offer a summer education program AND are at least one-fifth of the school's students eligible for free lunches?  Yes/No</t>
  </si>
  <si>
    <t xml:space="preserve">The school adopts a policy for handling emergencies on school buses and trains drivers, employees and students accordingly. </t>
  </si>
  <si>
    <t>If yes, does the school (not the local district) or contracted vendor have a policy for handling emergencies on the school bus AND provide training to drivers, employees and students accordingly?  Yes/No</t>
  </si>
  <si>
    <t xml:space="preserve">Boards of education may purchase on individual contract school buses and other equipment used in transporting children to and from school and to other functions as authorized by the boards, or the boards, at their discretion, may purchase the buses and equipment through any system of centralized purchasing established by the state Department of Education for that purpose, provided that state subsidy payments shall be based on the amount of the lowest price available to the boards by either method of purchase. </t>
  </si>
  <si>
    <t>The school consulted with transportation personnel and provided transportation in a manner consistent with all of the students' respective IEPs.</t>
  </si>
  <si>
    <t>If yes, when transporting students with IEPs, does the school ensure it is properly transporting the students in a manner consistent with their respective IEPs?  Yes/No</t>
  </si>
  <si>
    <t>Uncategorized/Other School Policies</t>
  </si>
  <si>
    <t>The school adopted a grade promotion and retention policy that prohibits the promotion of a student to the next grade level if the student has been truant for more than 10 percent of the required attendance days of the current school year and failed two or more of the required curriculum subject areas, unless the student's principal and teachers of any failed subject areas agree the student is academically prepared for the next grade level.</t>
  </si>
  <si>
    <t xml:space="preserve">Any person or group of individuals may initially propose under this division the conversion of all or a portion of a public school or ESC to a community school. The proposal shall be made to the board of education of the city, local, exempted village or joint vocational school district in which the public school is proposed to be converted. </t>
  </si>
  <si>
    <t>If yes, was the contract entered into prior to July 1, 2004 AND does the school ensure that it does not receive payment from the Department of Education for  students receiving services at that facility?  Yes/No</t>
  </si>
  <si>
    <t xml:space="preserve">Is the school a site-based school?  Yes/No </t>
  </si>
  <si>
    <t xml:space="preserve">The school participates, as required by its ITC, in governance, financial support, professional development, and submission of data. </t>
  </si>
  <si>
    <t>The school did not employ or engage any teacher, principal, administrator, nonlicensed school employee or bus driver that inflicted corporal punishment as a means of discipline upon a pupil attending the school.</t>
  </si>
  <si>
    <t>The school has written policies and procedures  regarding the identification and evaluation of children with disabilities according to the child find procedures in OAC 3391-51-03, which are approved by the Department's Office of Exceptional Children, and identifies and evaluates students with disabilities in a manner consistent with its approved policies.</t>
  </si>
  <si>
    <t>Compliant based on Department validation information</t>
  </si>
  <si>
    <t>Not compliant based on Department validation information</t>
  </si>
  <si>
    <t>NOTE:</t>
  </si>
  <si>
    <t xml:space="preserve">Compliance items are subject to validation by the Department.
The compliance spreadsheets intended for use in the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conduct a “Save As” under the File tab at the top-left of the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</si>
</sst>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Verdana"/>
      <family val="2"/>
    </font>
    <font>
      <sz val="8"/>
      <color theme="1"/>
      <name val="Calibri"/>
      <family val="2"/>
      <scheme val="minor"/>
    </font>
    <font>
      <sz val="8"/>
      <color theme="0"/>
      <name val="Calibri"/>
      <family val="2"/>
      <scheme val="minor"/>
    </font>
    <font>
      <b/>
      <sz val="8"/>
      <color theme="1"/>
      <name val="Calibri"/>
      <family val="2"/>
      <scheme val="minor"/>
    </font>
    <font>
      <b/>
      <sz val="8"/>
      <name val="Calibri"/>
      <family val="2"/>
      <scheme val="minor"/>
    </font>
    <font>
      <sz val="8"/>
      <name val="Calibri"/>
      <family val="2"/>
      <scheme val="minor"/>
    </font>
    <font>
      <sz val="8"/>
      <name val="Calibri"/>
      <family val="2"/>
    </font>
    <font>
      <b/>
      <sz val="8"/>
      <name val="Calibri"/>
      <family val="2"/>
    </font>
    <font>
      <b/>
      <sz val="11"/>
      <color theme="1"/>
      <name val="Calibri"/>
      <family val="2"/>
      <scheme val="minor"/>
    </font>
    <font>
      <sz val="8"/>
      <color theme="0" tint="-0.14999847407452621"/>
      <name val="Calibri"/>
      <family val="2"/>
      <scheme val="minor"/>
    </font>
    <font>
      <b/>
      <sz val="12"/>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cellStyleXfs>
  <cellXfs count="89">
    <xf numFmtId="0" fontId="0" fillId="0" borderId="0" xfId="0"/>
    <xf numFmtId="0" fontId="0" fillId="0" borderId="0" xfId="0"/>
    <xf numFmtId="0" fontId="2" fillId="0" borderId="0" xfId="0" applyFont="1" applyAlignment="1">
      <alignment horizontal="center" vertical="center"/>
    </xf>
    <xf numFmtId="0" fontId="2" fillId="0" borderId="0" xfId="0" applyFont="1"/>
    <xf numFmtId="0" fontId="2" fillId="2" borderId="0" xfId="0" applyFont="1" applyFill="1"/>
    <xf numFmtId="0" fontId="2" fillId="0" borderId="0" xfId="0" applyFont="1" applyAlignment="1">
      <alignment vertical="top"/>
    </xf>
    <xf numFmtId="0" fontId="2" fillId="0" borderId="0" xfId="0" applyFont="1" applyAlignment="1" applyProtection="1">
      <alignment vertical="top"/>
    </xf>
    <xf numFmtId="0" fontId="3" fillId="0" borderId="0" xfId="0" applyFont="1"/>
    <xf numFmtId="0" fontId="4" fillId="0" borderId="0" xfId="0" applyFont="1" applyAlignment="1">
      <alignment horizontal="right"/>
    </xf>
    <xf numFmtId="0" fontId="2" fillId="2" borderId="0" xfId="0" applyFont="1" applyFill="1" applyAlignment="1">
      <alignment vertical="top"/>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top"/>
    </xf>
    <xf numFmtId="2"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2" borderId="1" xfId="0" applyFont="1" applyFill="1" applyBorder="1" applyAlignment="1">
      <alignment horizontal="left" vertical="top" wrapText="1"/>
    </xf>
    <xf numFmtId="14" fontId="6"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3" fillId="0" borderId="1" xfId="0" applyFont="1" applyFill="1" applyBorder="1" applyAlignment="1">
      <alignment horizontal="left" vertical="top" wrapText="1"/>
    </xf>
    <xf numFmtId="0" fontId="2" fillId="0" borderId="0" xfId="0" applyFont="1" applyFill="1"/>
    <xf numFmtId="0" fontId="2" fillId="4" borderId="1" xfId="0" applyFont="1" applyFill="1" applyBorder="1" applyAlignment="1">
      <alignment horizontal="center" vertical="center"/>
    </xf>
    <xf numFmtId="0" fontId="6" fillId="4" borderId="1" xfId="0" applyFont="1" applyFill="1" applyBorder="1" applyAlignment="1">
      <alignment horizontal="left" vertical="top" wrapText="1"/>
    </xf>
    <xf numFmtId="49" fontId="7" fillId="4" borderId="1" xfId="0" applyNumberFormat="1" applyFont="1" applyFill="1" applyBorder="1" applyAlignment="1">
      <alignment horizontal="left" vertical="top" wrapText="1"/>
    </xf>
    <xf numFmtId="0" fontId="6" fillId="4" borderId="1"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xf>
    <xf numFmtId="0" fontId="2" fillId="0" borderId="1" xfId="0" applyFont="1" applyBorder="1" applyAlignment="1">
      <alignment horizontal="center" vertical="center"/>
    </xf>
    <xf numFmtId="0" fontId="7" fillId="0" borderId="1" xfId="0" applyFont="1" applyFill="1" applyBorder="1" applyAlignment="1">
      <alignment horizontal="left" vertical="top" wrapText="1"/>
    </xf>
    <xf numFmtId="14" fontId="7" fillId="0" borderId="1" xfId="0" applyNumberFormat="1" applyFont="1" applyFill="1" applyBorder="1" applyAlignment="1">
      <alignment horizontal="left" vertical="top" wrapText="1"/>
    </xf>
    <xf numFmtId="0" fontId="6" fillId="2" borderId="1" xfId="0" applyFont="1" applyFill="1" applyBorder="1" applyAlignment="1" applyProtection="1">
      <alignment horizontal="left" vertical="top" wrapText="1"/>
      <protection locked="0"/>
    </xf>
    <xf numFmtId="0" fontId="6" fillId="2" borderId="1" xfId="0" applyFont="1" applyFill="1" applyBorder="1" applyAlignment="1">
      <alignment vertical="top" wrapText="1"/>
    </xf>
    <xf numFmtId="0" fontId="6" fillId="0" borderId="1" xfId="0" applyFont="1" applyBorder="1"/>
    <xf numFmtId="0" fontId="7" fillId="2" borderId="1" xfId="0" applyFont="1" applyFill="1" applyBorder="1" applyAlignment="1">
      <alignment horizontal="left" vertical="top" wrapText="1"/>
    </xf>
    <xf numFmtId="49" fontId="7" fillId="2" borderId="1" xfId="0" applyNumberFormat="1"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2" fillId="2" borderId="1" xfId="0" applyFont="1" applyFill="1" applyBorder="1" applyAlignment="1">
      <alignment horizontal="center" vertical="center"/>
    </xf>
    <xf numFmtId="14" fontId="6" fillId="2"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14" fontId="6" fillId="4" borderId="1" xfId="0" applyNumberFormat="1" applyFont="1" applyFill="1" applyBorder="1" applyAlignment="1">
      <alignment horizontal="left" vertical="top" wrapText="1"/>
    </xf>
    <xf numFmtId="2" fontId="6" fillId="2" borderId="1" xfId="0" applyNumberFormat="1" applyFont="1" applyFill="1" applyBorder="1" applyAlignment="1">
      <alignment horizontal="left" vertical="top" wrapText="1"/>
    </xf>
    <xf numFmtId="0" fontId="6" fillId="0" borderId="1" xfId="0" applyFont="1" applyBorder="1" applyAlignment="1">
      <alignment vertical="top"/>
    </xf>
    <xf numFmtId="14" fontId="6" fillId="0" borderId="1" xfId="0" applyNumberFormat="1" applyFont="1" applyBorder="1" applyAlignment="1">
      <alignment vertical="top"/>
    </xf>
    <xf numFmtId="0" fontId="6" fillId="2" borderId="1" xfId="0" applyFont="1" applyFill="1" applyBorder="1" applyAlignment="1" applyProtection="1">
      <alignment horizontal="left" vertical="top" wrapText="1"/>
    </xf>
    <xf numFmtId="0" fontId="2" fillId="2" borderId="1" xfId="0" applyFont="1" applyFill="1" applyBorder="1" applyAlignment="1">
      <alignment vertical="top" wrapText="1"/>
    </xf>
    <xf numFmtId="0" fontId="2" fillId="0" borderId="1" xfId="0" applyFont="1" applyBorder="1"/>
    <xf numFmtId="0" fontId="2" fillId="0" borderId="1" xfId="0" applyFont="1" applyBorder="1" applyAlignment="1" applyProtection="1">
      <alignment vertical="top"/>
      <protection locked="0"/>
    </xf>
    <xf numFmtId="0" fontId="2" fillId="0" borderId="0" xfId="0" applyFont="1" applyBorder="1"/>
    <xf numFmtId="0" fontId="2" fillId="0" borderId="0" xfId="0" applyFont="1" applyBorder="1" applyAlignment="1">
      <alignment horizontal="center" vertical="center"/>
    </xf>
    <xf numFmtId="0" fontId="2" fillId="2" borderId="0" xfId="0" applyFont="1" applyFill="1" applyBorder="1"/>
    <xf numFmtId="0" fontId="2" fillId="2" borderId="0" xfId="0" applyFont="1" applyFill="1" applyBorder="1" applyAlignment="1">
      <alignment vertical="top"/>
    </xf>
    <xf numFmtId="0" fontId="2" fillId="0" borderId="0" xfId="0" applyFont="1" applyBorder="1" applyAlignment="1">
      <alignment vertical="top"/>
    </xf>
    <xf numFmtId="0" fontId="2" fillId="0" borderId="0" xfId="0" applyFont="1" applyBorder="1" applyAlignment="1" applyProtection="1">
      <alignment vertical="top"/>
    </xf>
    <xf numFmtId="0" fontId="3" fillId="0" borderId="0" xfId="0" applyFont="1" applyBorder="1"/>
    <xf numFmtId="0" fontId="3" fillId="2" borderId="1" xfId="0" applyFont="1" applyFill="1" applyBorder="1" applyAlignment="1">
      <alignment horizontal="left" vertical="top" wrapText="1"/>
    </xf>
    <xf numFmtId="14" fontId="7" fillId="2" borderId="1" xfId="0" applyNumberFormat="1" applyFont="1" applyFill="1" applyBorder="1" applyAlignment="1">
      <alignment horizontal="left" vertical="top" wrapText="1"/>
    </xf>
    <xf numFmtId="49" fontId="7" fillId="2" borderId="2" xfId="0" applyNumberFormat="1" applyFont="1" applyFill="1" applyBorder="1" applyAlignment="1">
      <alignment horizontal="left" vertical="top" wrapText="1"/>
    </xf>
    <xf numFmtId="0" fontId="4" fillId="0" borderId="0" xfId="0" applyFont="1" applyAlignment="1">
      <alignment horizontal="center" vertical="center"/>
    </xf>
    <xf numFmtId="49" fontId="2" fillId="0" borderId="3" xfId="0" applyNumberFormat="1" applyFont="1" applyBorder="1" applyProtection="1">
      <protection locked="0"/>
    </xf>
    <xf numFmtId="49" fontId="2" fillId="2" borderId="0" xfId="0" applyNumberFormat="1" applyFont="1" applyFill="1" applyAlignment="1">
      <alignment vertical="top"/>
    </xf>
    <xf numFmtId="0" fontId="2" fillId="0" borderId="1" xfId="0" applyFont="1" applyFill="1" applyBorder="1"/>
    <xf numFmtId="0" fontId="0" fillId="0" borderId="1" xfId="0" applyBorder="1"/>
    <xf numFmtId="0" fontId="9" fillId="0" borderId="0" xfId="0" applyFont="1"/>
    <xf numFmtId="0" fontId="9" fillId="0" borderId="0" xfId="0" applyFont="1" applyAlignment="1">
      <alignment horizontal="center"/>
    </xf>
    <xf numFmtId="0" fontId="0" fillId="0" borderId="4" xfId="0" applyFont="1" applyFill="1" applyBorder="1"/>
    <xf numFmtId="49" fontId="0" fillId="0" borderId="4" xfId="0" applyNumberFormat="1" applyFont="1" applyFill="1" applyBorder="1"/>
    <xf numFmtId="49" fontId="0" fillId="0" borderId="0" xfId="0" applyNumberFormat="1"/>
    <xf numFmtId="49" fontId="0" fillId="0" borderId="1" xfId="0" applyNumberFormat="1" applyBorder="1"/>
    <xf numFmtId="0" fontId="2" fillId="0" borderId="0" xfId="0" applyFont="1" applyProtection="1"/>
    <xf numFmtId="0" fontId="9" fillId="0" borderId="0" xfId="0" applyFont="1" applyAlignment="1">
      <alignment horizontal="center" vertical="center" wrapText="1"/>
    </xf>
    <xf numFmtId="0" fontId="0" fillId="0" borderId="0" xfId="0" applyAlignment="1">
      <alignment wrapText="1"/>
    </xf>
    <xf numFmtId="0" fontId="9" fillId="0" borderId="0" xfId="0" applyNumberFormat="1" applyFont="1" applyAlignment="1">
      <alignment horizontal="center" vertical="center" wrapText="1"/>
    </xf>
    <xf numFmtId="0" fontId="0" fillId="0" borderId="0" xfId="0" applyNumberFormat="1"/>
    <xf numFmtId="0" fontId="0" fillId="0" borderId="0" xfId="0" applyNumberFormat="1" applyAlignment="1">
      <alignment wrapText="1"/>
    </xf>
    <xf numFmtId="49" fontId="9" fillId="0" borderId="0" xfId="0" applyNumberFormat="1" applyFont="1" applyAlignment="1">
      <alignment horizontal="center"/>
    </xf>
    <xf numFmtId="0" fontId="10" fillId="4"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2" fillId="0" borderId="3" xfId="0" applyFont="1" applyBorder="1" applyAlignment="1" applyProtection="1">
      <alignment horizontal="left"/>
    </xf>
    <xf numFmtId="0" fontId="2" fillId="0" borderId="0" xfId="0" applyFont="1" applyBorder="1" applyAlignment="1" applyProtection="1">
      <alignment horizontal="left"/>
    </xf>
    <xf numFmtId="0" fontId="12"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49" fontId="2" fillId="0" borderId="0" xfId="0" applyNumberFormat="1" applyFont="1" applyFill="1" applyBorder="1" applyProtection="1">
      <protection locked="0"/>
    </xf>
  </cellXfs>
  <cellStyles count="2">
    <cellStyle name="Normal" xfId="0" builtinId="0"/>
    <cellStyle name="Normal 3" xfId="1"/>
  </cellStyles>
  <dxfs count="68">
    <dxf>
      <fill>
        <patternFill>
          <bgColor theme="5" tint="0.59996337778862885"/>
        </patternFill>
      </fill>
    </dxf>
    <dxf>
      <fill>
        <patternFill>
          <bgColor rgb="FFFFFF00"/>
        </patternFill>
      </fill>
    </dxf>
    <dxf>
      <font>
        <color theme="1"/>
      </font>
    </dxf>
    <dxf>
      <fill>
        <patternFill>
          <bgColor theme="5" tint="0.59996337778862885"/>
        </patternFill>
      </fill>
    </dxf>
    <dxf>
      <fill>
        <patternFill>
          <bgColor rgb="FFFFC000"/>
        </patternFill>
      </fill>
    </dxf>
    <dxf>
      <fill>
        <patternFill>
          <bgColor rgb="FFFFC000"/>
        </patternFill>
      </fill>
    </dxf>
    <dxf>
      <font>
        <strike/>
      </font>
    </dxf>
    <dxf>
      <font>
        <strike/>
      </font>
    </dxf>
    <dxf>
      <fill>
        <patternFill>
          <bgColor rgb="FFFFFF00"/>
        </patternFill>
      </fill>
    </dxf>
    <dxf>
      <fill>
        <patternFill>
          <bgColor theme="5" tint="0.59996337778862885"/>
        </patternFill>
      </fill>
    </dxf>
    <dxf>
      <fill>
        <patternFill>
          <bgColor rgb="FFFFFF00"/>
        </patternFill>
      </fill>
    </dxf>
    <dxf>
      <font>
        <strike/>
      </font>
    </dxf>
    <dxf>
      <font>
        <strike/>
      </font>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ont>
        <strike/>
      </font>
    </dxf>
    <dxf>
      <font>
        <strike/>
      </font>
    </dxf>
    <dxf>
      <fill>
        <patternFill>
          <bgColor rgb="FFFFFF00"/>
        </patternFill>
      </fill>
    </dxf>
    <dxf>
      <fill>
        <patternFill>
          <bgColor theme="5" tint="0.59996337778862885"/>
        </patternFill>
      </fill>
    </dxf>
    <dxf>
      <fill>
        <patternFill>
          <bgColor rgb="FFFFFF00"/>
        </patternFill>
      </fill>
    </dxf>
    <dxf>
      <font>
        <strike/>
      </font>
    </dxf>
    <dxf>
      <font>
        <strike/>
      </font>
    </dxf>
    <dxf>
      <fill>
        <patternFill>
          <bgColor rgb="FFFFFF00"/>
        </patternFill>
      </fill>
    </dxf>
    <dxf>
      <fill>
        <patternFill>
          <bgColor theme="5" tint="0.59996337778862885"/>
        </patternFill>
      </fill>
    </dxf>
    <dxf>
      <fill>
        <patternFill>
          <bgColor rgb="FFFFFF00"/>
        </patternFill>
      </fill>
    </dxf>
    <dxf>
      <font>
        <strike/>
      </font>
    </dxf>
    <dxf>
      <font>
        <strike/>
      </font>
    </dxf>
    <dxf>
      <fill>
        <patternFill>
          <bgColor rgb="FFFFFF00"/>
        </patternFill>
      </fill>
    </dxf>
    <dxf>
      <font>
        <strike/>
      </font>
    </dxf>
    <dxf>
      <font>
        <strike/>
      </font>
    </dxf>
    <dxf>
      <fill>
        <patternFill>
          <bgColor rgb="FFFFFF00"/>
        </patternFill>
      </fill>
    </dxf>
    <dxf>
      <font>
        <strike/>
      </font>
    </dxf>
    <dxf>
      <font>
        <strike/>
      </font>
    </dxf>
    <dxf>
      <fill>
        <patternFill>
          <bgColor theme="0" tint="-0.34998626667073579"/>
        </patternFill>
      </fill>
    </dxf>
    <dxf>
      <fill>
        <patternFill>
          <bgColor theme="0" tint="-0.24994659260841701"/>
        </patternFill>
      </fill>
    </dxf>
    <dxf>
      <font>
        <strike/>
      </font>
    </dxf>
    <dxf>
      <font>
        <strike/>
      </font>
    </dxf>
    <dxf>
      <font>
        <strike/>
      </font>
    </dxf>
    <dxf>
      <fill>
        <patternFill>
          <bgColor rgb="FFFFFF00"/>
        </patternFill>
      </fill>
    </dxf>
    <dxf>
      <font>
        <strike/>
      </font>
    </dxf>
    <dxf>
      <font>
        <strike/>
      </font>
    </dxf>
    <dxf>
      <fill>
        <patternFill>
          <bgColor rgb="FFFFFF00"/>
        </patternFill>
      </fill>
    </dxf>
    <dxf>
      <fill>
        <patternFill>
          <bgColor theme="5" tint="0.59996337778862885"/>
        </patternFill>
      </fill>
    </dxf>
    <dxf>
      <font>
        <color theme="1"/>
      </font>
    </dxf>
    <dxf>
      <font>
        <color theme="1"/>
      </font>
    </dxf>
    <dxf>
      <font>
        <color theme="1"/>
      </font>
    </dxf>
    <dxf>
      <fill>
        <patternFill>
          <bgColor theme="5" tint="0.59996337778862885"/>
        </patternFill>
      </fill>
    </dxf>
    <dxf>
      <fill>
        <patternFill>
          <bgColor rgb="FFFFFF00"/>
        </patternFill>
      </fill>
    </dxf>
    <dxf>
      <font>
        <color theme="1"/>
      </font>
    </dxf>
    <dxf>
      <fill>
        <patternFill>
          <bgColor rgb="FFFFFF00"/>
        </patternFill>
      </fill>
    </dxf>
    <dxf>
      <font>
        <strike/>
      </font>
    </dxf>
    <dxf>
      <font>
        <strike/>
      </font>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ont>
        <color theme="1"/>
      </font>
    </dxf>
    <dxf>
      <font>
        <color theme="1"/>
      </font>
    </dxf>
    <dxf>
      <font>
        <color theme="1"/>
      </font>
    </dxf>
    <dxf>
      <font>
        <color theme="1"/>
      </font>
    </dxf>
    <dxf>
      <fill>
        <patternFill>
          <bgColor rgb="FFFFFF00"/>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7"/>
  <sheetViews>
    <sheetView tabSelected="1" zoomScale="110" zoomScaleNormal="110" workbookViewId="0">
      <pane xSplit="1" ySplit="8" topLeftCell="B9" activePane="bottomRight" state="frozen"/>
      <selection pane="topRight" activeCell="C1" sqref="C1"/>
      <selection pane="bottomLeft" activeCell="A7" sqref="A7"/>
      <selection pane="bottomRight" activeCell="B6" sqref="B6:R6"/>
    </sheetView>
  </sheetViews>
  <sheetFormatPr defaultColWidth="9.140625" defaultRowHeight="11.25" x14ac:dyDescent="0.2"/>
  <cols>
    <col min="1" max="1" width="14.28515625" style="2" customWidth="1"/>
    <col min="2" max="2" width="16.5703125" style="3" customWidth="1"/>
    <col min="3" max="3" width="17.42578125" style="3" customWidth="1"/>
    <col min="4" max="4" width="11.85546875" style="3" bestFit="1" customWidth="1"/>
    <col min="5" max="5" width="17.140625" style="3" customWidth="1"/>
    <col min="6" max="6" width="19.42578125" style="3" customWidth="1"/>
    <col min="7" max="7" width="27" style="4" customWidth="1"/>
    <col min="8" max="8" width="23.7109375" style="9" customWidth="1"/>
    <col min="9" max="9" width="13.85546875" style="3" customWidth="1"/>
    <col min="10" max="10" width="38.42578125" style="3" customWidth="1"/>
    <col min="11" max="11" width="30.5703125" style="3" customWidth="1"/>
    <col min="12" max="12" width="14.42578125" style="5" customWidth="1"/>
    <col min="13" max="13" width="33" style="3" customWidth="1"/>
    <col min="14" max="14" width="14.85546875" style="5" customWidth="1"/>
    <col min="15" max="15" width="23.140625" style="6" customWidth="1"/>
    <col min="16" max="16" width="25.42578125" style="3" customWidth="1"/>
    <col min="17" max="17" width="34.5703125" style="7" customWidth="1"/>
    <col min="18" max="18" width="15.85546875" style="5" customWidth="1"/>
    <col min="19" max="21" width="24.5703125" style="3" hidden="1" customWidth="1"/>
    <col min="22" max="16384" width="9.140625" style="3"/>
  </cols>
  <sheetData>
    <row r="1" spans="1:21" x14ac:dyDescent="0.2">
      <c r="G1" s="3"/>
      <c r="H1" s="3"/>
    </row>
    <row r="2" spans="1:21" ht="11.25" customHeight="1" x14ac:dyDescent="0.2">
      <c r="A2" s="63" t="s">
        <v>0</v>
      </c>
      <c r="B2" s="83" t="e">
        <f>VLOOKUP(H2,'Drop Downs'!K2:L342,2,FALSE)</f>
        <v>#N/A</v>
      </c>
      <c r="C2" s="83"/>
      <c r="D2" s="83"/>
      <c r="E2" s="83"/>
      <c r="G2" s="8" t="s">
        <v>1</v>
      </c>
      <c r="H2" s="64"/>
    </row>
    <row r="3" spans="1:21" x14ac:dyDescent="0.2">
      <c r="B3" s="74"/>
      <c r="C3" s="74"/>
      <c r="D3" s="74"/>
      <c r="E3" s="74"/>
      <c r="H3" s="65"/>
    </row>
    <row r="4" spans="1:21" ht="11.25" customHeight="1" x14ac:dyDescent="0.2">
      <c r="A4" s="63" t="s">
        <v>2</v>
      </c>
      <c r="B4" s="83" t="e">
        <f>VLOOKUP(H4,'Drop Downs'!H2:I46,2,FALSE)</f>
        <v>#N/A</v>
      </c>
      <c r="C4" s="83"/>
      <c r="D4" s="83"/>
      <c r="E4" s="83"/>
      <c r="G4" s="8" t="s">
        <v>3</v>
      </c>
      <c r="H4" s="64"/>
    </row>
    <row r="5" spans="1:21" ht="11.25" customHeight="1" x14ac:dyDescent="0.2">
      <c r="A5" s="63"/>
      <c r="B5" s="84"/>
      <c r="C5" s="84"/>
      <c r="D5" s="84"/>
      <c r="E5" s="84"/>
      <c r="G5" s="8"/>
      <c r="H5" s="88"/>
    </row>
    <row r="6" spans="1:21" ht="69" customHeight="1" x14ac:dyDescent="0.2">
      <c r="A6" s="85" t="s">
        <v>2208</v>
      </c>
      <c r="B6" s="86" t="s">
        <v>2209</v>
      </c>
      <c r="C6" s="87"/>
      <c r="D6" s="87"/>
      <c r="E6" s="87"/>
      <c r="F6" s="87"/>
      <c r="G6" s="87"/>
      <c r="H6" s="87"/>
      <c r="I6" s="87"/>
      <c r="J6" s="87"/>
      <c r="K6" s="87"/>
      <c r="L6" s="87"/>
      <c r="M6" s="87"/>
      <c r="N6" s="87"/>
      <c r="O6" s="87"/>
      <c r="P6" s="87"/>
      <c r="Q6" s="87"/>
      <c r="R6" s="87"/>
    </row>
    <row r="8" spans="1:21" s="2" customFormat="1" ht="46.5" customHeight="1" x14ac:dyDescent="0.25">
      <c r="A8" s="10" t="s">
        <v>4</v>
      </c>
      <c r="B8" s="11" t="s">
        <v>5</v>
      </c>
      <c r="C8" s="11" t="s">
        <v>6</v>
      </c>
      <c r="D8" s="11" t="s">
        <v>7</v>
      </c>
      <c r="E8" s="11" t="s">
        <v>2057</v>
      </c>
      <c r="F8" s="11" t="s">
        <v>8</v>
      </c>
      <c r="G8" s="12" t="s">
        <v>9</v>
      </c>
      <c r="H8" s="12" t="s">
        <v>10</v>
      </c>
      <c r="I8" s="11" t="s">
        <v>2058</v>
      </c>
      <c r="J8" s="11" t="s">
        <v>2059</v>
      </c>
      <c r="K8" s="11" t="s">
        <v>11</v>
      </c>
      <c r="L8" s="11" t="s">
        <v>12</v>
      </c>
      <c r="M8" s="11" t="s">
        <v>13</v>
      </c>
      <c r="N8" s="11" t="s">
        <v>14</v>
      </c>
      <c r="O8" s="13" t="s">
        <v>15</v>
      </c>
      <c r="P8" s="11" t="s">
        <v>16</v>
      </c>
      <c r="Q8" s="11" t="s">
        <v>17</v>
      </c>
      <c r="R8" s="11" t="s">
        <v>18</v>
      </c>
      <c r="S8" s="10" t="s">
        <v>805</v>
      </c>
      <c r="T8" s="10" t="s">
        <v>808</v>
      </c>
      <c r="U8" s="10" t="s">
        <v>807</v>
      </c>
    </row>
    <row r="9" spans="1:21" s="25" customFormat="1" ht="142.5" customHeight="1" x14ac:dyDescent="0.2">
      <c r="A9" s="14">
        <v>101</v>
      </c>
      <c r="B9" s="16" t="s">
        <v>19</v>
      </c>
      <c r="C9" s="16" t="s">
        <v>19</v>
      </c>
      <c r="D9" s="16"/>
      <c r="E9" s="17" t="s">
        <v>20</v>
      </c>
      <c r="F9" s="17" t="s">
        <v>21</v>
      </c>
      <c r="G9" s="18" t="s">
        <v>22</v>
      </c>
      <c r="H9" s="18" t="s">
        <v>23</v>
      </c>
      <c r="I9" s="19">
        <v>42627</v>
      </c>
      <c r="J9" s="20" t="s">
        <v>1696</v>
      </c>
      <c r="K9" s="20" t="s">
        <v>1697</v>
      </c>
      <c r="L9" s="21"/>
      <c r="M9" s="22"/>
      <c r="N9" s="22"/>
      <c r="O9" s="23" t="str">
        <f>IF(L9="Yes","Sponsor Certified Compliant",IF(L9="No","Sponsor Certified Not Compliant",""))</f>
        <v/>
      </c>
      <c r="P9" s="17" t="s">
        <v>24</v>
      </c>
      <c r="Q9" s="24" t="s">
        <v>2044</v>
      </c>
      <c r="R9" s="21"/>
      <c r="S9" s="66"/>
      <c r="T9" s="66"/>
      <c r="U9" s="66"/>
    </row>
    <row r="10" spans="1:21" s="4" customFormat="1" ht="131.25" customHeight="1" x14ac:dyDescent="0.2">
      <c r="A10" s="42">
        <v>102</v>
      </c>
      <c r="B10" s="37" t="s">
        <v>25</v>
      </c>
      <c r="C10" s="37" t="s">
        <v>26</v>
      </c>
      <c r="D10" s="37"/>
      <c r="E10" s="37" t="s">
        <v>27</v>
      </c>
      <c r="F10" s="37" t="s">
        <v>21</v>
      </c>
      <c r="G10" s="18" t="s">
        <v>22</v>
      </c>
      <c r="H10" s="18" t="s">
        <v>23</v>
      </c>
      <c r="I10" s="61">
        <v>41176</v>
      </c>
      <c r="J10" s="38" t="s">
        <v>28</v>
      </c>
      <c r="K10" s="38" t="s">
        <v>1698</v>
      </c>
      <c r="L10" s="34"/>
      <c r="M10" s="38" t="s">
        <v>1699</v>
      </c>
      <c r="N10" s="21"/>
      <c r="O10" s="23" t="str">
        <f>IF(L10="Yes",(IF(N10="yes","Sponsor Certified Compliant",IF(N10="No","Sponsor Certified Not Compliant",""))),IF(L10="No",IF(N10&lt;&gt;"","Do not answer Question 2","Sponsor Certified Not Applicable"),""))</f>
        <v/>
      </c>
      <c r="P10" s="18" t="s">
        <v>24</v>
      </c>
      <c r="Q10" s="60" t="s">
        <v>2044</v>
      </c>
      <c r="R10" s="34"/>
      <c r="S10" s="66"/>
      <c r="T10" s="66"/>
      <c r="U10" s="66"/>
    </row>
    <row r="11" spans="1:21" s="25" customFormat="1" ht="121.5" customHeight="1" x14ac:dyDescent="0.2">
      <c r="A11" s="31">
        <v>103</v>
      </c>
      <c r="B11" s="32" t="s">
        <v>29</v>
      </c>
      <c r="C11" s="32" t="s">
        <v>30</v>
      </c>
      <c r="D11" s="32"/>
      <c r="E11" s="32" t="s">
        <v>31</v>
      </c>
      <c r="F11" s="32" t="s">
        <v>21</v>
      </c>
      <c r="G11" s="18" t="s">
        <v>22</v>
      </c>
      <c r="H11" s="18" t="s">
        <v>23</v>
      </c>
      <c r="I11" s="33">
        <v>40815</v>
      </c>
      <c r="J11" s="18" t="s">
        <v>2090</v>
      </c>
      <c r="K11" s="17" t="s">
        <v>2020</v>
      </c>
      <c r="L11" s="21"/>
      <c r="M11" s="17" t="s">
        <v>1700</v>
      </c>
      <c r="N11" s="21"/>
      <c r="O11" s="23" t="str">
        <f>IF(L11="Yes",(IF(N11="yes","Sponsor Certified Compliant",IF(N11="No","Sponsor Certified Not Compliant",""))),IF(L11="No",IF(N11&lt;&gt;"","Do not answer Question 2","Sponsor Certified Not Applicable"),""))</f>
        <v/>
      </c>
      <c r="P11" s="17" t="s">
        <v>24</v>
      </c>
      <c r="Q11" s="24" t="s">
        <v>2044</v>
      </c>
      <c r="R11" s="21"/>
      <c r="S11" s="66"/>
      <c r="T11" s="66"/>
      <c r="U11" s="66"/>
    </row>
    <row r="12" spans="1:21" s="25" customFormat="1" ht="126" customHeight="1" x14ac:dyDescent="0.2">
      <c r="A12" s="14">
        <v>104</v>
      </c>
      <c r="B12" s="16" t="s">
        <v>33</v>
      </c>
      <c r="C12" s="17" t="s">
        <v>34</v>
      </c>
      <c r="D12" s="16"/>
      <c r="E12" s="17" t="s">
        <v>35</v>
      </c>
      <c r="F12" s="32" t="s">
        <v>21</v>
      </c>
      <c r="G12" s="17" t="s">
        <v>22</v>
      </c>
      <c r="H12" s="17" t="s">
        <v>23</v>
      </c>
      <c r="I12" s="19">
        <v>40102</v>
      </c>
      <c r="J12" s="20" t="s">
        <v>36</v>
      </c>
      <c r="K12" s="20" t="s">
        <v>1701</v>
      </c>
      <c r="L12" s="21"/>
      <c r="M12" s="17" t="s">
        <v>1702</v>
      </c>
      <c r="N12" s="21"/>
      <c r="O12" s="23" t="str">
        <f>IF(L12="Yes",(IF(N12="yes","Sponsor Certified Compliant",IF(N12="No","Sponsor Certified Not Compliant",""))),IF(L12="No",IF(N12&lt;&gt;"","Do not answer Question 2","Sponsor Certified Not Applicable"),""))</f>
        <v/>
      </c>
      <c r="P12" s="17" t="s">
        <v>24</v>
      </c>
      <c r="Q12" s="24" t="s">
        <v>2044</v>
      </c>
      <c r="R12" s="21"/>
      <c r="S12" s="66"/>
      <c r="T12" s="66"/>
      <c r="U12" s="66"/>
    </row>
    <row r="13" spans="1:21" s="25" customFormat="1" ht="90" x14ac:dyDescent="0.2">
      <c r="A13" s="31">
        <v>105</v>
      </c>
      <c r="B13" s="16" t="s">
        <v>37</v>
      </c>
      <c r="C13" s="17" t="s">
        <v>34</v>
      </c>
      <c r="D13" s="16"/>
      <c r="E13" s="17" t="s">
        <v>729</v>
      </c>
      <c r="F13" s="32" t="s">
        <v>21</v>
      </c>
      <c r="G13" s="18" t="s">
        <v>22</v>
      </c>
      <c r="H13" s="18" t="s">
        <v>23</v>
      </c>
      <c r="I13" s="19">
        <v>37848</v>
      </c>
      <c r="J13" s="17" t="s">
        <v>2091</v>
      </c>
      <c r="K13" s="17" t="s">
        <v>1703</v>
      </c>
      <c r="L13" s="21"/>
      <c r="M13" s="23" t="s">
        <v>791</v>
      </c>
      <c r="N13" s="21"/>
      <c r="O13" s="23" t="str">
        <f>IF(L13="Yes",(IF(N13="yes","Sponsor Certified Compliant - Documentation Required",IF(N13="No","Sponsor Certified Not Compliant",""))),IF(L13="No",IF(N13&lt;&gt;"","Do not answer Question 2","Sponsor Certified Not Compliant"),""))</f>
        <v/>
      </c>
      <c r="P13" s="17" t="s">
        <v>796</v>
      </c>
      <c r="Q13" s="24" t="s">
        <v>2044</v>
      </c>
      <c r="R13" s="21"/>
      <c r="S13" s="66"/>
      <c r="T13" s="66"/>
      <c r="U13" s="66"/>
    </row>
    <row r="14" spans="1:21" s="25" customFormat="1" ht="126" customHeight="1" x14ac:dyDescent="0.2">
      <c r="A14" s="31">
        <v>106</v>
      </c>
      <c r="B14" s="17" t="s">
        <v>39</v>
      </c>
      <c r="C14" s="17" t="s">
        <v>39</v>
      </c>
      <c r="D14" s="17"/>
      <c r="E14" s="17" t="s">
        <v>40</v>
      </c>
      <c r="F14" s="17" t="s">
        <v>2128</v>
      </c>
      <c r="G14" s="18" t="s">
        <v>22</v>
      </c>
      <c r="H14" s="18" t="s">
        <v>23</v>
      </c>
      <c r="I14" s="19">
        <v>42401</v>
      </c>
      <c r="J14" s="17" t="s">
        <v>2092</v>
      </c>
      <c r="K14" s="18" t="s">
        <v>1704</v>
      </c>
      <c r="L14" s="21"/>
      <c r="M14" s="18" t="s">
        <v>1705</v>
      </c>
      <c r="N14" s="21"/>
      <c r="O14" s="23" t="str">
        <f>IF(L14="Yes",(IF(N14="yes","Sponsor Certified Compliant",IF(N14="No","Sponsor Certified Not Compliant",""))),IF(L14="No",IF(N14&lt;&gt;"","Do not answer Question 2","Sponsor Certified Not Applicable"),""))</f>
        <v/>
      </c>
      <c r="P14" s="17" t="s">
        <v>24</v>
      </c>
      <c r="Q14" s="24" t="s">
        <v>2044</v>
      </c>
      <c r="R14" s="34"/>
      <c r="S14" s="66"/>
      <c r="T14" s="66"/>
      <c r="U14" s="66"/>
    </row>
    <row r="15" spans="1:21" ht="122.25" customHeight="1" x14ac:dyDescent="0.2">
      <c r="A15" s="31">
        <v>107</v>
      </c>
      <c r="B15" s="17" t="s">
        <v>41</v>
      </c>
      <c r="C15" s="32" t="s">
        <v>42</v>
      </c>
      <c r="D15" s="17" t="s">
        <v>43</v>
      </c>
      <c r="E15" s="18" t="s">
        <v>44</v>
      </c>
      <c r="F15" s="17" t="s">
        <v>21</v>
      </c>
      <c r="G15" s="18" t="s">
        <v>22</v>
      </c>
      <c r="H15" s="18" t="s">
        <v>45</v>
      </c>
      <c r="I15" s="19">
        <v>42342</v>
      </c>
      <c r="J15" s="35" t="s">
        <v>730</v>
      </c>
      <c r="K15" s="35" t="s">
        <v>1706</v>
      </c>
      <c r="L15" s="21"/>
      <c r="M15" s="22"/>
      <c r="N15" s="22"/>
      <c r="O15" s="23" t="str">
        <f>IF(L15="Yes","Sponsor Certified Compliant",IF(L15="No","Sponsor Certified Not Compliant",""))</f>
        <v/>
      </c>
      <c r="P15" s="17" t="s">
        <v>24</v>
      </c>
      <c r="Q15" s="24" t="s">
        <v>2044</v>
      </c>
      <c r="R15" s="21"/>
      <c r="S15" s="66"/>
      <c r="T15" s="66"/>
      <c r="U15" s="66"/>
    </row>
    <row r="16" spans="1:21" s="4" customFormat="1" ht="159" customHeight="1" x14ac:dyDescent="0.2">
      <c r="A16" s="42">
        <v>108</v>
      </c>
      <c r="B16" s="37" t="s">
        <v>46</v>
      </c>
      <c r="C16" s="37" t="s">
        <v>47</v>
      </c>
      <c r="D16" s="37"/>
      <c r="E16" s="37" t="s">
        <v>2093</v>
      </c>
      <c r="F16" s="37" t="s">
        <v>21</v>
      </c>
      <c r="G16" s="18" t="s">
        <v>22</v>
      </c>
      <c r="H16" s="18" t="s">
        <v>48</v>
      </c>
      <c r="I16" s="61">
        <v>42613</v>
      </c>
      <c r="J16" s="18" t="s">
        <v>49</v>
      </c>
      <c r="K16" s="18" t="s">
        <v>1707</v>
      </c>
      <c r="L16" s="34"/>
      <c r="M16" s="18" t="s">
        <v>2094</v>
      </c>
      <c r="N16" s="34"/>
      <c r="O16" s="49" t="str">
        <f>IF(L16="Yes",(IF(N16="yes","Sponsor Certified Compliant",IF(N16="No","Sponsor Certified Not Compliant",""))),IF(L16="No",IF(N16&lt;&gt;"","Do not answer Question 2","Sponsor Certified Not Applicable"),""))</f>
        <v/>
      </c>
      <c r="P16" s="18" t="s">
        <v>731</v>
      </c>
      <c r="Q16" s="60" t="s">
        <v>2044</v>
      </c>
      <c r="R16" s="34"/>
      <c r="S16" s="66"/>
      <c r="T16" s="66"/>
      <c r="U16" s="66"/>
    </row>
    <row r="17" spans="1:21" s="4" customFormat="1" ht="90" customHeight="1" x14ac:dyDescent="0.2">
      <c r="A17" s="42">
        <v>109</v>
      </c>
      <c r="B17" s="37" t="s">
        <v>50</v>
      </c>
      <c r="C17" s="37" t="s">
        <v>732</v>
      </c>
      <c r="D17" s="37"/>
      <c r="E17" s="37" t="s">
        <v>51</v>
      </c>
      <c r="F17" s="37" t="s">
        <v>21</v>
      </c>
      <c r="G17" s="18" t="s">
        <v>22</v>
      </c>
      <c r="H17" s="37" t="s">
        <v>48</v>
      </c>
      <c r="I17" s="61">
        <v>41176</v>
      </c>
      <c r="J17" s="38" t="s">
        <v>2006</v>
      </c>
      <c r="K17" s="62" t="s">
        <v>2021</v>
      </c>
      <c r="L17" s="34"/>
      <c r="M17" s="38" t="s">
        <v>2022</v>
      </c>
      <c r="N17" s="34"/>
      <c r="O17" s="49" t="str">
        <f>IF(L17="Yes",(IF(N17="yes","Sponsor Certified Compliant",IF(N17="No","Sponsor Certified Not Compliant",""))),IF(L17="No",IF(N17&lt;&gt;"","Do not answer Question 2","Sponsor Certified Not Applicable"),""))</f>
        <v/>
      </c>
      <c r="P17" s="18" t="s">
        <v>24</v>
      </c>
      <c r="Q17" s="60" t="s">
        <v>2044</v>
      </c>
      <c r="R17" s="34"/>
      <c r="S17" s="66"/>
      <c r="T17" s="66"/>
      <c r="U17" s="66"/>
    </row>
    <row r="18" spans="1:21" ht="162" customHeight="1" x14ac:dyDescent="0.2">
      <c r="A18" s="31">
        <v>110</v>
      </c>
      <c r="B18" s="32" t="s">
        <v>52</v>
      </c>
      <c r="C18" s="32" t="s">
        <v>26</v>
      </c>
      <c r="D18" s="32"/>
      <c r="E18" s="32" t="s">
        <v>2095</v>
      </c>
      <c r="F18" s="32" t="s">
        <v>21</v>
      </c>
      <c r="G18" s="18" t="s">
        <v>22</v>
      </c>
      <c r="H18" s="37" t="s">
        <v>53</v>
      </c>
      <c r="I18" s="33">
        <v>41821</v>
      </c>
      <c r="J18" s="38" t="s">
        <v>2007</v>
      </c>
      <c r="K18" s="38" t="s">
        <v>1708</v>
      </c>
      <c r="L18" s="21"/>
      <c r="M18" s="38" t="s">
        <v>1709</v>
      </c>
      <c r="N18" s="21"/>
      <c r="O18" s="23" t="str">
        <f>IF(L18="Yes",(IF(N18="yes","Sponsor Certified Compliant",IF(N18="No","Sponsor Certified Not Compliant",""))),IF(L18="No",IF(N18&lt;&gt;"","Do not answer Question 2","Sponsor Certified Compliant"),""))</f>
        <v/>
      </c>
      <c r="P18" s="17" t="s">
        <v>733</v>
      </c>
      <c r="Q18" s="24" t="s">
        <v>2044</v>
      </c>
      <c r="R18" s="34"/>
      <c r="S18" s="66"/>
      <c r="T18" s="66"/>
      <c r="U18" s="66"/>
    </row>
    <row r="19" spans="1:21" s="25" customFormat="1" ht="125.25" customHeight="1" x14ac:dyDescent="0.2">
      <c r="A19" s="31">
        <v>111</v>
      </c>
      <c r="B19" s="16" t="s">
        <v>57</v>
      </c>
      <c r="C19" s="17" t="s">
        <v>34</v>
      </c>
      <c r="D19" s="16"/>
      <c r="E19" s="17" t="s">
        <v>54</v>
      </c>
      <c r="F19" s="18" t="s">
        <v>55</v>
      </c>
      <c r="G19" s="18" t="s">
        <v>22</v>
      </c>
      <c r="H19" s="18" t="s">
        <v>56</v>
      </c>
      <c r="I19" s="19">
        <v>41899</v>
      </c>
      <c r="J19" s="20" t="s">
        <v>1614</v>
      </c>
      <c r="K19" s="38" t="s">
        <v>1710</v>
      </c>
      <c r="L19" s="21"/>
      <c r="M19" s="38" t="s">
        <v>1711</v>
      </c>
      <c r="N19" s="21"/>
      <c r="O19" s="23" t="str">
        <f>IF(L19="Yes",(IF(N19="yes","Sponsor Certified Compliant - Documentation Required",IF(N19="No","Sponsor Certified Not Compliant",""))),IF(L19="No",IF(N19&lt;&gt;"","Do not answer Question 2","Sponsor Certified Not Applicable"),""))</f>
        <v/>
      </c>
      <c r="P19" s="17" t="s">
        <v>2096</v>
      </c>
      <c r="Q19" s="24" t="s">
        <v>2044</v>
      </c>
      <c r="R19" s="34"/>
      <c r="S19" s="66"/>
      <c r="T19" s="66"/>
      <c r="U19" s="66"/>
    </row>
    <row r="20" spans="1:21" s="25" customFormat="1" ht="123.75" customHeight="1" x14ac:dyDescent="0.2">
      <c r="A20" s="31">
        <v>112</v>
      </c>
      <c r="B20" s="16" t="s">
        <v>57</v>
      </c>
      <c r="C20" s="17" t="s">
        <v>34</v>
      </c>
      <c r="D20" s="16"/>
      <c r="E20" s="17" t="s">
        <v>54</v>
      </c>
      <c r="F20" s="18" t="s">
        <v>55</v>
      </c>
      <c r="G20" s="18" t="s">
        <v>22</v>
      </c>
      <c r="H20" s="18" t="s">
        <v>56</v>
      </c>
      <c r="I20" s="19">
        <v>41899</v>
      </c>
      <c r="J20" s="20" t="s">
        <v>1615</v>
      </c>
      <c r="K20" s="38" t="s">
        <v>1710</v>
      </c>
      <c r="L20" s="21"/>
      <c r="M20" s="38" t="s">
        <v>1712</v>
      </c>
      <c r="N20" s="21"/>
      <c r="O20" s="23" t="str">
        <f t="shared" ref="O20:O27" si="0">IF(L20="Yes",(IF(N20="yes","Sponsor Certified Compliant",IF(N20="No","Sponsor Certified Not Compliant",""))),IF(L20="No",IF(N20&lt;&gt;"","Do not answer Question 2","Sponsor Certified Not Applicable"),""))</f>
        <v/>
      </c>
      <c r="P20" s="17" t="s">
        <v>24</v>
      </c>
      <c r="Q20" s="24" t="s">
        <v>2044</v>
      </c>
      <c r="R20" s="34"/>
      <c r="S20" s="66"/>
      <c r="T20" s="66"/>
      <c r="U20" s="66"/>
    </row>
    <row r="21" spans="1:21" s="25" customFormat="1" ht="125.25" customHeight="1" x14ac:dyDescent="0.2">
      <c r="A21" s="31">
        <v>113</v>
      </c>
      <c r="B21" s="17" t="s">
        <v>58</v>
      </c>
      <c r="C21" s="17" t="s">
        <v>42</v>
      </c>
      <c r="D21" s="17"/>
      <c r="E21" s="17" t="s">
        <v>2097</v>
      </c>
      <c r="F21" s="17" t="s">
        <v>59</v>
      </c>
      <c r="G21" s="18" t="s">
        <v>22</v>
      </c>
      <c r="H21" s="18" t="s">
        <v>60</v>
      </c>
      <c r="I21" s="19">
        <v>42292</v>
      </c>
      <c r="J21" s="38" t="s">
        <v>61</v>
      </c>
      <c r="K21" s="38" t="s">
        <v>1713</v>
      </c>
      <c r="L21" s="21"/>
      <c r="M21" s="38" t="s">
        <v>1714</v>
      </c>
      <c r="N21" s="21"/>
      <c r="O21" s="23" t="str">
        <f t="shared" si="0"/>
        <v/>
      </c>
      <c r="P21" s="17" t="s">
        <v>24</v>
      </c>
      <c r="Q21" s="24" t="s">
        <v>2044</v>
      </c>
      <c r="R21" s="34"/>
      <c r="S21" s="66"/>
      <c r="T21" s="66"/>
      <c r="U21" s="66"/>
    </row>
    <row r="22" spans="1:21" s="25" customFormat="1" ht="127.5" customHeight="1" x14ac:dyDescent="0.2">
      <c r="A22" s="31">
        <v>114</v>
      </c>
      <c r="B22" s="17" t="s">
        <v>62</v>
      </c>
      <c r="C22" s="17" t="s">
        <v>26</v>
      </c>
      <c r="D22" s="17" t="s">
        <v>63</v>
      </c>
      <c r="E22" s="17" t="s">
        <v>64</v>
      </c>
      <c r="F22" s="17" t="s">
        <v>21</v>
      </c>
      <c r="G22" s="18" t="s">
        <v>22</v>
      </c>
      <c r="H22" s="18" t="s">
        <v>65</v>
      </c>
      <c r="I22" s="19">
        <v>42212</v>
      </c>
      <c r="J22" s="35" t="s">
        <v>66</v>
      </c>
      <c r="K22" s="39" t="s">
        <v>1715</v>
      </c>
      <c r="L22" s="21"/>
      <c r="M22" s="17" t="s">
        <v>1716</v>
      </c>
      <c r="N22" s="21"/>
      <c r="O22" s="23" t="str">
        <f t="shared" si="0"/>
        <v/>
      </c>
      <c r="P22" s="17" t="s">
        <v>24</v>
      </c>
      <c r="Q22" s="24" t="s">
        <v>2044</v>
      </c>
      <c r="R22" s="21"/>
      <c r="S22" s="66"/>
      <c r="T22" s="66"/>
      <c r="U22" s="66"/>
    </row>
    <row r="23" spans="1:21" s="25" customFormat="1" ht="219" customHeight="1" x14ac:dyDescent="0.2">
      <c r="A23" s="31">
        <v>115</v>
      </c>
      <c r="B23" s="17" t="s">
        <v>67</v>
      </c>
      <c r="C23" s="17" t="s">
        <v>67</v>
      </c>
      <c r="D23" s="17"/>
      <c r="E23" s="17" t="s">
        <v>68</v>
      </c>
      <c r="F23" s="17" t="s">
        <v>2128</v>
      </c>
      <c r="G23" s="18" t="s">
        <v>22</v>
      </c>
      <c r="H23" s="18" t="s">
        <v>1604</v>
      </c>
      <c r="I23" s="19">
        <v>38624</v>
      </c>
      <c r="J23" s="18" t="s">
        <v>2098</v>
      </c>
      <c r="K23" s="18" t="s">
        <v>1717</v>
      </c>
      <c r="L23" s="21"/>
      <c r="M23" s="18" t="s">
        <v>2099</v>
      </c>
      <c r="N23" s="21"/>
      <c r="O23" s="23" t="str">
        <f t="shared" si="0"/>
        <v/>
      </c>
      <c r="P23" s="17" t="s">
        <v>24</v>
      </c>
      <c r="Q23" s="24" t="s">
        <v>2044</v>
      </c>
      <c r="R23" s="34"/>
      <c r="S23" s="66"/>
      <c r="T23" s="66"/>
      <c r="U23" s="66"/>
    </row>
    <row r="24" spans="1:21" s="4" customFormat="1" ht="123.75" customHeight="1" x14ac:dyDescent="0.2">
      <c r="A24" s="42">
        <v>116</v>
      </c>
      <c r="B24" s="37" t="s">
        <v>69</v>
      </c>
      <c r="C24" s="18" t="s">
        <v>34</v>
      </c>
      <c r="D24" s="37"/>
      <c r="E24" s="37" t="s">
        <v>70</v>
      </c>
      <c r="F24" s="37" t="s">
        <v>71</v>
      </c>
      <c r="G24" s="18" t="s">
        <v>22</v>
      </c>
      <c r="H24" s="37" t="s">
        <v>2100</v>
      </c>
      <c r="I24" s="61">
        <v>42276</v>
      </c>
      <c r="J24" s="38" t="s">
        <v>1616</v>
      </c>
      <c r="K24" s="38" t="s">
        <v>1718</v>
      </c>
      <c r="L24" s="34"/>
      <c r="M24" s="18" t="s">
        <v>1719</v>
      </c>
      <c r="N24" s="34"/>
      <c r="O24" s="49" t="str">
        <f t="shared" si="0"/>
        <v/>
      </c>
      <c r="P24" s="18" t="s">
        <v>24</v>
      </c>
      <c r="Q24" s="60" t="s">
        <v>2044</v>
      </c>
      <c r="R24" s="34"/>
      <c r="S24" s="66"/>
      <c r="T24" s="66"/>
      <c r="U24" s="66"/>
    </row>
    <row r="25" spans="1:21" s="25" customFormat="1" ht="243.75" customHeight="1" x14ac:dyDescent="0.2">
      <c r="A25" s="31">
        <v>117</v>
      </c>
      <c r="B25" s="32" t="s">
        <v>69</v>
      </c>
      <c r="C25" s="17" t="s">
        <v>34</v>
      </c>
      <c r="D25" s="32"/>
      <c r="E25" s="32" t="s">
        <v>70</v>
      </c>
      <c r="F25" s="32" t="s">
        <v>71</v>
      </c>
      <c r="G25" s="18" t="s">
        <v>22</v>
      </c>
      <c r="H25" s="37" t="s">
        <v>2100</v>
      </c>
      <c r="I25" s="33">
        <v>42276</v>
      </c>
      <c r="J25" s="38" t="s">
        <v>2045</v>
      </c>
      <c r="K25" s="38" t="s">
        <v>1718</v>
      </c>
      <c r="L25" s="21"/>
      <c r="M25" s="17" t="s">
        <v>1720</v>
      </c>
      <c r="N25" s="21"/>
      <c r="O25" s="23" t="str">
        <f t="shared" si="0"/>
        <v/>
      </c>
      <c r="P25" s="17" t="s">
        <v>24</v>
      </c>
      <c r="Q25" s="24" t="s">
        <v>2044</v>
      </c>
      <c r="R25" s="21"/>
      <c r="S25" s="66"/>
      <c r="T25" s="66"/>
      <c r="U25" s="66"/>
    </row>
    <row r="26" spans="1:21" s="4" customFormat="1" ht="127.5" customHeight="1" x14ac:dyDescent="0.2">
      <c r="A26" s="42">
        <v>118</v>
      </c>
      <c r="B26" s="37" t="s">
        <v>72</v>
      </c>
      <c r="C26" s="18" t="s">
        <v>34</v>
      </c>
      <c r="D26" s="37"/>
      <c r="E26" s="37" t="s">
        <v>70</v>
      </c>
      <c r="F26" s="37" t="s">
        <v>71</v>
      </c>
      <c r="G26" s="18" t="s">
        <v>22</v>
      </c>
      <c r="H26" s="37" t="s">
        <v>2100</v>
      </c>
      <c r="I26" s="61">
        <v>42306</v>
      </c>
      <c r="J26" s="38" t="s">
        <v>2101</v>
      </c>
      <c r="K26" s="38" t="s">
        <v>1721</v>
      </c>
      <c r="L26" s="34"/>
      <c r="M26" s="18" t="s">
        <v>1722</v>
      </c>
      <c r="N26" s="34"/>
      <c r="O26" s="49" t="str">
        <f t="shared" si="0"/>
        <v/>
      </c>
      <c r="P26" s="18" t="s">
        <v>24</v>
      </c>
      <c r="Q26" s="60" t="s">
        <v>2044</v>
      </c>
      <c r="R26" s="34"/>
      <c r="S26" s="66"/>
      <c r="T26" s="66"/>
      <c r="U26" s="66"/>
    </row>
    <row r="27" spans="1:21" s="4" customFormat="1" ht="127.5" customHeight="1" x14ac:dyDescent="0.2">
      <c r="A27" s="42">
        <v>119</v>
      </c>
      <c r="B27" s="37" t="s">
        <v>762</v>
      </c>
      <c r="C27" s="18"/>
      <c r="D27" s="37"/>
      <c r="E27" s="37" t="s">
        <v>2089</v>
      </c>
      <c r="F27" s="37" t="s">
        <v>75</v>
      </c>
      <c r="G27" s="18" t="s">
        <v>22</v>
      </c>
      <c r="H27" s="37" t="s">
        <v>763</v>
      </c>
      <c r="I27" s="61">
        <v>43007</v>
      </c>
      <c r="J27" s="38" t="s">
        <v>2102</v>
      </c>
      <c r="K27" s="38" t="s">
        <v>2103</v>
      </c>
      <c r="L27" s="34"/>
      <c r="M27" s="18" t="s">
        <v>2104</v>
      </c>
      <c r="N27" s="34"/>
      <c r="O27" s="49" t="str">
        <f t="shared" si="0"/>
        <v/>
      </c>
      <c r="P27" s="18" t="s">
        <v>24</v>
      </c>
      <c r="Q27" s="60" t="s">
        <v>2044</v>
      </c>
      <c r="R27" s="34"/>
      <c r="S27" s="66"/>
      <c r="T27" s="66"/>
      <c r="U27" s="66"/>
    </row>
    <row r="28" spans="1:21" s="4" customFormat="1" ht="127.5" customHeight="1" x14ac:dyDescent="0.2">
      <c r="A28" s="42">
        <v>120</v>
      </c>
      <c r="B28" s="37">
        <v>3301.0729000000001</v>
      </c>
      <c r="C28" s="18" t="s">
        <v>770</v>
      </c>
      <c r="D28" s="37"/>
      <c r="E28" s="37" t="s">
        <v>771</v>
      </c>
      <c r="F28" s="37" t="s">
        <v>21</v>
      </c>
      <c r="G28" s="18" t="s">
        <v>22</v>
      </c>
      <c r="H28" s="37" t="s">
        <v>772</v>
      </c>
      <c r="I28" s="61">
        <v>42810</v>
      </c>
      <c r="J28" s="38" t="s">
        <v>773</v>
      </c>
      <c r="K28" s="38" t="s">
        <v>2025</v>
      </c>
      <c r="L28" s="34"/>
      <c r="M28" s="49" t="s">
        <v>2024</v>
      </c>
      <c r="N28" s="34"/>
      <c r="O28" s="49" t="str">
        <f>IF(L28="No",(IF(N28="yes","Sponsor Certified Compliant",IF(N28="No","Sponsor Certified Not Compliant",""))),IF(L28="Yes",IF(N28&lt;&gt;"","Do not answer Question 2","Sponsor Certified Compliant"),""))</f>
        <v/>
      </c>
      <c r="P28" s="18" t="s">
        <v>24</v>
      </c>
      <c r="Q28" s="60" t="s">
        <v>2044</v>
      </c>
      <c r="R28" s="34"/>
      <c r="S28" s="66"/>
      <c r="T28" s="66"/>
      <c r="U28" s="66"/>
    </row>
    <row r="29" spans="1:21" s="4" customFormat="1" ht="126" customHeight="1" x14ac:dyDescent="0.2">
      <c r="A29" s="42">
        <v>126</v>
      </c>
      <c r="B29" s="37" t="s">
        <v>73</v>
      </c>
      <c r="C29" s="18" t="s">
        <v>34</v>
      </c>
      <c r="D29" s="37"/>
      <c r="E29" s="37" t="s">
        <v>74</v>
      </c>
      <c r="F29" s="37" t="s">
        <v>75</v>
      </c>
      <c r="G29" s="37" t="s">
        <v>22</v>
      </c>
      <c r="H29" s="37" t="s">
        <v>76</v>
      </c>
      <c r="I29" s="61">
        <v>41899</v>
      </c>
      <c r="J29" s="18" t="s">
        <v>764</v>
      </c>
      <c r="K29" s="18" t="s">
        <v>1723</v>
      </c>
      <c r="L29" s="34"/>
      <c r="M29" s="18" t="s">
        <v>2105</v>
      </c>
      <c r="N29" s="34"/>
      <c r="O29" s="49" t="str">
        <f>IF(L29="Yes",(IF(N29="yes","Sponsor Certified Compliant - Documentation Required",IF(N29="No","Sponsor Certified Not Compliant",""))),IF(L29="No",IF(N29&lt;&gt;"","Do not answer Question 2","Sponsor Certified Not Applicable"),""))</f>
        <v/>
      </c>
      <c r="P29" s="18" t="s">
        <v>2046</v>
      </c>
      <c r="Q29" s="60" t="s">
        <v>2044</v>
      </c>
      <c r="R29" s="34"/>
      <c r="S29" s="66"/>
      <c r="T29" s="66"/>
      <c r="U29" s="66"/>
    </row>
    <row r="30" spans="1:21" ht="195" customHeight="1" x14ac:dyDescent="0.2">
      <c r="A30" s="14">
        <v>127</v>
      </c>
      <c r="B30" s="17" t="s">
        <v>77</v>
      </c>
      <c r="C30" s="17" t="s">
        <v>34</v>
      </c>
      <c r="D30" s="17" t="s">
        <v>78</v>
      </c>
      <c r="E30" s="17" t="s">
        <v>79</v>
      </c>
      <c r="F30" s="37" t="s">
        <v>93</v>
      </c>
      <c r="G30" s="37" t="s">
        <v>22</v>
      </c>
      <c r="H30" s="18" t="s">
        <v>76</v>
      </c>
      <c r="I30" s="19">
        <v>42276</v>
      </c>
      <c r="J30" s="35" t="s">
        <v>2107</v>
      </c>
      <c r="K30" s="39" t="s">
        <v>1679</v>
      </c>
      <c r="L30" s="21"/>
      <c r="M30" s="17" t="s">
        <v>2106</v>
      </c>
      <c r="N30" s="21"/>
      <c r="O30" s="23" t="str">
        <f>IF(L30="Yes",(IF(N30="yes","Sponsor Certified Compliant",IF(N30="No","Sponsor Certified Not Compliant",""))),IF(L30="No",IF(N30&lt;&gt;"","Do not answer Question 2","Sponsor Certified Not Applicable"),""))</f>
        <v/>
      </c>
      <c r="P30" s="17" t="s">
        <v>24</v>
      </c>
      <c r="Q30" s="24" t="s">
        <v>2044</v>
      </c>
      <c r="R30" s="21"/>
      <c r="S30" s="66"/>
      <c r="T30" s="66"/>
      <c r="U30" s="66"/>
    </row>
    <row r="31" spans="1:21" s="4" customFormat="1" ht="121.5" customHeight="1" x14ac:dyDescent="0.2">
      <c r="A31" s="42">
        <v>128</v>
      </c>
      <c r="B31" s="37" t="s">
        <v>80</v>
      </c>
      <c r="C31" s="18" t="s">
        <v>34</v>
      </c>
      <c r="D31" s="37"/>
      <c r="E31" s="37" t="s">
        <v>81</v>
      </c>
      <c r="F31" s="37" t="s">
        <v>75</v>
      </c>
      <c r="G31" s="37" t="s">
        <v>22</v>
      </c>
      <c r="H31" s="37" t="s">
        <v>76</v>
      </c>
      <c r="I31" s="43">
        <v>41899</v>
      </c>
      <c r="J31" s="18" t="s">
        <v>82</v>
      </c>
      <c r="K31" s="18" t="s">
        <v>1724</v>
      </c>
      <c r="L31" s="34"/>
      <c r="M31" s="18" t="s">
        <v>1725</v>
      </c>
      <c r="N31" s="34"/>
      <c r="O31" s="49" t="str">
        <f>IF(L31="Yes",(IF(N31="yes","Sponsor Certified Compliant - Documentation Required",IF(N31="No","Sponsor Certified Not Compliant",""))),IF(L31="No",IF(N31&lt;&gt;"","Do not answer Question 2","Sponsor Certified Not Applicable"),""))</f>
        <v/>
      </c>
      <c r="P31" s="18" t="s">
        <v>83</v>
      </c>
      <c r="Q31" s="60" t="s">
        <v>2044</v>
      </c>
      <c r="R31" s="34"/>
      <c r="S31" s="66"/>
      <c r="T31" s="66"/>
      <c r="U31" s="66"/>
    </row>
    <row r="32" spans="1:21" s="25" customFormat="1" ht="122.25" customHeight="1" x14ac:dyDescent="0.2">
      <c r="A32" s="14">
        <v>129</v>
      </c>
      <c r="B32" s="32" t="s">
        <v>84</v>
      </c>
      <c r="C32" s="17" t="s">
        <v>34</v>
      </c>
      <c r="D32" s="32"/>
      <c r="E32" s="32" t="s">
        <v>85</v>
      </c>
      <c r="F32" s="37" t="s">
        <v>93</v>
      </c>
      <c r="G32" s="37" t="s">
        <v>22</v>
      </c>
      <c r="H32" s="37" t="s">
        <v>76</v>
      </c>
      <c r="I32" s="33">
        <v>41899</v>
      </c>
      <c r="J32" s="18" t="s">
        <v>86</v>
      </c>
      <c r="K32" s="18" t="s">
        <v>1726</v>
      </c>
      <c r="L32" s="21"/>
      <c r="M32" s="18" t="s">
        <v>1727</v>
      </c>
      <c r="N32" s="21"/>
      <c r="O32" s="23" t="str">
        <f t="shared" ref="O32:O55" si="1">IF(L32="Yes",(IF(N32="yes","Sponsor Certified Compliant",IF(N32="No","Sponsor Certified Not Compliant",""))),IF(L32="No",IF(N32&lt;&gt;"","Do not answer Question 2","Sponsor Certified Not Applicable"),""))</f>
        <v/>
      </c>
      <c r="P32" s="17" t="s">
        <v>24</v>
      </c>
      <c r="Q32" s="24" t="s">
        <v>2044</v>
      </c>
      <c r="R32" s="34"/>
      <c r="S32" s="66"/>
      <c r="T32" s="66"/>
      <c r="U32" s="66"/>
    </row>
    <row r="33" spans="1:21" s="25" customFormat="1" ht="67.5" x14ac:dyDescent="0.2">
      <c r="A33" s="14">
        <v>130</v>
      </c>
      <c r="B33" s="32" t="s">
        <v>87</v>
      </c>
      <c r="C33" s="17" t="s">
        <v>34</v>
      </c>
      <c r="D33" s="32"/>
      <c r="E33" s="32" t="s">
        <v>88</v>
      </c>
      <c r="F33" s="37" t="s">
        <v>93</v>
      </c>
      <c r="G33" s="37" t="s">
        <v>22</v>
      </c>
      <c r="H33" s="37" t="s">
        <v>76</v>
      </c>
      <c r="I33" s="33">
        <v>41899</v>
      </c>
      <c r="J33" s="17" t="s">
        <v>1617</v>
      </c>
      <c r="K33" s="17" t="s">
        <v>1728</v>
      </c>
      <c r="L33" s="21"/>
      <c r="M33" s="17" t="s">
        <v>1729</v>
      </c>
      <c r="N33" s="21"/>
      <c r="O33" s="23" t="str">
        <f t="shared" si="1"/>
        <v/>
      </c>
      <c r="P33" s="17" t="s">
        <v>24</v>
      </c>
      <c r="Q33" s="24" t="s">
        <v>2044</v>
      </c>
      <c r="R33" s="21"/>
      <c r="S33" s="66"/>
      <c r="T33" s="66"/>
      <c r="U33" s="66"/>
    </row>
    <row r="34" spans="1:21" s="25" customFormat="1" ht="125.25" customHeight="1" x14ac:dyDescent="0.2">
      <c r="A34" s="14">
        <v>131</v>
      </c>
      <c r="B34" s="32" t="s">
        <v>89</v>
      </c>
      <c r="C34" s="17" t="s">
        <v>34</v>
      </c>
      <c r="D34" s="32"/>
      <c r="E34" s="32" t="s">
        <v>2108</v>
      </c>
      <c r="F34" s="37" t="s">
        <v>90</v>
      </c>
      <c r="G34" s="37" t="s">
        <v>22</v>
      </c>
      <c r="H34" s="37" t="s">
        <v>76</v>
      </c>
      <c r="I34" s="33">
        <v>41899</v>
      </c>
      <c r="J34" s="17" t="s">
        <v>734</v>
      </c>
      <c r="K34" s="18" t="s">
        <v>1730</v>
      </c>
      <c r="L34" s="21"/>
      <c r="M34" s="18" t="s">
        <v>1731</v>
      </c>
      <c r="N34" s="21"/>
      <c r="O34" s="23" t="str">
        <f t="shared" si="1"/>
        <v/>
      </c>
      <c r="P34" s="17" t="s">
        <v>24</v>
      </c>
      <c r="Q34" s="24" t="s">
        <v>2044</v>
      </c>
      <c r="R34" s="34"/>
      <c r="S34" s="66"/>
      <c r="T34" s="66"/>
      <c r="U34" s="66"/>
    </row>
    <row r="35" spans="1:21" s="25" customFormat="1" ht="67.5" x14ac:dyDescent="0.2">
      <c r="A35" s="14">
        <v>132</v>
      </c>
      <c r="B35" s="32" t="s">
        <v>91</v>
      </c>
      <c r="C35" s="17" t="s">
        <v>34</v>
      </c>
      <c r="D35" s="32"/>
      <c r="E35" s="32" t="s">
        <v>92</v>
      </c>
      <c r="F35" s="37" t="s">
        <v>93</v>
      </c>
      <c r="G35" s="37" t="s">
        <v>22</v>
      </c>
      <c r="H35" s="37" t="s">
        <v>76</v>
      </c>
      <c r="I35" s="19">
        <v>41899</v>
      </c>
      <c r="J35" s="18" t="s">
        <v>94</v>
      </c>
      <c r="K35" s="17" t="s">
        <v>1679</v>
      </c>
      <c r="L35" s="21"/>
      <c r="M35" s="17" t="s">
        <v>1732</v>
      </c>
      <c r="N35" s="21"/>
      <c r="O35" s="23" t="str">
        <f t="shared" si="1"/>
        <v/>
      </c>
      <c r="P35" s="17" t="s">
        <v>24</v>
      </c>
      <c r="Q35" s="24" t="s">
        <v>2044</v>
      </c>
      <c r="R35" s="21"/>
      <c r="S35" s="66"/>
      <c r="T35" s="66"/>
      <c r="U35" s="66"/>
    </row>
    <row r="36" spans="1:21" ht="118.5" customHeight="1" x14ac:dyDescent="0.2">
      <c r="A36" s="14">
        <v>133</v>
      </c>
      <c r="B36" s="32" t="s">
        <v>95</v>
      </c>
      <c r="C36" s="17" t="s">
        <v>34</v>
      </c>
      <c r="D36" s="32"/>
      <c r="E36" s="32" t="s">
        <v>96</v>
      </c>
      <c r="F36" s="37" t="s">
        <v>93</v>
      </c>
      <c r="G36" s="37" t="s">
        <v>22</v>
      </c>
      <c r="H36" s="37" t="s">
        <v>76</v>
      </c>
      <c r="I36" s="19">
        <v>41899</v>
      </c>
      <c r="J36" s="17" t="s">
        <v>1618</v>
      </c>
      <c r="K36" s="17" t="s">
        <v>1733</v>
      </c>
      <c r="L36" s="21"/>
      <c r="M36" s="17" t="s">
        <v>1734</v>
      </c>
      <c r="N36" s="21"/>
      <c r="O36" s="23" t="str">
        <f t="shared" si="1"/>
        <v/>
      </c>
      <c r="P36" s="17" t="s">
        <v>24</v>
      </c>
      <c r="Q36" s="24" t="s">
        <v>2044</v>
      </c>
      <c r="R36" s="21"/>
      <c r="S36" s="66"/>
      <c r="T36" s="66"/>
      <c r="U36" s="66"/>
    </row>
    <row r="37" spans="1:21" s="4" customFormat="1" ht="125.25" customHeight="1" x14ac:dyDescent="0.2">
      <c r="A37" s="42">
        <v>134</v>
      </c>
      <c r="B37" s="37" t="s">
        <v>97</v>
      </c>
      <c r="C37" s="18" t="s">
        <v>34</v>
      </c>
      <c r="D37" s="37"/>
      <c r="E37" s="37" t="s">
        <v>98</v>
      </c>
      <c r="F37" s="37" t="s">
        <v>93</v>
      </c>
      <c r="G37" s="37" t="s">
        <v>22</v>
      </c>
      <c r="H37" s="37" t="s">
        <v>76</v>
      </c>
      <c r="I37" s="61">
        <v>41899</v>
      </c>
      <c r="J37" s="18" t="s">
        <v>2109</v>
      </c>
      <c r="K37" s="18" t="s">
        <v>1735</v>
      </c>
      <c r="L37" s="34"/>
      <c r="M37" s="18" t="s">
        <v>1736</v>
      </c>
      <c r="N37" s="34"/>
      <c r="O37" s="49" t="str">
        <f t="shared" si="1"/>
        <v/>
      </c>
      <c r="P37" s="18" t="s">
        <v>24</v>
      </c>
      <c r="Q37" s="60" t="s">
        <v>2044</v>
      </c>
      <c r="R37" s="34"/>
      <c r="S37" s="66"/>
      <c r="T37" s="66"/>
      <c r="U37" s="66"/>
    </row>
    <row r="38" spans="1:21" s="4" customFormat="1" ht="124.5" customHeight="1" x14ac:dyDescent="0.2">
      <c r="A38" s="42">
        <v>135</v>
      </c>
      <c r="B38" s="37" t="s">
        <v>99</v>
      </c>
      <c r="C38" s="18" t="s">
        <v>34</v>
      </c>
      <c r="D38" s="37"/>
      <c r="E38" s="37" t="s">
        <v>100</v>
      </c>
      <c r="F38" s="37" t="s">
        <v>101</v>
      </c>
      <c r="G38" s="37" t="s">
        <v>22</v>
      </c>
      <c r="H38" s="37" t="s">
        <v>76</v>
      </c>
      <c r="I38" s="61">
        <v>41899</v>
      </c>
      <c r="J38" s="18" t="s">
        <v>1619</v>
      </c>
      <c r="K38" s="18" t="s">
        <v>1737</v>
      </c>
      <c r="L38" s="34"/>
      <c r="M38" s="18" t="s">
        <v>1738</v>
      </c>
      <c r="N38" s="34"/>
      <c r="O38" s="49" t="str">
        <f t="shared" si="1"/>
        <v/>
      </c>
      <c r="P38" s="18" t="s">
        <v>24</v>
      </c>
      <c r="Q38" s="60" t="s">
        <v>2044</v>
      </c>
      <c r="R38" s="34"/>
      <c r="S38" s="66"/>
      <c r="T38" s="66"/>
      <c r="U38" s="66"/>
    </row>
    <row r="39" spans="1:21" ht="155.25" customHeight="1" x14ac:dyDescent="0.2">
      <c r="A39" s="14">
        <v>136</v>
      </c>
      <c r="B39" s="32" t="s">
        <v>102</v>
      </c>
      <c r="C39" s="17" t="s">
        <v>34</v>
      </c>
      <c r="D39" s="32"/>
      <c r="E39" s="32" t="s">
        <v>103</v>
      </c>
      <c r="F39" s="37" t="s">
        <v>90</v>
      </c>
      <c r="G39" s="37" t="s">
        <v>22</v>
      </c>
      <c r="H39" s="37" t="s">
        <v>76</v>
      </c>
      <c r="I39" s="33">
        <v>35611</v>
      </c>
      <c r="J39" s="17" t="s">
        <v>1620</v>
      </c>
      <c r="K39" s="17" t="s">
        <v>1739</v>
      </c>
      <c r="L39" s="21"/>
      <c r="M39" s="17" t="s">
        <v>1740</v>
      </c>
      <c r="N39" s="21"/>
      <c r="O39" s="23" t="str">
        <f t="shared" si="1"/>
        <v/>
      </c>
      <c r="P39" s="17" t="s">
        <v>24</v>
      </c>
      <c r="Q39" s="24" t="s">
        <v>2044</v>
      </c>
      <c r="R39" s="21"/>
      <c r="S39" s="66"/>
      <c r="T39" s="66"/>
      <c r="U39" s="66"/>
    </row>
    <row r="40" spans="1:21" s="25" customFormat="1" ht="67.5" x14ac:dyDescent="0.2">
      <c r="A40" s="14">
        <v>137</v>
      </c>
      <c r="B40" s="17" t="s">
        <v>104</v>
      </c>
      <c r="C40" s="17" t="s">
        <v>34</v>
      </c>
      <c r="D40" s="17" t="s">
        <v>105</v>
      </c>
      <c r="E40" s="17" t="s">
        <v>74</v>
      </c>
      <c r="F40" s="17" t="s">
        <v>75</v>
      </c>
      <c r="G40" s="37" t="s">
        <v>22</v>
      </c>
      <c r="H40" s="18" t="s">
        <v>76</v>
      </c>
      <c r="I40" s="19">
        <v>41899</v>
      </c>
      <c r="J40" s="39" t="s">
        <v>735</v>
      </c>
      <c r="K40" s="39" t="s">
        <v>1724</v>
      </c>
      <c r="L40" s="21"/>
      <c r="M40" s="17" t="s">
        <v>1741</v>
      </c>
      <c r="N40" s="21"/>
      <c r="O40" s="23" t="str">
        <f t="shared" si="1"/>
        <v/>
      </c>
      <c r="P40" s="17" t="s">
        <v>24</v>
      </c>
      <c r="Q40" s="24" t="s">
        <v>2044</v>
      </c>
      <c r="R40" s="21"/>
      <c r="S40" s="66"/>
      <c r="T40" s="66"/>
      <c r="U40" s="66"/>
    </row>
    <row r="41" spans="1:21" s="25" customFormat="1" ht="123.75" customHeight="1" x14ac:dyDescent="0.2">
      <c r="A41" s="14">
        <v>138</v>
      </c>
      <c r="B41" s="17" t="s">
        <v>106</v>
      </c>
      <c r="C41" s="17" t="s">
        <v>34</v>
      </c>
      <c r="D41" s="17" t="s">
        <v>107</v>
      </c>
      <c r="E41" s="17" t="s">
        <v>108</v>
      </c>
      <c r="F41" s="17" t="s">
        <v>93</v>
      </c>
      <c r="G41" s="37" t="s">
        <v>22</v>
      </c>
      <c r="H41" s="18" t="s">
        <v>76</v>
      </c>
      <c r="I41" s="19">
        <v>41899</v>
      </c>
      <c r="J41" s="39" t="s">
        <v>109</v>
      </c>
      <c r="K41" s="35" t="s">
        <v>1742</v>
      </c>
      <c r="L41" s="21"/>
      <c r="M41" s="18" t="s">
        <v>1743</v>
      </c>
      <c r="N41" s="21"/>
      <c r="O41" s="23" t="str">
        <f t="shared" si="1"/>
        <v/>
      </c>
      <c r="P41" s="17" t="s">
        <v>24</v>
      </c>
      <c r="Q41" s="24" t="s">
        <v>2044</v>
      </c>
      <c r="R41" s="34"/>
      <c r="S41" s="66"/>
      <c r="T41" s="66"/>
      <c r="U41" s="66"/>
    </row>
    <row r="42" spans="1:21" s="25" customFormat="1" ht="123.75" customHeight="1" x14ac:dyDescent="0.2">
      <c r="A42" s="14">
        <v>139</v>
      </c>
      <c r="B42" s="32" t="s">
        <v>110</v>
      </c>
      <c r="C42" s="17" t="s">
        <v>34</v>
      </c>
      <c r="D42" s="32"/>
      <c r="E42" s="32" t="s">
        <v>111</v>
      </c>
      <c r="F42" s="32" t="s">
        <v>75</v>
      </c>
      <c r="G42" s="37" t="s">
        <v>22</v>
      </c>
      <c r="H42" s="37" t="s">
        <v>76</v>
      </c>
      <c r="I42" s="19">
        <v>41899</v>
      </c>
      <c r="J42" s="18" t="s">
        <v>1621</v>
      </c>
      <c r="K42" s="18" t="s">
        <v>1744</v>
      </c>
      <c r="L42" s="21"/>
      <c r="M42" s="18" t="s">
        <v>1745</v>
      </c>
      <c r="N42" s="21"/>
      <c r="O42" s="23" t="str">
        <f t="shared" si="1"/>
        <v/>
      </c>
      <c r="P42" s="17" t="s">
        <v>24</v>
      </c>
      <c r="Q42" s="24" t="s">
        <v>2044</v>
      </c>
      <c r="R42" s="34"/>
      <c r="S42" s="66"/>
      <c r="T42" s="66"/>
      <c r="U42" s="66"/>
    </row>
    <row r="43" spans="1:21" ht="125.25" customHeight="1" x14ac:dyDescent="0.2">
      <c r="A43" s="31">
        <v>146</v>
      </c>
      <c r="B43" s="17" t="s">
        <v>112</v>
      </c>
      <c r="C43" s="17"/>
      <c r="D43" s="17" t="s">
        <v>113</v>
      </c>
      <c r="E43" s="17" t="s">
        <v>114</v>
      </c>
      <c r="F43" s="17" t="s">
        <v>115</v>
      </c>
      <c r="G43" s="18" t="s">
        <v>22</v>
      </c>
      <c r="H43" s="18" t="s">
        <v>116</v>
      </c>
      <c r="I43" s="19">
        <v>42276</v>
      </c>
      <c r="J43" s="39" t="s">
        <v>2047</v>
      </c>
      <c r="K43" s="39" t="s">
        <v>1903</v>
      </c>
      <c r="L43" s="21"/>
      <c r="M43" s="17" t="s">
        <v>2111</v>
      </c>
      <c r="N43" s="21"/>
      <c r="O43" s="23" t="str">
        <f t="shared" si="1"/>
        <v/>
      </c>
      <c r="P43" s="17" t="s">
        <v>24</v>
      </c>
      <c r="Q43" s="24" t="s">
        <v>2044</v>
      </c>
      <c r="R43" s="21"/>
      <c r="S43" s="66"/>
      <c r="T43" s="66"/>
      <c r="U43" s="66"/>
    </row>
    <row r="44" spans="1:21" ht="132.75" customHeight="1" x14ac:dyDescent="0.2">
      <c r="A44" s="31">
        <v>147</v>
      </c>
      <c r="B44" s="17" t="s">
        <v>117</v>
      </c>
      <c r="C44" s="17" t="s">
        <v>118</v>
      </c>
      <c r="D44" s="17" t="s">
        <v>119</v>
      </c>
      <c r="E44" s="17" t="s">
        <v>120</v>
      </c>
      <c r="F44" s="17" t="s">
        <v>121</v>
      </c>
      <c r="G44" s="18" t="s">
        <v>22</v>
      </c>
      <c r="H44" s="18" t="s">
        <v>116</v>
      </c>
      <c r="I44" s="17" t="s">
        <v>122</v>
      </c>
      <c r="J44" s="39" t="s">
        <v>123</v>
      </c>
      <c r="K44" s="39" t="s">
        <v>1903</v>
      </c>
      <c r="L44" s="21"/>
      <c r="M44" s="17" t="s">
        <v>2112</v>
      </c>
      <c r="N44" s="21"/>
      <c r="O44" s="23" t="str">
        <f t="shared" si="1"/>
        <v/>
      </c>
      <c r="P44" s="17" t="s">
        <v>24</v>
      </c>
      <c r="Q44" s="24" t="s">
        <v>2044</v>
      </c>
      <c r="R44" s="21"/>
      <c r="S44" s="66"/>
      <c r="T44" s="66"/>
      <c r="U44" s="66"/>
    </row>
    <row r="45" spans="1:21" ht="125.25" customHeight="1" x14ac:dyDescent="0.2">
      <c r="A45" s="31">
        <v>148</v>
      </c>
      <c r="B45" s="32" t="s">
        <v>124</v>
      </c>
      <c r="C45" s="17" t="s">
        <v>118</v>
      </c>
      <c r="D45" s="32"/>
      <c r="E45" s="32" t="s">
        <v>125</v>
      </c>
      <c r="F45" s="32" t="s">
        <v>121</v>
      </c>
      <c r="G45" s="18" t="s">
        <v>22</v>
      </c>
      <c r="H45" s="37" t="s">
        <v>116</v>
      </c>
      <c r="I45" s="33">
        <v>42276</v>
      </c>
      <c r="J45" s="17" t="s">
        <v>1622</v>
      </c>
      <c r="K45" s="17" t="s">
        <v>2110</v>
      </c>
      <c r="L45" s="21"/>
      <c r="M45" s="17" t="s">
        <v>1746</v>
      </c>
      <c r="N45" s="21"/>
      <c r="O45" s="23" t="str">
        <f t="shared" si="1"/>
        <v/>
      </c>
      <c r="P45" s="17" t="s">
        <v>24</v>
      </c>
      <c r="Q45" s="24" t="s">
        <v>2044</v>
      </c>
      <c r="R45" s="21"/>
      <c r="S45" s="66"/>
      <c r="T45" s="66"/>
      <c r="U45" s="66"/>
    </row>
    <row r="46" spans="1:21" ht="127.5" customHeight="1" x14ac:dyDescent="0.2">
      <c r="A46" s="31">
        <v>149</v>
      </c>
      <c r="B46" s="32" t="s">
        <v>126</v>
      </c>
      <c r="C46" s="17" t="s">
        <v>118</v>
      </c>
      <c r="D46" s="32"/>
      <c r="E46" s="32" t="s">
        <v>127</v>
      </c>
      <c r="F46" s="32" t="s">
        <v>121</v>
      </c>
      <c r="G46" s="18" t="s">
        <v>22</v>
      </c>
      <c r="H46" s="37" t="s">
        <v>116</v>
      </c>
      <c r="I46" s="33">
        <v>42276</v>
      </c>
      <c r="J46" s="17" t="s">
        <v>128</v>
      </c>
      <c r="K46" s="17" t="s">
        <v>1903</v>
      </c>
      <c r="L46" s="21"/>
      <c r="M46" s="17" t="s">
        <v>1747</v>
      </c>
      <c r="N46" s="21"/>
      <c r="O46" s="23" t="str">
        <f t="shared" si="1"/>
        <v/>
      </c>
      <c r="P46" s="17" t="s">
        <v>24</v>
      </c>
      <c r="Q46" s="24" t="s">
        <v>2044</v>
      </c>
      <c r="R46" s="21"/>
      <c r="S46" s="66"/>
      <c r="T46" s="66"/>
      <c r="U46" s="66"/>
    </row>
    <row r="47" spans="1:21" ht="147.75" customHeight="1" x14ac:dyDescent="0.2">
      <c r="A47" s="31">
        <v>150</v>
      </c>
      <c r="B47" s="17" t="s">
        <v>129</v>
      </c>
      <c r="C47" s="17" t="s">
        <v>118</v>
      </c>
      <c r="D47" s="17"/>
      <c r="E47" s="17" t="s">
        <v>130</v>
      </c>
      <c r="F47" s="17" t="s">
        <v>121</v>
      </c>
      <c r="G47" s="18" t="s">
        <v>22</v>
      </c>
      <c r="H47" s="18" t="s">
        <v>116</v>
      </c>
      <c r="I47" s="19">
        <v>35825</v>
      </c>
      <c r="J47" s="17" t="s">
        <v>131</v>
      </c>
      <c r="K47" s="17" t="s">
        <v>1903</v>
      </c>
      <c r="L47" s="21"/>
      <c r="M47" s="17" t="s">
        <v>2113</v>
      </c>
      <c r="N47" s="21"/>
      <c r="O47" s="23" t="str">
        <f t="shared" si="1"/>
        <v/>
      </c>
      <c r="P47" s="17" t="s">
        <v>24</v>
      </c>
      <c r="Q47" s="24" t="s">
        <v>2044</v>
      </c>
      <c r="R47" s="21"/>
      <c r="S47" s="66"/>
      <c r="T47" s="66"/>
      <c r="U47" s="66"/>
    </row>
    <row r="48" spans="1:21" s="4" customFormat="1" ht="125.25" customHeight="1" x14ac:dyDescent="0.2">
      <c r="A48" s="42">
        <v>156</v>
      </c>
      <c r="B48" s="46" t="s">
        <v>132</v>
      </c>
      <c r="C48" s="18" t="s">
        <v>34</v>
      </c>
      <c r="D48" s="46"/>
      <c r="E48" s="18" t="s">
        <v>133</v>
      </c>
      <c r="F48" s="18" t="s">
        <v>75</v>
      </c>
      <c r="G48" s="18" t="s">
        <v>22</v>
      </c>
      <c r="H48" s="18" t="s">
        <v>75</v>
      </c>
      <c r="I48" s="43">
        <v>39176</v>
      </c>
      <c r="J48" s="38" t="s">
        <v>134</v>
      </c>
      <c r="K48" s="38" t="s">
        <v>1748</v>
      </c>
      <c r="L48" s="34"/>
      <c r="M48" s="18" t="s">
        <v>2114</v>
      </c>
      <c r="N48" s="34"/>
      <c r="O48" s="49" t="str">
        <f t="shared" si="1"/>
        <v/>
      </c>
      <c r="P48" s="18" t="s">
        <v>24</v>
      </c>
      <c r="Q48" s="60" t="s">
        <v>2044</v>
      </c>
      <c r="R48" s="34"/>
      <c r="S48" s="66"/>
      <c r="T48" s="66"/>
      <c r="U48" s="66"/>
    </row>
    <row r="49" spans="1:21" s="25" customFormat="1" ht="127.5" customHeight="1" x14ac:dyDescent="0.2">
      <c r="A49" s="31">
        <v>157</v>
      </c>
      <c r="B49" s="32" t="s">
        <v>135</v>
      </c>
      <c r="C49" s="32" t="s">
        <v>136</v>
      </c>
      <c r="D49" s="32"/>
      <c r="E49" s="32" t="s">
        <v>137</v>
      </c>
      <c r="F49" s="32" t="s">
        <v>75</v>
      </c>
      <c r="G49" s="18" t="s">
        <v>22</v>
      </c>
      <c r="H49" s="18" t="s">
        <v>75</v>
      </c>
      <c r="I49" s="33">
        <v>42276</v>
      </c>
      <c r="J49" s="20" t="s">
        <v>138</v>
      </c>
      <c r="K49" s="20" t="s">
        <v>2115</v>
      </c>
      <c r="L49" s="21"/>
      <c r="M49" s="17" t="s">
        <v>1749</v>
      </c>
      <c r="N49" s="21"/>
      <c r="O49" s="23" t="str">
        <f t="shared" si="1"/>
        <v/>
      </c>
      <c r="P49" s="17" t="s">
        <v>24</v>
      </c>
      <c r="Q49" s="24" t="s">
        <v>2044</v>
      </c>
      <c r="R49" s="21"/>
      <c r="S49" s="66"/>
      <c r="T49" s="66"/>
      <c r="U49" s="66"/>
    </row>
    <row r="50" spans="1:21" s="25" customFormat="1" ht="126" customHeight="1" x14ac:dyDescent="0.2">
      <c r="A50" s="31">
        <v>158</v>
      </c>
      <c r="B50" s="17" t="s">
        <v>139</v>
      </c>
      <c r="C50" s="32" t="s">
        <v>136</v>
      </c>
      <c r="D50" s="17"/>
      <c r="E50" s="17" t="s">
        <v>140</v>
      </c>
      <c r="F50" s="17" t="s">
        <v>75</v>
      </c>
      <c r="G50" s="18" t="s">
        <v>22</v>
      </c>
      <c r="H50" s="18" t="s">
        <v>75</v>
      </c>
      <c r="I50" s="19">
        <v>41899</v>
      </c>
      <c r="J50" s="20" t="s">
        <v>1623</v>
      </c>
      <c r="K50" s="20" t="s">
        <v>1750</v>
      </c>
      <c r="L50" s="21"/>
      <c r="M50" s="17" t="s">
        <v>1751</v>
      </c>
      <c r="N50" s="21"/>
      <c r="O50" s="23" t="str">
        <f t="shared" si="1"/>
        <v/>
      </c>
      <c r="P50" s="17" t="s">
        <v>24</v>
      </c>
      <c r="Q50" s="24" t="s">
        <v>2044</v>
      </c>
      <c r="R50" s="21"/>
      <c r="S50" s="66"/>
      <c r="T50" s="66"/>
      <c r="U50" s="66"/>
    </row>
    <row r="51" spans="1:21" s="25" customFormat="1" ht="125.25" customHeight="1" x14ac:dyDescent="0.2">
      <c r="A51" s="31">
        <v>159</v>
      </c>
      <c r="B51" s="17" t="s">
        <v>141</v>
      </c>
      <c r="C51" s="32" t="s">
        <v>136</v>
      </c>
      <c r="D51" s="17"/>
      <c r="E51" s="17" t="s">
        <v>142</v>
      </c>
      <c r="F51" s="17" t="s">
        <v>75</v>
      </c>
      <c r="G51" s="18" t="s">
        <v>22</v>
      </c>
      <c r="H51" s="18" t="s">
        <v>75</v>
      </c>
      <c r="I51" s="19">
        <v>41899</v>
      </c>
      <c r="J51" s="20" t="s">
        <v>1624</v>
      </c>
      <c r="K51" s="20" t="s">
        <v>2115</v>
      </c>
      <c r="L51" s="21"/>
      <c r="M51" s="17" t="s">
        <v>1752</v>
      </c>
      <c r="N51" s="21"/>
      <c r="O51" s="23" t="str">
        <f t="shared" si="1"/>
        <v/>
      </c>
      <c r="P51" s="17" t="s">
        <v>24</v>
      </c>
      <c r="Q51" s="24" t="s">
        <v>2044</v>
      </c>
      <c r="R51" s="21"/>
      <c r="S51" s="66"/>
      <c r="T51" s="66"/>
      <c r="U51" s="66"/>
    </row>
    <row r="52" spans="1:21" ht="123.75" customHeight="1" x14ac:dyDescent="0.2">
      <c r="A52" s="31">
        <v>160</v>
      </c>
      <c r="B52" s="32" t="s">
        <v>143</v>
      </c>
      <c r="C52" s="32" t="s">
        <v>136</v>
      </c>
      <c r="D52" s="32"/>
      <c r="E52" s="32" t="s">
        <v>144</v>
      </c>
      <c r="F52" s="32" t="s">
        <v>75</v>
      </c>
      <c r="G52" s="18" t="s">
        <v>22</v>
      </c>
      <c r="H52" s="37" t="s">
        <v>75</v>
      </c>
      <c r="I52" s="33">
        <v>42276</v>
      </c>
      <c r="J52" s="20" t="s">
        <v>1625</v>
      </c>
      <c r="K52" s="20" t="s">
        <v>2115</v>
      </c>
      <c r="L52" s="21"/>
      <c r="M52" s="17" t="s">
        <v>1753</v>
      </c>
      <c r="N52" s="21"/>
      <c r="O52" s="23" t="str">
        <f t="shared" si="1"/>
        <v/>
      </c>
      <c r="P52" s="17" t="s">
        <v>24</v>
      </c>
      <c r="Q52" s="24" t="s">
        <v>2044</v>
      </c>
      <c r="R52" s="21"/>
      <c r="S52" s="66"/>
      <c r="T52" s="66"/>
      <c r="U52" s="66"/>
    </row>
    <row r="53" spans="1:21" ht="123.75" customHeight="1" x14ac:dyDescent="0.2">
      <c r="A53" s="31">
        <v>161</v>
      </c>
      <c r="B53" s="16" t="s">
        <v>145</v>
      </c>
      <c r="C53" s="16" t="s">
        <v>146</v>
      </c>
      <c r="D53" s="16"/>
      <c r="E53" s="17" t="s">
        <v>147</v>
      </c>
      <c r="F53" s="17" t="s">
        <v>75</v>
      </c>
      <c r="G53" s="18" t="s">
        <v>22</v>
      </c>
      <c r="H53" s="18" t="s">
        <v>75</v>
      </c>
      <c r="I53" s="19">
        <v>42613</v>
      </c>
      <c r="J53" s="39" t="s">
        <v>148</v>
      </c>
      <c r="K53" s="20" t="s">
        <v>2115</v>
      </c>
      <c r="L53" s="21"/>
      <c r="M53" s="17" t="s">
        <v>1754</v>
      </c>
      <c r="N53" s="21"/>
      <c r="O53" s="23" t="str">
        <f t="shared" si="1"/>
        <v/>
      </c>
      <c r="P53" s="17" t="s">
        <v>24</v>
      </c>
      <c r="Q53" s="24" t="s">
        <v>2044</v>
      </c>
      <c r="R53" s="21"/>
      <c r="S53" s="66"/>
      <c r="T53" s="66"/>
      <c r="U53" s="66"/>
    </row>
    <row r="54" spans="1:21" ht="123.75" customHeight="1" x14ac:dyDescent="0.2">
      <c r="A54" s="31">
        <v>162</v>
      </c>
      <c r="B54" s="16" t="s">
        <v>149</v>
      </c>
      <c r="C54" s="16" t="s">
        <v>34</v>
      </c>
      <c r="D54" s="16"/>
      <c r="E54" s="17" t="s">
        <v>150</v>
      </c>
      <c r="F54" s="17" t="s">
        <v>75</v>
      </c>
      <c r="G54" s="18" t="s">
        <v>22</v>
      </c>
      <c r="H54" s="18" t="s">
        <v>75</v>
      </c>
      <c r="I54" s="19">
        <v>41899</v>
      </c>
      <c r="J54" s="18" t="s">
        <v>151</v>
      </c>
      <c r="K54" s="20" t="s">
        <v>2115</v>
      </c>
      <c r="L54" s="21"/>
      <c r="M54" s="17" t="s">
        <v>2117</v>
      </c>
      <c r="N54" s="21"/>
      <c r="O54" s="23" t="str">
        <f t="shared" si="1"/>
        <v/>
      </c>
      <c r="P54" s="17" t="s">
        <v>24</v>
      </c>
      <c r="Q54" s="24" t="s">
        <v>2044</v>
      </c>
      <c r="R54" s="34"/>
      <c r="S54" s="66"/>
      <c r="T54" s="66"/>
      <c r="U54" s="66"/>
    </row>
    <row r="55" spans="1:21" s="25" customFormat="1" ht="126" customHeight="1" x14ac:dyDescent="0.2">
      <c r="A55" s="31">
        <v>163</v>
      </c>
      <c r="B55" s="17" t="s">
        <v>152</v>
      </c>
      <c r="C55" s="20" t="s">
        <v>26</v>
      </c>
      <c r="D55" s="17" t="s">
        <v>153</v>
      </c>
      <c r="E55" s="17" t="s">
        <v>154</v>
      </c>
      <c r="F55" s="17" t="s">
        <v>75</v>
      </c>
      <c r="G55" s="18" t="s">
        <v>22</v>
      </c>
      <c r="H55" s="18" t="s">
        <v>75</v>
      </c>
      <c r="I55" s="19">
        <v>40544</v>
      </c>
      <c r="J55" s="40" t="s">
        <v>2116</v>
      </c>
      <c r="K55" s="41" t="s">
        <v>1755</v>
      </c>
      <c r="L55" s="21"/>
      <c r="M55" s="18" t="s">
        <v>1756</v>
      </c>
      <c r="N55" s="21"/>
      <c r="O55" s="23" t="str">
        <f t="shared" si="1"/>
        <v/>
      </c>
      <c r="P55" s="17" t="s">
        <v>24</v>
      </c>
      <c r="Q55" s="24" t="s">
        <v>2044</v>
      </c>
      <c r="R55" s="34"/>
      <c r="S55" s="66"/>
      <c r="T55" s="66"/>
      <c r="U55" s="66"/>
    </row>
    <row r="56" spans="1:21" s="25" customFormat="1" ht="192.75" customHeight="1" x14ac:dyDescent="0.2">
      <c r="A56" s="31">
        <v>164</v>
      </c>
      <c r="B56" s="32" t="s">
        <v>155</v>
      </c>
      <c r="C56" s="32" t="s">
        <v>26</v>
      </c>
      <c r="D56" s="32"/>
      <c r="E56" s="32" t="s">
        <v>156</v>
      </c>
      <c r="F56" s="32" t="s">
        <v>75</v>
      </c>
      <c r="G56" s="18" t="s">
        <v>22</v>
      </c>
      <c r="H56" s="37" t="s">
        <v>75</v>
      </c>
      <c r="I56" s="33">
        <v>36431</v>
      </c>
      <c r="J56" s="20" t="s">
        <v>2118</v>
      </c>
      <c r="K56" s="38" t="s">
        <v>2119</v>
      </c>
      <c r="L56" s="21"/>
      <c r="M56" s="18" t="s">
        <v>1757</v>
      </c>
      <c r="N56" s="21"/>
      <c r="O56" s="49" t="str">
        <f>IF(L56="Yes",(IF(N56="yes","Sponsor Certified Compliant - Documentation Required",IF(N56="No","Sponsor Certified Not Compliant",""))),IF(L56="No",IF(N56&lt;&gt;"","Do not answer Question 2","Sponsor Certified Not Applicable"),""))</f>
        <v/>
      </c>
      <c r="P56" s="17" t="s">
        <v>795</v>
      </c>
      <c r="Q56" s="24" t="s">
        <v>2044</v>
      </c>
      <c r="R56" s="34"/>
      <c r="S56" s="66"/>
      <c r="T56" s="66"/>
      <c r="U56" s="66"/>
    </row>
    <row r="57" spans="1:21" s="25" customFormat="1" ht="122.25" customHeight="1" x14ac:dyDescent="0.2">
      <c r="A57" s="31">
        <v>165</v>
      </c>
      <c r="B57" s="17" t="s">
        <v>157</v>
      </c>
      <c r="C57" s="17" t="s">
        <v>34</v>
      </c>
      <c r="D57" s="17"/>
      <c r="E57" s="17" t="s">
        <v>158</v>
      </c>
      <c r="F57" s="17" t="s">
        <v>75</v>
      </c>
      <c r="G57" s="18" t="s">
        <v>22</v>
      </c>
      <c r="H57" s="18" t="s">
        <v>75</v>
      </c>
      <c r="I57" s="19">
        <v>41899</v>
      </c>
      <c r="J57" s="20" t="s">
        <v>2120</v>
      </c>
      <c r="K57" s="20" t="s">
        <v>1758</v>
      </c>
      <c r="L57" s="21"/>
      <c r="M57" s="17" t="s">
        <v>1759</v>
      </c>
      <c r="N57" s="21"/>
      <c r="O57" s="23" t="str">
        <f>IF(L57="Yes",(IF(N57="yes","Sponsor Certified Compliant - Documentation Required",IF(N57="No","Sponsor Certified Not Compliant",""))),IF(L57="No",IF(N57&lt;&gt;"","Do not answer Question 2","Sponsor Certified Not Applicable"),""))</f>
        <v/>
      </c>
      <c r="P57" s="17" t="s">
        <v>736</v>
      </c>
      <c r="Q57" s="24" t="s">
        <v>2044</v>
      </c>
      <c r="R57" s="21"/>
      <c r="S57" s="66"/>
      <c r="T57" s="66"/>
      <c r="U57" s="66"/>
    </row>
    <row r="58" spans="1:21" s="25" customFormat="1" ht="123.75" customHeight="1" x14ac:dyDescent="0.2">
      <c r="A58" s="14">
        <v>171</v>
      </c>
      <c r="B58" s="17" t="s">
        <v>159</v>
      </c>
      <c r="C58" s="32" t="s">
        <v>160</v>
      </c>
      <c r="D58" s="17" t="s">
        <v>161</v>
      </c>
      <c r="E58" s="17" t="s">
        <v>162</v>
      </c>
      <c r="F58" s="17" t="s">
        <v>21</v>
      </c>
      <c r="G58" s="18" t="s">
        <v>22</v>
      </c>
      <c r="H58" s="18" t="s">
        <v>163</v>
      </c>
      <c r="I58" s="19">
        <v>41821</v>
      </c>
      <c r="J58" s="39" t="s">
        <v>1626</v>
      </c>
      <c r="K58" s="39" t="s">
        <v>1760</v>
      </c>
      <c r="L58" s="21"/>
      <c r="M58" s="22"/>
      <c r="N58" s="22"/>
      <c r="O58" s="23" t="str">
        <f>IF(L58="Yes","Sponsor Certified Compliant - Documentation Required",IF(L58="No","Sponsor Certified Not Compliant",""))</f>
        <v/>
      </c>
      <c r="P58" s="17" t="s">
        <v>797</v>
      </c>
      <c r="Q58" s="24" t="s">
        <v>2044</v>
      </c>
      <c r="R58" s="21"/>
      <c r="S58" s="66"/>
      <c r="T58" s="66"/>
      <c r="U58" s="66"/>
    </row>
    <row r="59" spans="1:21" s="25" customFormat="1" ht="132.75" customHeight="1" x14ac:dyDescent="0.2">
      <c r="A59" s="14">
        <v>172</v>
      </c>
      <c r="B59" s="17" t="s">
        <v>164</v>
      </c>
      <c r="C59" s="32" t="s">
        <v>160</v>
      </c>
      <c r="D59" s="17" t="s">
        <v>165</v>
      </c>
      <c r="E59" s="17" t="s">
        <v>166</v>
      </c>
      <c r="F59" s="17" t="s">
        <v>21</v>
      </c>
      <c r="G59" s="18" t="s">
        <v>22</v>
      </c>
      <c r="H59" s="18" t="s">
        <v>163</v>
      </c>
      <c r="I59" s="19">
        <v>41821</v>
      </c>
      <c r="J59" s="39" t="s">
        <v>167</v>
      </c>
      <c r="K59" s="39" t="s">
        <v>1761</v>
      </c>
      <c r="L59" s="21"/>
      <c r="M59" s="22"/>
      <c r="N59" s="22"/>
      <c r="O59" s="23" t="str">
        <f>IF(L59="Yes","Sponsor Certified Compliant - Documentation Required",IF(L59="No","Sponsor Certified Not Compliant",""))</f>
        <v/>
      </c>
      <c r="P59" s="17" t="s">
        <v>798</v>
      </c>
      <c r="Q59" s="24" t="s">
        <v>2044</v>
      </c>
      <c r="R59" s="21"/>
      <c r="S59" s="66"/>
      <c r="T59" s="66"/>
      <c r="U59" s="66"/>
    </row>
    <row r="60" spans="1:21" s="25" customFormat="1" ht="142.5" customHeight="1" x14ac:dyDescent="0.2">
      <c r="A60" s="14">
        <v>173</v>
      </c>
      <c r="B60" s="17" t="s">
        <v>168</v>
      </c>
      <c r="C60" s="32" t="s">
        <v>160</v>
      </c>
      <c r="D60" s="17" t="s">
        <v>169</v>
      </c>
      <c r="E60" s="17" t="s">
        <v>170</v>
      </c>
      <c r="F60" s="17" t="s">
        <v>21</v>
      </c>
      <c r="G60" s="18" t="s">
        <v>22</v>
      </c>
      <c r="H60" s="18" t="s">
        <v>163</v>
      </c>
      <c r="I60" s="19">
        <v>41821</v>
      </c>
      <c r="J60" s="39" t="s">
        <v>171</v>
      </c>
      <c r="K60" s="35" t="s">
        <v>1762</v>
      </c>
      <c r="L60" s="21"/>
      <c r="M60" s="22"/>
      <c r="N60" s="22"/>
      <c r="O60" s="23" t="str">
        <f>IF(L60="Yes","Sponsor Certified Compliant",IF(L60="No","Sponsor Certified Not Compliant",""))</f>
        <v/>
      </c>
      <c r="P60" s="17" t="s">
        <v>24</v>
      </c>
      <c r="Q60" s="24" t="s">
        <v>2044</v>
      </c>
      <c r="R60" s="34"/>
      <c r="S60" s="66"/>
      <c r="T60" s="66"/>
      <c r="U60" s="66"/>
    </row>
    <row r="61" spans="1:21" s="25" customFormat="1" ht="126" customHeight="1" x14ac:dyDescent="0.2">
      <c r="A61" s="14">
        <v>174</v>
      </c>
      <c r="B61" s="17" t="s">
        <v>172</v>
      </c>
      <c r="C61" s="32" t="s">
        <v>160</v>
      </c>
      <c r="D61" s="17" t="s">
        <v>173</v>
      </c>
      <c r="E61" s="17" t="s">
        <v>174</v>
      </c>
      <c r="F61" s="17" t="s">
        <v>21</v>
      </c>
      <c r="G61" s="18" t="s">
        <v>22</v>
      </c>
      <c r="H61" s="18" t="s">
        <v>163</v>
      </c>
      <c r="I61" s="19">
        <v>41821</v>
      </c>
      <c r="J61" s="39" t="s">
        <v>1627</v>
      </c>
      <c r="K61" s="39" t="s">
        <v>1763</v>
      </c>
      <c r="L61" s="21"/>
      <c r="M61" s="22"/>
      <c r="N61" s="22"/>
      <c r="O61" s="23" t="str">
        <f>IF(L61="Yes","Sponsor Certified Compliant - Documentation Required",IF(L61="No","Sponsor Certified Not Compliant",""))</f>
        <v/>
      </c>
      <c r="P61" s="17" t="s">
        <v>798</v>
      </c>
      <c r="Q61" s="24" t="s">
        <v>2044</v>
      </c>
      <c r="R61" s="21"/>
      <c r="S61" s="66"/>
      <c r="T61" s="66"/>
      <c r="U61" s="66"/>
    </row>
    <row r="62" spans="1:21" s="25" customFormat="1" ht="121.5" customHeight="1" x14ac:dyDescent="0.2">
      <c r="A62" s="14">
        <v>175</v>
      </c>
      <c r="B62" s="17" t="s">
        <v>172</v>
      </c>
      <c r="C62" s="32" t="s">
        <v>160</v>
      </c>
      <c r="D62" s="17" t="s">
        <v>175</v>
      </c>
      <c r="E62" s="17" t="s">
        <v>176</v>
      </c>
      <c r="F62" s="17" t="s">
        <v>21</v>
      </c>
      <c r="G62" s="18" t="s">
        <v>22</v>
      </c>
      <c r="H62" s="18" t="s">
        <v>163</v>
      </c>
      <c r="I62" s="19">
        <v>41821</v>
      </c>
      <c r="J62" s="39" t="s">
        <v>2205</v>
      </c>
      <c r="K62" s="39" t="s">
        <v>1764</v>
      </c>
      <c r="L62" s="21"/>
      <c r="M62" s="22"/>
      <c r="N62" s="22"/>
      <c r="O62" s="23" t="str">
        <f>IF(L62="Yes","Sponsor Certified Compliant - Documentation Required",IF(L62="No","Sponsor Certified Not Compliant",""))</f>
        <v/>
      </c>
      <c r="P62" s="17" t="s">
        <v>799</v>
      </c>
      <c r="Q62" s="24" t="s">
        <v>2044</v>
      </c>
      <c r="R62" s="21"/>
      <c r="S62" s="66"/>
      <c r="T62" s="66"/>
      <c r="U62" s="66"/>
    </row>
    <row r="63" spans="1:21" s="25" customFormat="1" ht="67.5" x14ac:dyDescent="0.2">
      <c r="A63" s="14">
        <v>176</v>
      </c>
      <c r="B63" s="17" t="s">
        <v>172</v>
      </c>
      <c r="C63" s="32" t="s">
        <v>160</v>
      </c>
      <c r="D63" s="17" t="s">
        <v>177</v>
      </c>
      <c r="E63" s="17" t="s">
        <v>178</v>
      </c>
      <c r="F63" s="17" t="s">
        <v>21</v>
      </c>
      <c r="G63" s="18" t="s">
        <v>22</v>
      </c>
      <c r="H63" s="18" t="s">
        <v>163</v>
      </c>
      <c r="I63" s="19">
        <v>41821</v>
      </c>
      <c r="J63" s="39" t="s">
        <v>2121</v>
      </c>
      <c r="K63" s="39" t="s">
        <v>1765</v>
      </c>
      <c r="L63" s="21"/>
      <c r="M63" s="22"/>
      <c r="N63" s="22"/>
      <c r="O63" s="23" t="str">
        <f>IF(L63="Yes","Sponsor Certified Compliant - Documentation Required",IF(L63="No","Sponsor Certified Not Compliant",""))</f>
        <v/>
      </c>
      <c r="P63" s="17" t="s">
        <v>799</v>
      </c>
      <c r="Q63" s="24" t="s">
        <v>2044</v>
      </c>
      <c r="R63" s="21"/>
      <c r="S63" s="66"/>
      <c r="T63" s="66"/>
      <c r="U63" s="66"/>
    </row>
    <row r="64" spans="1:21" s="25" customFormat="1" ht="75.75" customHeight="1" x14ac:dyDescent="0.2">
      <c r="A64" s="14">
        <v>177</v>
      </c>
      <c r="B64" s="17" t="s">
        <v>179</v>
      </c>
      <c r="C64" s="32" t="s">
        <v>160</v>
      </c>
      <c r="D64" s="17" t="s">
        <v>180</v>
      </c>
      <c r="E64" s="17" t="s">
        <v>181</v>
      </c>
      <c r="F64" s="17" t="s">
        <v>21</v>
      </c>
      <c r="G64" s="18" t="s">
        <v>22</v>
      </c>
      <c r="H64" s="18" t="s">
        <v>163</v>
      </c>
      <c r="I64" s="19">
        <v>41821</v>
      </c>
      <c r="J64" s="39" t="s">
        <v>2122</v>
      </c>
      <c r="K64" s="39" t="s">
        <v>1766</v>
      </c>
      <c r="L64" s="21"/>
      <c r="M64" s="22"/>
      <c r="N64" s="22"/>
      <c r="O64" s="23" t="str">
        <f>IF(L64="Yes","Sponsor Certified Compliant - Documentation Required",IF(L64="No","Sponsor Certified Not Compliant",""))</f>
        <v/>
      </c>
      <c r="P64" s="17" t="s">
        <v>38</v>
      </c>
      <c r="Q64" s="24" t="s">
        <v>2044</v>
      </c>
      <c r="R64" s="21"/>
      <c r="S64" s="66"/>
      <c r="T64" s="66"/>
      <c r="U64" s="66"/>
    </row>
    <row r="65" spans="1:21" s="25" customFormat="1" ht="67.5" x14ac:dyDescent="0.2">
      <c r="A65" s="14">
        <v>178</v>
      </c>
      <c r="B65" s="17" t="s">
        <v>182</v>
      </c>
      <c r="C65" s="32" t="s">
        <v>160</v>
      </c>
      <c r="D65" s="17" t="s">
        <v>183</v>
      </c>
      <c r="E65" s="17" t="s">
        <v>184</v>
      </c>
      <c r="F65" s="17" t="s">
        <v>21</v>
      </c>
      <c r="G65" s="18" t="s">
        <v>22</v>
      </c>
      <c r="H65" s="18" t="s">
        <v>163</v>
      </c>
      <c r="I65" s="19">
        <v>41821</v>
      </c>
      <c r="J65" s="39" t="s">
        <v>2123</v>
      </c>
      <c r="K65" s="39" t="s">
        <v>1767</v>
      </c>
      <c r="L65" s="21"/>
      <c r="M65" s="22"/>
      <c r="N65" s="22"/>
      <c r="O65" s="23" t="str">
        <f>IF(L65="Yes","Sponsor Certified Compliant - Documentation Required",IF(L65="No","Sponsor Certified Not Compliant",""))</f>
        <v/>
      </c>
      <c r="P65" s="17" t="s">
        <v>799</v>
      </c>
      <c r="Q65" s="24" t="s">
        <v>2044</v>
      </c>
      <c r="R65" s="21"/>
      <c r="S65" s="66"/>
      <c r="T65" s="66"/>
      <c r="U65" s="66"/>
    </row>
    <row r="66" spans="1:21" s="25" customFormat="1" ht="121.5" customHeight="1" x14ac:dyDescent="0.2">
      <c r="A66" s="14">
        <v>179</v>
      </c>
      <c r="B66" s="32" t="s">
        <v>185</v>
      </c>
      <c r="C66" s="32" t="s">
        <v>160</v>
      </c>
      <c r="D66" s="32"/>
      <c r="E66" s="32" t="s">
        <v>186</v>
      </c>
      <c r="F66" s="32" t="s">
        <v>21</v>
      </c>
      <c r="G66" s="18" t="s">
        <v>22</v>
      </c>
      <c r="H66" s="37" t="s">
        <v>163</v>
      </c>
      <c r="I66" s="33">
        <v>41176</v>
      </c>
      <c r="J66" s="17" t="s">
        <v>1768</v>
      </c>
      <c r="K66" s="17" t="s">
        <v>1769</v>
      </c>
      <c r="L66" s="21"/>
      <c r="M66" s="22"/>
      <c r="N66" s="22"/>
      <c r="O66" s="23" t="str">
        <f>IF(L66="Yes","Sponsor Certified Compliant",IF(L66="No","Sponsor Certified Not Compliant",""))</f>
        <v/>
      </c>
      <c r="P66" s="17" t="s">
        <v>24</v>
      </c>
      <c r="Q66" s="24" t="s">
        <v>2044</v>
      </c>
      <c r="R66" s="21"/>
      <c r="S66" s="66"/>
      <c r="T66" s="66"/>
      <c r="U66" s="66"/>
    </row>
    <row r="67" spans="1:21" s="25" customFormat="1" ht="126" customHeight="1" x14ac:dyDescent="0.2">
      <c r="A67" s="14">
        <v>180</v>
      </c>
      <c r="B67" s="32" t="s">
        <v>187</v>
      </c>
      <c r="C67" s="32" t="s">
        <v>160</v>
      </c>
      <c r="D67" s="32"/>
      <c r="E67" s="32" t="s">
        <v>188</v>
      </c>
      <c r="F67" s="32" t="s">
        <v>21</v>
      </c>
      <c r="G67" s="18" t="s">
        <v>22</v>
      </c>
      <c r="H67" s="37" t="s">
        <v>163</v>
      </c>
      <c r="I67" s="33">
        <v>41546</v>
      </c>
      <c r="J67" s="17" t="s">
        <v>2008</v>
      </c>
      <c r="K67" s="18" t="s">
        <v>1770</v>
      </c>
      <c r="L67" s="21"/>
      <c r="M67" s="18" t="s">
        <v>1771</v>
      </c>
      <c r="N67" s="21"/>
      <c r="O67" s="23" t="str">
        <f>IF(L67="Yes",(IF(N67="yes","Sponsor Certified Compliant",IF(N67="No","Sponsor Certified Not Compliant",""))),IF(L67="No",IF(N67&lt;&gt;"","Do not answer Question 2","Sponsor Certified Not Applicable"),""))</f>
        <v/>
      </c>
      <c r="P67" s="17" t="s">
        <v>24</v>
      </c>
      <c r="Q67" s="24" t="s">
        <v>2044</v>
      </c>
      <c r="R67" s="34"/>
      <c r="S67" s="66"/>
      <c r="T67" s="66"/>
      <c r="U67" s="66"/>
    </row>
    <row r="68" spans="1:21" s="25" customFormat="1" ht="122.25" customHeight="1" x14ac:dyDescent="0.2">
      <c r="A68" s="14">
        <v>181</v>
      </c>
      <c r="B68" s="32" t="s">
        <v>189</v>
      </c>
      <c r="C68" s="32" t="s">
        <v>160</v>
      </c>
      <c r="D68" s="32"/>
      <c r="E68" s="32" t="s">
        <v>190</v>
      </c>
      <c r="F68" s="32" t="s">
        <v>21</v>
      </c>
      <c r="G68" s="18" t="s">
        <v>22</v>
      </c>
      <c r="H68" s="37" t="s">
        <v>163</v>
      </c>
      <c r="I68" s="33">
        <v>40092</v>
      </c>
      <c r="J68" s="17" t="s">
        <v>1772</v>
      </c>
      <c r="K68" s="17" t="s">
        <v>1773</v>
      </c>
      <c r="L68" s="21"/>
      <c r="M68" s="18" t="s">
        <v>1774</v>
      </c>
      <c r="N68" s="21"/>
      <c r="O68" s="23" t="str">
        <f>IF(L68="Yes",(IF(N68="yes","Sponsor Certified Compliant",IF(N68="No","Sponsor Certified Not Compliant",""))),IF(L68="No",IF(N68&lt;&gt;"","Do not answer Question 2","Sponsor Certified Not Applicable"),""))</f>
        <v/>
      </c>
      <c r="P68" s="17" t="s">
        <v>24</v>
      </c>
      <c r="Q68" s="24" t="s">
        <v>2044</v>
      </c>
      <c r="R68" s="34"/>
      <c r="S68" s="66"/>
      <c r="T68" s="66"/>
      <c r="U68" s="66"/>
    </row>
    <row r="69" spans="1:21" s="25" customFormat="1" ht="183.75" customHeight="1" x14ac:dyDescent="0.2">
      <c r="A69" s="14">
        <v>182</v>
      </c>
      <c r="B69" s="32" t="s">
        <v>191</v>
      </c>
      <c r="C69" s="32" t="s">
        <v>160</v>
      </c>
      <c r="D69" s="32"/>
      <c r="E69" s="32" t="s">
        <v>192</v>
      </c>
      <c r="F69" s="32" t="s">
        <v>21</v>
      </c>
      <c r="G69" s="18" t="s">
        <v>22</v>
      </c>
      <c r="H69" s="37" t="s">
        <v>163</v>
      </c>
      <c r="I69" s="33">
        <v>41546</v>
      </c>
      <c r="J69" s="18" t="s">
        <v>193</v>
      </c>
      <c r="K69" s="18" t="s">
        <v>1775</v>
      </c>
      <c r="L69" s="21"/>
      <c r="M69" s="22"/>
      <c r="N69" s="22"/>
      <c r="O69" s="23" t="str">
        <f>IF(L69="Yes","Sponsor Certified Compliant",IF(L69="No","Sponsor Certified Not Compliant",""))</f>
        <v/>
      </c>
      <c r="P69" s="17" t="s">
        <v>24</v>
      </c>
      <c r="Q69" s="24" t="s">
        <v>2044</v>
      </c>
      <c r="R69" s="34"/>
      <c r="S69" s="66"/>
      <c r="T69" s="66"/>
      <c r="U69" s="66"/>
    </row>
    <row r="70" spans="1:21" s="25" customFormat="1" ht="78" customHeight="1" x14ac:dyDescent="0.2">
      <c r="A70" s="14">
        <v>183</v>
      </c>
      <c r="B70" s="32" t="s">
        <v>194</v>
      </c>
      <c r="C70" s="32" t="s">
        <v>160</v>
      </c>
      <c r="D70" s="32"/>
      <c r="E70" s="32" t="s">
        <v>195</v>
      </c>
      <c r="F70" s="32" t="s">
        <v>21</v>
      </c>
      <c r="G70" s="18" t="s">
        <v>22</v>
      </c>
      <c r="H70" s="37" t="s">
        <v>163</v>
      </c>
      <c r="I70" s="33">
        <v>41176</v>
      </c>
      <c r="J70" s="17" t="s">
        <v>737</v>
      </c>
      <c r="K70" s="17" t="s">
        <v>1776</v>
      </c>
      <c r="L70" s="21"/>
      <c r="M70" s="22"/>
      <c r="N70" s="22"/>
      <c r="O70" s="23" t="str">
        <f>IF(L70="Yes","Sponsor Certified Compliant",IF(L70="No","Sponsor Certified Not Compliant",""))</f>
        <v/>
      </c>
      <c r="P70" s="17" t="s">
        <v>24</v>
      </c>
      <c r="Q70" s="24" t="s">
        <v>2044</v>
      </c>
      <c r="R70" s="21"/>
      <c r="S70" s="66"/>
      <c r="T70" s="66"/>
      <c r="U70" s="66"/>
    </row>
    <row r="71" spans="1:21" s="25" customFormat="1" ht="131.25" customHeight="1" x14ac:dyDescent="0.2">
      <c r="A71" s="14">
        <v>184</v>
      </c>
      <c r="B71" s="32" t="s">
        <v>196</v>
      </c>
      <c r="C71" s="32" t="s">
        <v>160</v>
      </c>
      <c r="D71" s="32"/>
      <c r="E71" s="32" t="s">
        <v>197</v>
      </c>
      <c r="F71" s="32" t="s">
        <v>21</v>
      </c>
      <c r="G71" s="18" t="s">
        <v>22</v>
      </c>
      <c r="H71" s="37" t="s">
        <v>163</v>
      </c>
      <c r="I71" s="33">
        <v>39354</v>
      </c>
      <c r="J71" s="17" t="s">
        <v>198</v>
      </c>
      <c r="K71" s="17" t="s">
        <v>1777</v>
      </c>
      <c r="L71" s="21"/>
      <c r="M71" s="17" t="s">
        <v>1778</v>
      </c>
      <c r="N71" s="21"/>
      <c r="O71" s="23" t="str">
        <f>IF(L71="Yes",(IF(N71="yes","Sponsor Certified Compliant",IF(N71="No","Sponsor Certified Not Compliant",""))),IF(L71="No",IF(N71&lt;&gt;"","Do not answer Question 2","Sponsor Certified Not Applicable"),""))</f>
        <v/>
      </c>
      <c r="P71" s="17" t="s">
        <v>24</v>
      </c>
      <c r="Q71" s="24" t="s">
        <v>2044</v>
      </c>
      <c r="R71" s="21"/>
      <c r="S71" s="66"/>
      <c r="T71" s="66"/>
      <c r="U71" s="66"/>
    </row>
    <row r="72" spans="1:21" s="25" customFormat="1" ht="122.25" customHeight="1" x14ac:dyDescent="0.2">
      <c r="A72" s="14">
        <v>185</v>
      </c>
      <c r="B72" s="32" t="s">
        <v>199</v>
      </c>
      <c r="C72" s="32" t="s">
        <v>160</v>
      </c>
      <c r="D72" s="32"/>
      <c r="E72" s="32" t="s">
        <v>200</v>
      </c>
      <c r="F72" s="32" t="s">
        <v>21</v>
      </c>
      <c r="G72" s="18" t="s">
        <v>22</v>
      </c>
      <c r="H72" s="37" t="s">
        <v>163</v>
      </c>
      <c r="I72" s="33">
        <v>39354</v>
      </c>
      <c r="J72" s="17" t="s">
        <v>1628</v>
      </c>
      <c r="K72" s="17" t="s">
        <v>1779</v>
      </c>
      <c r="L72" s="21"/>
      <c r="M72" s="17" t="s">
        <v>1780</v>
      </c>
      <c r="N72" s="21"/>
      <c r="O72" s="23" t="str">
        <f>IF(L72="Yes",(IF(N72="yes","Sponsor Certified Compliant",IF(N72="No","Sponsor Certified Not Compliant",""))),IF(L72="No",IF(N72&lt;&gt;"","Do not answer Question 2","Sponsor Certified Not Applicable"),""))</f>
        <v/>
      </c>
      <c r="P72" s="17" t="s">
        <v>24</v>
      </c>
      <c r="Q72" s="24" t="s">
        <v>2044</v>
      </c>
      <c r="R72" s="21"/>
      <c r="S72" s="66"/>
      <c r="T72" s="66"/>
      <c r="U72" s="66"/>
    </row>
    <row r="73" spans="1:21" s="25" customFormat="1" ht="125.25" customHeight="1" x14ac:dyDescent="0.2">
      <c r="A73" s="14">
        <v>186</v>
      </c>
      <c r="B73" s="17" t="s">
        <v>201</v>
      </c>
      <c r="C73" s="17" t="s">
        <v>201</v>
      </c>
      <c r="D73" s="17"/>
      <c r="E73" s="17" t="s">
        <v>202</v>
      </c>
      <c r="F73" s="17" t="s">
        <v>2128</v>
      </c>
      <c r="G73" s="18" t="s">
        <v>22</v>
      </c>
      <c r="H73" s="18" t="s">
        <v>163</v>
      </c>
      <c r="I73" s="19">
        <v>38533</v>
      </c>
      <c r="J73" s="17" t="s">
        <v>1629</v>
      </c>
      <c r="K73" s="18" t="s">
        <v>1717</v>
      </c>
      <c r="L73" s="21"/>
      <c r="M73" s="18" t="s">
        <v>1781</v>
      </c>
      <c r="N73" s="21"/>
      <c r="O73" s="23" t="str">
        <f>IF(L73="Yes",(IF(N73="yes","Sponsor Certified Compliant - Documentation Required",IF(N73="No","Sponsor Certified Not Compliant",""))),IF(L73="No",IF(N73&lt;&gt;"","Do not answer Question 2","Sponsor Certified Not Applicable"),""))</f>
        <v/>
      </c>
      <c r="P73" s="17" t="s">
        <v>2041</v>
      </c>
      <c r="Q73" s="24" t="s">
        <v>2044</v>
      </c>
      <c r="R73" s="34"/>
      <c r="S73" s="66"/>
      <c r="T73" s="66"/>
      <c r="U73" s="66"/>
    </row>
    <row r="74" spans="1:21" s="4" customFormat="1" ht="141" customHeight="1" x14ac:dyDescent="0.2">
      <c r="A74" s="42">
        <v>187</v>
      </c>
      <c r="B74" s="46" t="s">
        <v>203</v>
      </c>
      <c r="C74" s="46" t="s">
        <v>203</v>
      </c>
      <c r="D74" s="46"/>
      <c r="E74" s="18" t="s">
        <v>2124</v>
      </c>
      <c r="F74" s="18" t="s">
        <v>204</v>
      </c>
      <c r="G74" s="18" t="s">
        <v>22</v>
      </c>
      <c r="H74" s="18" t="s">
        <v>163</v>
      </c>
      <c r="I74" s="43">
        <v>39354</v>
      </c>
      <c r="J74" s="38" t="s">
        <v>1782</v>
      </c>
      <c r="K74" s="38" t="s">
        <v>1783</v>
      </c>
      <c r="L74" s="34"/>
      <c r="M74" s="38" t="s">
        <v>2125</v>
      </c>
      <c r="N74" s="34"/>
      <c r="O74" s="49" t="str">
        <f>IF(L74="Yes",(IF(N74="yes","Sponsor Certified Compliant",IF(N74="No","Sponsor Certified Not Compliant",""))),IF(L74="No",IF(N74&lt;&gt;"","Do not answer Question 2","Sponsor Certified Not Applicable"),""))</f>
        <v/>
      </c>
      <c r="P74" s="18" t="s">
        <v>24</v>
      </c>
      <c r="Q74" s="60" t="s">
        <v>2044</v>
      </c>
      <c r="R74" s="34"/>
      <c r="S74" s="66"/>
      <c r="T74" s="66"/>
      <c r="U74" s="66"/>
    </row>
    <row r="75" spans="1:21" s="25" customFormat="1" ht="67.5" x14ac:dyDescent="0.2">
      <c r="A75" s="31">
        <v>196</v>
      </c>
      <c r="B75" s="32" t="s">
        <v>205</v>
      </c>
      <c r="C75" s="17" t="s">
        <v>34</v>
      </c>
      <c r="D75" s="32"/>
      <c r="E75" s="32" t="s">
        <v>206</v>
      </c>
      <c r="F75" s="32" t="s">
        <v>21</v>
      </c>
      <c r="G75" s="18" t="s">
        <v>22</v>
      </c>
      <c r="H75" s="37" t="s">
        <v>32</v>
      </c>
      <c r="I75" s="33">
        <v>40102</v>
      </c>
      <c r="J75" s="20" t="s">
        <v>1630</v>
      </c>
      <c r="K75" s="38" t="s">
        <v>1784</v>
      </c>
      <c r="L75" s="21"/>
      <c r="M75" s="18" t="s">
        <v>1785</v>
      </c>
      <c r="N75" s="21"/>
      <c r="O75" s="23" t="str">
        <f>IF(L75="Yes",(IF(N75="yes","Sponsor Certified Compliant - Documentation Required",IF(N75="No","Sponsor Certified Not Compliant",""))),IF(L75="No",IF(N75&lt;&gt;"","Do not answer Question 2","Sponsor Certified Not Applicable"),""))</f>
        <v/>
      </c>
      <c r="P75" s="17" t="s">
        <v>207</v>
      </c>
      <c r="Q75" s="24" t="s">
        <v>2044</v>
      </c>
      <c r="R75" s="34"/>
      <c r="S75" s="66"/>
      <c r="T75" s="66"/>
      <c r="U75" s="66"/>
    </row>
    <row r="76" spans="1:21" s="25" customFormat="1" ht="121.5" customHeight="1" x14ac:dyDescent="0.2">
      <c r="A76" s="31">
        <v>197</v>
      </c>
      <c r="B76" s="16" t="s">
        <v>208</v>
      </c>
      <c r="C76" s="17" t="s">
        <v>34</v>
      </c>
      <c r="D76" s="16"/>
      <c r="E76" s="17" t="s">
        <v>209</v>
      </c>
      <c r="F76" s="18" t="s">
        <v>90</v>
      </c>
      <c r="G76" s="18" t="s">
        <v>22</v>
      </c>
      <c r="H76" s="18" t="s">
        <v>32</v>
      </c>
      <c r="I76" s="19">
        <v>39176</v>
      </c>
      <c r="J76" s="20" t="s">
        <v>1631</v>
      </c>
      <c r="K76" s="20" t="s">
        <v>1786</v>
      </c>
      <c r="L76" s="21"/>
      <c r="M76" s="20" t="s">
        <v>1787</v>
      </c>
      <c r="N76" s="21"/>
      <c r="O76" s="23" t="str">
        <f t="shared" ref="O76:O81" si="2">IF(L76="Yes",(IF(N76="yes","Sponsor Certified Compliant",IF(N76="No","Sponsor Certified Not Compliant",""))),IF(L76="No",IF(N76&lt;&gt;"","Do not answer Question 2","Sponsor Certified Not Applicable"),""))</f>
        <v/>
      </c>
      <c r="P76" s="17" t="s">
        <v>24</v>
      </c>
      <c r="Q76" s="24" t="s">
        <v>2044</v>
      </c>
      <c r="R76" s="21"/>
      <c r="S76" s="66"/>
      <c r="T76" s="66"/>
      <c r="U76" s="66"/>
    </row>
    <row r="77" spans="1:21" s="25" customFormat="1" ht="122.25" customHeight="1" x14ac:dyDescent="0.2">
      <c r="A77" s="31">
        <v>198</v>
      </c>
      <c r="B77" s="17" t="s">
        <v>210</v>
      </c>
      <c r="C77" s="17" t="s">
        <v>211</v>
      </c>
      <c r="D77" s="17" t="s">
        <v>212</v>
      </c>
      <c r="E77" s="17" t="s">
        <v>213</v>
      </c>
      <c r="F77" s="17" t="s">
        <v>214</v>
      </c>
      <c r="G77" s="18" t="s">
        <v>22</v>
      </c>
      <c r="H77" s="18" t="s">
        <v>32</v>
      </c>
      <c r="I77" s="17" t="s">
        <v>122</v>
      </c>
      <c r="J77" s="39" t="s">
        <v>1632</v>
      </c>
      <c r="K77" s="35" t="s">
        <v>1788</v>
      </c>
      <c r="L77" s="21"/>
      <c r="M77" s="35" t="s">
        <v>1789</v>
      </c>
      <c r="N77" s="21"/>
      <c r="O77" s="23" t="str">
        <f t="shared" si="2"/>
        <v/>
      </c>
      <c r="P77" s="17" t="s">
        <v>24</v>
      </c>
      <c r="Q77" s="24" t="s">
        <v>2044</v>
      </c>
      <c r="R77" s="34"/>
      <c r="S77" s="66"/>
      <c r="T77" s="66"/>
      <c r="U77" s="66"/>
    </row>
    <row r="78" spans="1:21" ht="123.75" customHeight="1" x14ac:dyDescent="0.2">
      <c r="A78" s="31">
        <v>199</v>
      </c>
      <c r="B78" s="17" t="s">
        <v>215</v>
      </c>
      <c r="C78" s="17" t="s">
        <v>215</v>
      </c>
      <c r="D78" s="17"/>
      <c r="E78" s="17" t="s">
        <v>216</v>
      </c>
      <c r="F78" s="17" t="s">
        <v>21</v>
      </c>
      <c r="G78" s="18" t="s">
        <v>22</v>
      </c>
      <c r="H78" s="18" t="s">
        <v>217</v>
      </c>
      <c r="I78" s="19">
        <v>41546</v>
      </c>
      <c r="J78" s="20" t="s">
        <v>2048</v>
      </c>
      <c r="K78" s="38" t="s">
        <v>1790</v>
      </c>
      <c r="L78" s="21"/>
      <c r="M78" s="38" t="s">
        <v>1791</v>
      </c>
      <c r="N78" s="21"/>
      <c r="O78" s="23" t="str">
        <f t="shared" si="2"/>
        <v/>
      </c>
      <c r="P78" s="17" t="s">
        <v>24</v>
      </c>
      <c r="Q78" s="24" t="s">
        <v>2044</v>
      </c>
      <c r="R78" s="34"/>
      <c r="S78" s="66"/>
      <c r="T78" s="66"/>
      <c r="U78" s="66"/>
    </row>
    <row r="79" spans="1:21" ht="127.5" customHeight="1" x14ac:dyDescent="0.2">
      <c r="A79" s="31">
        <v>201</v>
      </c>
      <c r="B79" s="17" t="s">
        <v>220</v>
      </c>
      <c r="C79" s="17" t="s">
        <v>34</v>
      </c>
      <c r="D79" s="17"/>
      <c r="E79" s="17" t="s">
        <v>2126</v>
      </c>
      <c r="F79" s="17" t="s">
        <v>21</v>
      </c>
      <c r="G79" s="18" t="s">
        <v>22</v>
      </c>
      <c r="H79" s="18" t="s">
        <v>221</v>
      </c>
      <c r="I79" s="19">
        <v>41899</v>
      </c>
      <c r="J79" s="20" t="s">
        <v>2127</v>
      </c>
      <c r="K79" s="20" t="s">
        <v>1792</v>
      </c>
      <c r="L79" s="21"/>
      <c r="M79" s="17" t="s">
        <v>222</v>
      </c>
      <c r="N79" s="21"/>
      <c r="O79" s="23" t="str">
        <f t="shared" si="2"/>
        <v/>
      </c>
      <c r="P79" s="17" t="s">
        <v>24</v>
      </c>
      <c r="Q79" s="24" t="s">
        <v>2044</v>
      </c>
      <c r="R79" s="21"/>
      <c r="S79" s="66"/>
      <c r="T79" s="66"/>
      <c r="U79" s="66"/>
    </row>
    <row r="80" spans="1:21" ht="125.25" customHeight="1" x14ac:dyDescent="0.2">
      <c r="A80" s="31">
        <v>202</v>
      </c>
      <c r="B80" s="17">
        <v>3326.0320000000002</v>
      </c>
      <c r="C80" s="17" t="s">
        <v>223</v>
      </c>
      <c r="D80" s="17"/>
      <c r="E80" s="17" t="s">
        <v>224</v>
      </c>
      <c r="F80" s="17" t="s">
        <v>225</v>
      </c>
      <c r="G80" s="18" t="s">
        <v>22</v>
      </c>
      <c r="H80" s="18" t="s">
        <v>226</v>
      </c>
      <c r="I80" s="19">
        <v>41893</v>
      </c>
      <c r="J80" s="17" t="s">
        <v>1633</v>
      </c>
      <c r="K80" s="18" t="s">
        <v>1793</v>
      </c>
      <c r="L80" s="21"/>
      <c r="M80" s="18" t="s">
        <v>1794</v>
      </c>
      <c r="N80" s="21"/>
      <c r="O80" s="23" t="str">
        <f t="shared" si="2"/>
        <v/>
      </c>
      <c r="P80" s="17" t="s">
        <v>24</v>
      </c>
      <c r="Q80" s="24" t="s">
        <v>2044</v>
      </c>
      <c r="R80" s="34"/>
      <c r="S80" s="66"/>
      <c r="T80" s="66"/>
      <c r="U80" s="66"/>
    </row>
    <row r="81" spans="1:21" ht="123.75" customHeight="1" x14ac:dyDescent="0.2">
      <c r="A81" s="31">
        <v>203</v>
      </c>
      <c r="B81" s="32" t="s">
        <v>227</v>
      </c>
      <c r="C81" s="32" t="s">
        <v>26</v>
      </c>
      <c r="D81" s="32"/>
      <c r="E81" s="32" t="s">
        <v>224</v>
      </c>
      <c r="F81" s="32" t="s">
        <v>225</v>
      </c>
      <c r="G81" s="18" t="s">
        <v>22</v>
      </c>
      <c r="H81" s="18" t="s">
        <v>226</v>
      </c>
      <c r="I81" s="33">
        <v>41893</v>
      </c>
      <c r="J81" s="17" t="s">
        <v>1634</v>
      </c>
      <c r="K81" s="18" t="s">
        <v>1793</v>
      </c>
      <c r="L81" s="21"/>
      <c r="M81" s="18" t="s">
        <v>1795</v>
      </c>
      <c r="N81" s="21"/>
      <c r="O81" s="23" t="str">
        <f t="shared" si="2"/>
        <v/>
      </c>
      <c r="P81" s="17" t="s">
        <v>24</v>
      </c>
      <c r="Q81" s="24" t="s">
        <v>2044</v>
      </c>
      <c r="R81" s="34"/>
      <c r="S81" s="66"/>
      <c r="T81" s="66"/>
      <c r="U81" s="66"/>
    </row>
    <row r="82" spans="1:21" ht="126.75" customHeight="1" x14ac:dyDescent="0.2">
      <c r="A82" s="31">
        <v>216</v>
      </c>
      <c r="B82" s="17" t="s">
        <v>228</v>
      </c>
      <c r="C82" s="16" t="s">
        <v>34</v>
      </c>
      <c r="D82" s="17" t="s">
        <v>2036</v>
      </c>
      <c r="E82" s="17" t="s">
        <v>739</v>
      </c>
      <c r="F82" s="17" t="s">
        <v>21</v>
      </c>
      <c r="G82" s="18" t="s">
        <v>22</v>
      </c>
      <c r="H82" s="18" t="s">
        <v>229</v>
      </c>
      <c r="I82" s="19">
        <v>40382</v>
      </c>
      <c r="J82" s="17" t="s">
        <v>738</v>
      </c>
      <c r="K82" s="17" t="s">
        <v>1796</v>
      </c>
      <c r="L82" s="21"/>
      <c r="M82" s="22"/>
      <c r="N82" s="22"/>
      <c r="O82" s="23" t="str">
        <f>IF(L82="Yes","Sponsor Certified Compliant",IF(L82="No","Sponsor Certified Not Compliant",""))</f>
        <v/>
      </c>
      <c r="P82" s="17" t="s">
        <v>24</v>
      </c>
      <c r="Q82" s="24" t="s">
        <v>2044</v>
      </c>
      <c r="R82" s="21"/>
      <c r="S82" s="66"/>
      <c r="T82" s="66"/>
      <c r="U82" s="66"/>
    </row>
    <row r="83" spans="1:21" ht="118.5" customHeight="1" x14ac:dyDescent="0.2">
      <c r="A83" s="31">
        <v>217</v>
      </c>
      <c r="B83" s="16" t="s">
        <v>230</v>
      </c>
      <c r="C83" s="16" t="s">
        <v>34</v>
      </c>
      <c r="D83" s="16"/>
      <c r="E83" s="17" t="s">
        <v>231</v>
      </c>
      <c r="F83" s="17" t="s">
        <v>21</v>
      </c>
      <c r="G83" s="18" t="s">
        <v>22</v>
      </c>
      <c r="H83" s="18" t="s">
        <v>229</v>
      </c>
      <c r="I83" s="19">
        <v>42613</v>
      </c>
      <c r="J83" s="17" t="s">
        <v>2023</v>
      </c>
      <c r="K83" s="17" t="s">
        <v>2026</v>
      </c>
      <c r="L83" s="21"/>
      <c r="M83" s="22"/>
      <c r="N83" s="22"/>
      <c r="O83" s="23" t="str">
        <f>IF(L83="Yes","Sponsor Certified Compliant",IF(L83="No","Sponsor Certified Not Compliant",""))</f>
        <v/>
      </c>
      <c r="P83" s="17" t="s">
        <v>24</v>
      </c>
      <c r="Q83" s="24" t="s">
        <v>2044</v>
      </c>
      <c r="R83" s="21"/>
      <c r="S83" s="66"/>
      <c r="T83" s="66"/>
      <c r="U83" s="66"/>
    </row>
    <row r="84" spans="1:21" ht="127.5" customHeight="1" x14ac:dyDescent="0.2">
      <c r="A84" s="31">
        <v>218</v>
      </c>
      <c r="B84" s="17" t="s">
        <v>232</v>
      </c>
      <c r="C84" s="17" t="s">
        <v>232</v>
      </c>
      <c r="D84" s="17"/>
      <c r="E84" s="17" t="s">
        <v>233</v>
      </c>
      <c r="F84" s="17" t="s">
        <v>2128</v>
      </c>
      <c r="G84" s="18" t="s">
        <v>22</v>
      </c>
      <c r="H84" s="18" t="s">
        <v>229</v>
      </c>
      <c r="I84" s="19">
        <v>41540</v>
      </c>
      <c r="J84" s="17" t="s">
        <v>1635</v>
      </c>
      <c r="K84" s="18" t="s">
        <v>1717</v>
      </c>
      <c r="L84" s="21"/>
      <c r="M84" s="17" t="s">
        <v>2131</v>
      </c>
      <c r="N84" s="21"/>
      <c r="O84" s="23" t="str">
        <f>IF(L84="Yes",(IF(N84="yes","Sponsor Certified Compliant",IF(N84="No","Sponsor Certified Not Compliant",""))),IF(L84="No",IF(N84&lt;&gt;"","Do not answer Question 2","Sponsor Certified Not Applicable"),""))</f>
        <v/>
      </c>
      <c r="P84" s="17" t="s">
        <v>24</v>
      </c>
      <c r="Q84" s="24" t="s">
        <v>2044</v>
      </c>
      <c r="R84" s="34"/>
      <c r="S84" s="66"/>
      <c r="T84" s="66"/>
      <c r="U84" s="66"/>
    </row>
    <row r="85" spans="1:21" ht="120" customHeight="1" x14ac:dyDescent="0.2">
      <c r="A85" s="31">
        <v>219</v>
      </c>
      <c r="B85" s="17" t="s">
        <v>234</v>
      </c>
      <c r="C85" s="17" t="s">
        <v>234</v>
      </c>
      <c r="D85" s="17"/>
      <c r="E85" s="17" t="s">
        <v>235</v>
      </c>
      <c r="F85" s="17" t="s">
        <v>2128</v>
      </c>
      <c r="G85" s="18" t="s">
        <v>22</v>
      </c>
      <c r="H85" s="18" t="s">
        <v>229</v>
      </c>
      <c r="I85" s="19">
        <v>40102</v>
      </c>
      <c r="J85" s="17" t="s">
        <v>2130</v>
      </c>
      <c r="K85" s="18" t="s">
        <v>1704</v>
      </c>
      <c r="L85" s="21"/>
      <c r="M85" s="18" t="s">
        <v>1797</v>
      </c>
      <c r="N85" s="21"/>
      <c r="O85" s="23" t="str">
        <f>IF(L85="Yes",(IF(N85="yes","Sponsor Certified Compliant",IF(N85="No","Sponsor Certified Not Compliant",""))),IF(L85="No",IF(N85&lt;&gt;"","Do not answer Question 2","Sponsor Certified Not Applicable"),""))</f>
        <v/>
      </c>
      <c r="P85" s="17" t="s">
        <v>24</v>
      </c>
      <c r="Q85" s="24" t="s">
        <v>2044</v>
      </c>
      <c r="R85" s="34"/>
      <c r="S85" s="66"/>
      <c r="T85" s="66"/>
      <c r="U85" s="66"/>
    </row>
    <row r="86" spans="1:21" ht="123.75" customHeight="1" x14ac:dyDescent="0.2">
      <c r="A86" s="31">
        <v>220</v>
      </c>
      <c r="B86" s="16" t="s">
        <v>236</v>
      </c>
      <c r="C86" s="16" t="s">
        <v>34</v>
      </c>
      <c r="D86" s="16"/>
      <c r="E86" s="17" t="s">
        <v>237</v>
      </c>
      <c r="F86" s="17" t="s">
        <v>21</v>
      </c>
      <c r="G86" s="18" t="s">
        <v>22</v>
      </c>
      <c r="H86" s="18" t="s">
        <v>238</v>
      </c>
      <c r="I86" s="19">
        <v>42086</v>
      </c>
      <c r="J86" s="39" t="s">
        <v>239</v>
      </c>
      <c r="K86" s="39" t="s">
        <v>1798</v>
      </c>
      <c r="L86" s="21"/>
      <c r="M86" s="22"/>
      <c r="N86" s="22"/>
      <c r="O86" s="23" t="str">
        <f>IF(L86="Yes","Sponsor Certified Compliant",IF(L86="No","Sponsor Certified Not Compliant",""))</f>
        <v/>
      </c>
      <c r="P86" s="17" t="s">
        <v>24</v>
      </c>
      <c r="Q86" s="24" t="s">
        <v>2044</v>
      </c>
      <c r="R86" s="21"/>
      <c r="S86" s="66"/>
      <c r="T86" s="66"/>
      <c r="U86" s="66"/>
    </row>
    <row r="87" spans="1:21" ht="123.75" customHeight="1" x14ac:dyDescent="0.2">
      <c r="A87" s="31">
        <v>221</v>
      </c>
      <c r="B87" s="16" t="s">
        <v>761</v>
      </c>
      <c r="C87" s="16"/>
      <c r="D87" s="16"/>
      <c r="E87" s="17" t="s">
        <v>150</v>
      </c>
      <c r="F87" s="17" t="s">
        <v>21</v>
      </c>
      <c r="G87" s="18" t="s">
        <v>22</v>
      </c>
      <c r="H87" s="18" t="s">
        <v>229</v>
      </c>
      <c r="I87" s="19"/>
      <c r="J87" s="39" t="s">
        <v>2132</v>
      </c>
      <c r="K87" s="39" t="s">
        <v>2133</v>
      </c>
      <c r="L87" s="21"/>
      <c r="M87" s="49" t="s">
        <v>1799</v>
      </c>
      <c r="N87" s="34"/>
      <c r="O87" s="23" t="str">
        <f>IF(L87="Yes",(IF(N87="yes","Sponsor Certified Compliant",IF(N87="No","Sponsor Certified Not Compliant",""))),IF(L87="No",IF(N87&lt;&gt;"","Do not answer Question 2","Sponsor Certified Not Applicable"),""))</f>
        <v/>
      </c>
      <c r="P87" s="17" t="s">
        <v>24</v>
      </c>
      <c r="Q87" s="24" t="s">
        <v>2044</v>
      </c>
      <c r="R87" s="21"/>
      <c r="S87" s="66"/>
      <c r="T87" s="66"/>
      <c r="U87" s="66"/>
    </row>
    <row r="88" spans="1:21" ht="125.25" customHeight="1" x14ac:dyDescent="0.2">
      <c r="A88" s="31">
        <v>301</v>
      </c>
      <c r="B88" s="17" t="s">
        <v>741</v>
      </c>
      <c r="C88" s="17" t="s">
        <v>240</v>
      </c>
      <c r="D88" s="17"/>
      <c r="E88" s="17" t="s">
        <v>2049</v>
      </c>
      <c r="F88" s="17" t="s">
        <v>21</v>
      </c>
      <c r="G88" s="18" t="s">
        <v>241</v>
      </c>
      <c r="H88" s="18" t="s">
        <v>740</v>
      </c>
      <c r="I88" s="19">
        <v>39171</v>
      </c>
      <c r="J88" s="17" t="s">
        <v>2134</v>
      </c>
      <c r="K88" s="17" t="s">
        <v>2136</v>
      </c>
      <c r="L88" s="21"/>
      <c r="M88" s="17" t="s">
        <v>1800</v>
      </c>
      <c r="N88" s="21"/>
      <c r="O88" s="23" t="str">
        <f>IF(L88="Yes",(IF(N88="yes","Sponsor Certified Compliant",IF(N88="No","Sponsor Certified Not Compliant",""))),IF(L88="No",IF(N88&lt;&gt;"","Do not answer Question 2","Sponsor Certified Not Applicable"),""))</f>
        <v/>
      </c>
      <c r="P88" s="17" t="s">
        <v>24</v>
      </c>
      <c r="Q88" s="24" t="s">
        <v>2044</v>
      </c>
      <c r="R88" s="21"/>
      <c r="S88" s="66"/>
      <c r="T88" s="66"/>
      <c r="U88" s="66"/>
    </row>
    <row r="89" spans="1:21" ht="123.75" customHeight="1" x14ac:dyDescent="0.2">
      <c r="A89" s="31">
        <v>302</v>
      </c>
      <c r="B89" s="17" t="s">
        <v>240</v>
      </c>
      <c r="C89" s="17" t="s">
        <v>240</v>
      </c>
      <c r="D89" s="17"/>
      <c r="E89" s="17" t="s">
        <v>2049</v>
      </c>
      <c r="F89" s="17" t="s">
        <v>2128</v>
      </c>
      <c r="G89" s="18" t="s">
        <v>241</v>
      </c>
      <c r="H89" s="18" t="s">
        <v>740</v>
      </c>
      <c r="I89" s="19">
        <v>39171</v>
      </c>
      <c r="J89" s="17" t="s">
        <v>242</v>
      </c>
      <c r="K89" s="18" t="s">
        <v>1717</v>
      </c>
      <c r="L89" s="21"/>
      <c r="M89" s="17" t="s">
        <v>2137</v>
      </c>
      <c r="N89" s="21"/>
      <c r="O89" s="23" t="str">
        <f>IF(L89="Yes",(IF(N89="yes","Sponsor Certified Compliant",IF(N89="No","Sponsor Certified Not Compliant",""))),IF(L89="No",IF(N89&lt;&gt;"","Do not answer Question 2","Sponsor Certified Not Applicable"),""))</f>
        <v/>
      </c>
      <c r="P89" s="17" t="s">
        <v>24</v>
      </c>
      <c r="Q89" s="24" t="s">
        <v>2044</v>
      </c>
      <c r="R89" s="34"/>
      <c r="S89" s="66"/>
      <c r="T89" s="66"/>
      <c r="U89" s="66"/>
    </row>
    <row r="90" spans="1:21" s="25" customFormat="1" ht="125.25" customHeight="1" x14ac:dyDescent="0.2">
      <c r="A90" s="31">
        <v>304</v>
      </c>
      <c r="B90" s="17" t="s">
        <v>803</v>
      </c>
      <c r="C90" s="17" t="s">
        <v>26</v>
      </c>
      <c r="D90" s="44" t="s">
        <v>245</v>
      </c>
      <c r="E90" s="17" t="s">
        <v>804</v>
      </c>
      <c r="F90" s="17" t="s">
        <v>21</v>
      </c>
      <c r="G90" s="18" t="s">
        <v>241</v>
      </c>
      <c r="H90" s="18" t="s">
        <v>243</v>
      </c>
      <c r="I90" s="19">
        <v>42212</v>
      </c>
      <c r="J90" s="39" t="s">
        <v>2203</v>
      </c>
      <c r="K90" s="20" t="s">
        <v>1801</v>
      </c>
      <c r="L90" s="21"/>
      <c r="M90" s="39" t="s">
        <v>1802</v>
      </c>
      <c r="N90" s="34"/>
      <c r="O90" s="23" t="str">
        <f>IF(L90="Yes",(IF(N90="yes","Sponsor Certified Compliant",IF(N90="No","Sponsor Certified Not Compliant",""))),IF(L90="No",IF(N90&lt;&gt;"","Do not answer Question 2","Sponsor Certified Compliant"),""))</f>
        <v/>
      </c>
      <c r="P90" s="17" t="s">
        <v>24</v>
      </c>
      <c r="Q90" s="24" t="s">
        <v>2044</v>
      </c>
      <c r="R90" s="21"/>
      <c r="S90" s="66"/>
      <c r="T90" s="66"/>
      <c r="U90" s="66"/>
    </row>
    <row r="91" spans="1:21" s="25" customFormat="1" ht="125.25" customHeight="1" x14ac:dyDescent="0.2">
      <c r="A91" s="31">
        <v>305</v>
      </c>
      <c r="B91" s="17" t="s">
        <v>244</v>
      </c>
      <c r="C91" s="17" t="s">
        <v>26</v>
      </c>
      <c r="D91" s="44" t="s">
        <v>246</v>
      </c>
      <c r="E91" s="17" t="s">
        <v>247</v>
      </c>
      <c r="F91" s="17" t="s">
        <v>21</v>
      </c>
      <c r="G91" s="18" t="s">
        <v>241</v>
      </c>
      <c r="H91" s="18" t="s">
        <v>243</v>
      </c>
      <c r="I91" s="19">
        <v>40320</v>
      </c>
      <c r="J91" s="39" t="s">
        <v>1636</v>
      </c>
      <c r="K91" s="35" t="s">
        <v>1803</v>
      </c>
      <c r="L91" s="21"/>
      <c r="M91" s="35" t="s">
        <v>1804</v>
      </c>
      <c r="N91" s="21"/>
      <c r="O91" s="23" t="str">
        <f>IF(L91="Yes",(IF(N91="yes","Sponsor Certified Compliant",IF(N91="No","Sponsor Certified Not Compliant",""))),IF(L91="No",IF(N91&lt;&gt;"","Do not answer Question 2","Sponsor Certified Not Applicable"),""))</f>
        <v/>
      </c>
      <c r="P91" s="17" t="s">
        <v>24</v>
      </c>
      <c r="Q91" s="24" t="s">
        <v>2044</v>
      </c>
      <c r="R91" s="34"/>
      <c r="S91" s="66"/>
      <c r="T91" s="66"/>
      <c r="U91" s="66"/>
    </row>
    <row r="92" spans="1:21" s="25" customFormat="1" ht="128.25" customHeight="1" x14ac:dyDescent="0.2">
      <c r="A92" s="31">
        <v>306</v>
      </c>
      <c r="B92" s="16" t="s">
        <v>800</v>
      </c>
      <c r="C92" s="16" t="s">
        <v>34</v>
      </c>
      <c r="D92" s="16"/>
      <c r="E92" s="17" t="s">
        <v>248</v>
      </c>
      <c r="F92" s="17" t="s">
        <v>21</v>
      </c>
      <c r="G92" s="18" t="s">
        <v>241</v>
      </c>
      <c r="H92" s="18" t="s">
        <v>249</v>
      </c>
      <c r="I92" s="19">
        <v>41901</v>
      </c>
      <c r="J92" s="17" t="s">
        <v>250</v>
      </c>
      <c r="K92" s="17" t="s">
        <v>2027</v>
      </c>
      <c r="L92" s="21"/>
      <c r="M92" s="49" t="s">
        <v>1805</v>
      </c>
      <c r="N92" s="34"/>
      <c r="O92" s="23" t="str">
        <f t="shared" ref="O92" si="3">IF(L92="Yes",(IF(N92="yes","Sponsor Certified Compliant",IF(N92="No","Sponsor Certified Not Compliant",""))),IF(L92="No",IF(N92&lt;&gt;"","Do not answer Question 2","Sponsor Certified Not Applicable"),""))</f>
        <v/>
      </c>
      <c r="P92" s="17" t="s">
        <v>24</v>
      </c>
      <c r="Q92" s="24" t="s">
        <v>2044</v>
      </c>
      <c r="R92" s="21"/>
      <c r="S92" s="66"/>
      <c r="T92" s="66"/>
      <c r="U92" s="66"/>
    </row>
    <row r="93" spans="1:21" s="25" customFormat="1" ht="121.5" customHeight="1" x14ac:dyDescent="0.2">
      <c r="A93" s="31">
        <v>307</v>
      </c>
      <c r="B93" s="17" t="s">
        <v>251</v>
      </c>
      <c r="C93" s="17" t="s">
        <v>34</v>
      </c>
      <c r="D93" s="17"/>
      <c r="E93" s="17" t="s">
        <v>252</v>
      </c>
      <c r="F93" s="17" t="s">
        <v>21</v>
      </c>
      <c r="G93" s="18" t="s">
        <v>241</v>
      </c>
      <c r="H93" s="18" t="s">
        <v>249</v>
      </c>
      <c r="I93" s="17" t="s">
        <v>122</v>
      </c>
      <c r="J93" s="39" t="s">
        <v>253</v>
      </c>
      <c r="K93" s="39" t="s">
        <v>2138</v>
      </c>
      <c r="L93" s="21"/>
      <c r="M93" s="22"/>
      <c r="N93" s="22"/>
      <c r="O93" s="23" t="str">
        <f>IF(L93="Yes","Sponsor Certified Compliant - Documentation Required",IF(L93="No","Sponsor Certified Not Compliant",""))</f>
        <v/>
      </c>
      <c r="P93" s="17" t="s">
        <v>38</v>
      </c>
      <c r="Q93" s="24" t="s">
        <v>2044</v>
      </c>
      <c r="R93" s="21"/>
      <c r="S93" s="66"/>
      <c r="T93" s="66"/>
      <c r="U93" s="66"/>
    </row>
    <row r="94" spans="1:21" s="25" customFormat="1" ht="157.5" customHeight="1" x14ac:dyDescent="0.2">
      <c r="A94" s="31">
        <v>308</v>
      </c>
      <c r="B94" s="17" t="s">
        <v>254</v>
      </c>
      <c r="C94" s="17" t="s">
        <v>254</v>
      </c>
      <c r="D94" s="17"/>
      <c r="E94" s="17" t="s">
        <v>255</v>
      </c>
      <c r="F94" s="17" t="s">
        <v>21</v>
      </c>
      <c r="G94" s="18" t="s">
        <v>241</v>
      </c>
      <c r="H94" s="18" t="s">
        <v>256</v>
      </c>
      <c r="I94" s="19">
        <v>41176</v>
      </c>
      <c r="J94" s="17" t="s">
        <v>2139</v>
      </c>
      <c r="K94" s="17" t="s">
        <v>2140</v>
      </c>
      <c r="L94" s="21"/>
      <c r="M94" s="22"/>
      <c r="N94" s="22"/>
      <c r="O94" s="23" t="str">
        <f>IF(L94="Yes","Sponsor Certified Compliant",IF(L94="No","Sponsor Certified Not Compliant",""))</f>
        <v/>
      </c>
      <c r="P94" s="17" t="s">
        <v>24</v>
      </c>
      <c r="Q94" s="24" t="s">
        <v>2044</v>
      </c>
      <c r="R94" s="21"/>
      <c r="S94" s="66"/>
      <c r="T94" s="66"/>
      <c r="U94" s="66"/>
    </row>
    <row r="95" spans="1:21" s="25" customFormat="1" ht="126" customHeight="1" x14ac:dyDescent="0.2">
      <c r="A95" s="31">
        <v>309</v>
      </c>
      <c r="B95" s="17" t="s">
        <v>42</v>
      </c>
      <c r="C95" s="17" t="s">
        <v>42</v>
      </c>
      <c r="D95" s="17"/>
      <c r="E95" s="17" t="s">
        <v>257</v>
      </c>
      <c r="F95" s="17" t="s">
        <v>21</v>
      </c>
      <c r="G95" s="18" t="s">
        <v>241</v>
      </c>
      <c r="H95" s="18" t="s">
        <v>256</v>
      </c>
      <c r="I95" s="19">
        <v>41546</v>
      </c>
      <c r="J95" s="17" t="s">
        <v>1637</v>
      </c>
      <c r="K95" s="17" t="s">
        <v>1806</v>
      </c>
      <c r="L95" s="21"/>
      <c r="M95" s="22"/>
      <c r="N95" s="22"/>
      <c r="O95" s="23" t="str">
        <f>IF(L95="Yes","Sponsor Certified Compliant",IF(L95="No","Sponsor Certified Not Compliant",""))</f>
        <v/>
      </c>
      <c r="P95" s="17" t="s">
        <v>24</v>
      </c>
      <c r="Q95" s="24" t="s">
        <v>2044</v>
      </c>
      <c r="R95" s="21"/>
      <c r="S95" s="66"/>
      <c r="T95" s="66"/>
      <c r="U95" s="66"/>
    </row>
    <row r="96" spans="1:21" ht="123.75" customHeight="1" x14ac:dyDescent="0.2">
      <c r="A96" s="31">
        <v>310</v>
      </c>
      <c r="B96" s="17" t="s">
        <v>258</v>
      </c>
      <c r="C96" s="17" t="s">
        <v>258</v>
      </c>
      <c r="D96" s="17"/>
      <c r="E96" s="17" t="s">
        <v>259</v>
      </c>
      <c r="F96" s="17" t="s">
        <v>21</v>
      </c>
      <c r="G96" s="18" t="s">
        <v>241</v>
      </c>
      <c r="H96" s="18" t="s">
        <v>256</v>
      </c>
      <c r="I96" s="19">
        <v>42401</v>
      </c>
      <c r="J96" s="20" t="s">
        <v>260</v>
      </c>
      <c r="K96" s="38" t="s">
        <v>1807</v>
      </c>
      <c r="L96" s="21"/>
      <c r="M96" s="18" t="s">
        <v>1808</v>
      </c>
      <c r="N96" s="21"/>
      <c r="O96" s="23" t="str">
        <f t="shared" ref="O96:O101" si="4">IF(L96="Yes",(IF(N96="yes","Sponsor Certified Compliant",IF(N96="No","Sponsor Certified Not Compliant",""))),IF(L96="No",IF(N96&lt;&gt;"","Do not answer Question 2","Sponsor Certified Not Applicable"),""))</f>
        <v/>
      </c>
      <c r="P96" s="17" t="s">
        <v>24</v>
      </c>
      <c r="Q96" s="24" t="s">
        <v>2044</v>
      </c>
      <c r="R96" s="34"/>
      <c r="S96" s="66"/>
      <c r="T96" s="66"/>
      <c r="U96" s="66"/>
    </row>
    <row r="97" spans="1:21" ht="123.75" customHeight="1" x14ac:dyDescent="0.2">
      <c r="A97" s="31">
        <v>311</v>
      </c>
      <c r="B97" s="32" t="s">
        <v>261</v>
      </c>
      <c r="C97" s="32" t="s">
        <v>26</v>
      </c>
      <c r="D97" s="32"/>
      <c r="E97" s="32" t="s">
        <v>262</v>
      </c>
      <c r="F97" s="32" t="s">
        <v>21</v>
      </c>
      <c r="G97" s="18" t="s">
        <v>241</v>
      </c>
      <c r="H97" s="18" t="s">
        <v>263</v>
      </c>
      <c r="I97" s="33">
        <v>39713</v>
      </c>
      <c r="J97" s="20" t="s">
        <v>264</v>
      </c>
      <c r="K97" s="20" t="s">
        <v>1809</v>
      </c>
      <c r="L97" s="21"/>
      <c r="M97" s="17" t="s">
        <v>1810</v>
      </c>
      <c r="N97" s="21"/>
      <c r="O97" s="23" t="str">
        <f t="shared" si="4"/>
        <v/>
      </c>
      <c r="P97" s="17" t="s">
        <v>24</v>
      </c>
      <c r="Q97" s="24" t="s">
        <v>2044</v>
      </c>
      <c r="R97" s="21"/>
      <c r="S97" s="66"/>
      <c r="T97" s="66"/>
      <c r="U97" s="66"/>
    </row>
    <row r="98" spans="1:21" ht="123.75" customHeight="1" x14ac:dyDescent="0.2">
      <c r="A98" s="31">
        <v>312</v>
      </c>
      <c r="B98" s="32" t="s">
        <v>265</v>
      </c>
      <c r="C98" s="32" t="s">
        <v>26</v>
      </c>
      <c r="D98" s="32"/>
      <c r="E98" s="32" t="s">
        <v>266</v>
      </c>
      <c r="F98" s="32" t="s">
        <v>21</v>
      </c>
      <c r="G98" s="18" t="s">
        <v>241</v>
      </c>
      <c r="H98" s="37" t="s">
        <v>263</v>
      </c>
      <c r="I98" s="33">
        <v>40102</v>
      </c>
      <c r="J98" s="20" t="s">
        <v>267</v>
      </c>
      <c r="K98" s="20" t="s">
        <v>1811</v>
      </c>
      <c r="L98" s="21"/>
      <c r="M98" s="20" t="s">
        <v>1812</v>
      </c>
      <c r="N98" s="34"/>
      <c r="O98" s="23" t="str">
        <f t="shared" si="4"/>
        <v/>
      </c>
      <c r="P98" s="17" t="s">
        <v>24</v>
      </c>
      <c r="Q98" s="24" t="s">
        <v>2044</v>
      </c>
      <c r="R98" s="21"/>
      <c r="S98" s="66"/>
      <c r="T98" s="66"/>
      <c r="U98" s="66"/>
    </row>
    <row r="99" spans="1:21" ht="129" customHeight="1" x14ac:dyDescent="0.2">
      <c r="A99" s="31">
        <v>313</v>
      </c>
      <c r="B99" s="32" t="s">
        <v>268</v>
      </c>
      <c r="C99" s="32" t="s">
        <v>26</v>
      </c>
      <c r="D99" s="32"/>
      <c r="E99" s="32" t="s">
        <v>269</v>
      </c>
      <c r="F99" s="32" t="s">
        <v>21</v>
      </c>
      <c r="G99" s="18" t="s">
        <v>241</v>
      </c>
      <c r="H99" s="18" t="s">
        <v>263</v>
      </c>
      <c r="I99" s="33">
        <v>40815</v>
      </c>
      <c r="J99" s="20" t="s">
        <v>270</v>
      </c>
      <c r="K99" s="20" t="s">
        <v>1813</v>
      </c>
      <c r="L99" s="21"/>
      <c r="M99" s="20" t="s">
        <v>1814</v>
      </c>
      <c r="N99" s="34"/>
      <c r="O99" s="23" t="str">
        <f t="shared" si="4"/>
        <v/>
      </c>
      <c r="P99" s="17" t="s">
        <v>24</v>
      </c>
      <c r="Q99" s="24" t="s">
        <v>2044</v>
      </c>
      <c r="R99" s="21"/>
      <c r="S99" s="66"/>
      <c r="T99" s="66"/>
      <c r="U99" s="66"/>
    </row>
    <row r="100" spans="1:21" ht="123.75" customHeight="1" x14ac:dyDescent="0.2">
      <c r="A100" s="31">
        <v>314</v>
      </c>
      <c r="B100" s="32" t="s">
        <v>271</v>
      </c>
      <c r="C100" s="32" t="s">
        <v>26</v>
      </c>
      <c r="D100" s="32"/>
      <c r="E100" s="32" t="s">
        <v>272</v>
      </c>
      <c r="F100" s="32" t="s">
        <v>273</v>
      </c>
      <c r="G100" s="18" t="s">
        <v>241</v>
      </c>
      <c r="H100" s="18" t="s">
        <v>263</v>
      </c>
      <c r="I100" s="33">
        <v>41546</v>
      </c>
      <c r="J100" s="38" t="s">
        <v>274</v>
      </c>
      <c r="K100" s="37" t="s">
        <v>1815</v>
      </c>
      <c r="L100" s="21"/>
      <c r="M100" s="18" t="s">
        <v>1816</v>
      </c>
      <c r="N100" s="21"/>
      <c r="O100" s="23" t="str">
        <f t="shared" si="4"/>
        <v/>
      </c>
      <c r="P100" s="17" t="s">
        <v>24</v>
      </c>
      <c r="Q100" s="24" t="s">
        <v>2044</v>
      </c>
      <c r="R100" s="34"/>
      <c r="S100" s="66"/>
      <c r="T100" s="66"/>
      <c r="U100" s="66"/>
    </row>
    <row r="101" spans="1:21" ht="121.5" customHeight="1" x14ac:dyDescent="0.2">
      <c r="A101" s="31">
        <v>315</v>
      </c>
      <c r="B101" s="16" t="s">
        <v>275</v>
      </c>
      <c r="C101" s="16" t="s">
        <v>34</v>
      </c>
      <c r="D101" s="16"/>
      <c r="E101" s="17" t="s">
        <v>276</v>
      </c>
      <c r="F101" s="17" t="s">
        <v>21</v>
      </c>
      <c r="G101" s="18" t="s">
        <v>241</v>
      </c>
      <c r="H101" s="37" t="s">
        <v>277</v>
      </c>
      <c r="I101" s="19">
        <v>41899</v>
      </c>
      <c r="J101" s="39" t="s">
        <v>278</v>
      </c>
      <c r="K101" s="39" t="s">
        <v>1817</v>
      </c>
      <c r="L101" s="21"/>
      <c r="M101" s="17" t="s">
        <v>1818</v>
      </c>
      <c r="N101" s="21"/>
      <c r="O101" s="23" t="str">
        <f t="shared" si="4"/>
        <v/>
      </c>
      <c r="P101" s="17" t="s">
        <v>24</v>
      </c>
      <c r="Q101" s="24" t="s">
        <v>2044</v>
      </c>
      <c r="R101" s="21"/>
      <c r="S101" s="66"/>
      <c r="T101" s="66"/>
      <c r="U101" s="66"/>
    </row>
    <row r="102" spans="1:21" ht="126" customHeight="1" x14ac:dyDescent="0.2">
      <c r="A102" s="31">
        <v>316</v>
      </c>
      <c r="B102" s="17" t="s">
        <v>279</v>
      </c>
      <c r="C102" s="17" t="s">
        <v>280</v>
      </c>
      <c r="D102" s="17"/>
      <c r="E102" s="17" t="s">
        <v>281</v>
      </c>
      <c r="F102" s="17" t="s">
        <v>282</v>
      </c>
      <c r="G102" s="18" t="s">
        <v>241</v>
      </c>
      <c r="H102" s="18" t="s">
        <v>277</v>
      </c>
      <c r="I102" s="19">
        <v>39354</v>
      </c>
      <c r="J102" s="17" t="s">
        <v>1638</v>
      </c>
      <c r="K102" s="17" t="s">
        <v>1819</v>
      </c>
      <c r="L102" s="21"/>
      <c r="M102" s="22"/>
      <c r="N102" s="22"/>
      <c r="O102" s="23" t="str">
        <f>IF(L102="Yes","Sponsor Certified Compliant - Documentation Required",IF(L102="No","Sponsor Certified Not Compliant",""))</f>
        <v/>
      </c>
      <c r="P102" s="17" t="s">
        <v>38</v>
      </c>
      <c r="Q102" s="24" t="s">
        <v>2044</v>
      </c>
      <c r="R102" s="21"/>
      <c r="S102" s="66"/>
      <c r="T102" s="66"/>
      <c r="U102" s="66"/>
    </row>
    <row r="103" spans="1:21" ht="123.75" customHeight="1" x14ac:dyDescent="0.2">
      <c r="A103" s="31">
        <v>317</v>
      </c>
      <c r="B103" s="17" t="s">
        <v>283</v>
      </c>
      <c r="C103" s="17" t="s">
        <v>283</v>
      </c>
      <c r="D103" s="17"/>
      <c r="E103" s="17" t="s">
        <v>284</v>
      </c>
      <c r="F103" s="17" t="s">
        <v>2128</v>
      </c>
      <c r="G103" s="18" t="s">
        <v>241</v>
      </c>
      <c r="H103" s="18" t="s">
        <v>277</v>
      </c>
      <c r="I103" s="19">
        <v>42401</v>
      </c>
      <c r="J103" s="17" t="s">
        <v>742</v>
      </c>
      <c r="K103" s="18" t="s">
        <v>1704</v>
      </c>
      <c r="L103" s="21"/>
      <c r="M103" s="18" t="s">
        <v>1820</v>
      </c>
      <c r="N103" s="21"/>
      <c r="O103" s="23" t="str">
        <f>IF(L103="Yes",(IF(N103="yes","Sponsor Certified Compliant",IF(N103="No","Sponsor Certified Not Compliant",""))),IF(L103="No",IF(N103&lt;&gt;"","Do not answer Question 2","Sponsor Certified Not Applicable"),""))</f>
        <v/>
      </c>
      <c r="P103" s="17" t="s">
        <v>24</v>
      </c>
      <c r="Q103" s="24" t="s">
        <v>2044</v>
      </c>
      <c r="R103" s="34"/>
      <c r="S103" s="66"/>
      <c r="T103" s="66"/>
      <c r="U103" s="66"/>
    </row>
    <row r="104" spans="1:21" ht="123.75" customHeight="1" x14ac:dyDescent="0.2">
      <c r="A104" s="14">
        <v>401</v>
      </c>
      <c r="B104" s="17" t="s">
        <v>285</v>
      </c>
      <c r="C104" s="17" t="s">
        <v>34</v>
      </c>
      <c r="D104" s="17"/>
      <c r="E104" s="17" t="s">
        <v>286</v>
      </c>
      <c r="F104" s="17" t="s">
        <v>21</v>
      </c>
      <c r="G104" s="18" t="s">
        <v>2142</v>
      </c>
      <c r="H104" s="18" t="s">
        <v>287</v>
      </c>
      <c r="I104" s="19">
        <v>37257</v>
      </c>
      <c r="J104" s="17" t="s">
        <v>2141</v>
      </c>
      <c r="K104" s="17" t="s">
        <v>1821</v>
      </c>
      <c r="L104" s="21"/>
      <c r="M104" s="22"/>
      <c r="N104" s="22"/>
      <c r="O104" s="23" t="str">
        <f>IF(L104="Yes","Sponsor Certified Compliant - Documentation Required",IF(L104="No","Sponsor Certified Not Compliant",""))</f>
        <v/>
      </c>
      <c r="P104" s="17" t="s">
        <v>792</v>
      </c>
      <c r="Q104" s="24" t="s">
        <v>2044</v>
      </c>
      <c r="R104" s="21"/>
      <c r="S104" s="66"/>
      <c r="T104" s="66"/>
      <c r="U104" s="66"/>
    </row>
    <row r="105" spans="1:21" s="4" customFormat="1" ht="125.25" customHeight="1" x14ac:dyDescent="0.2">
      <c r="A105" s="42">
        <v>402</v>
      </c>
      <c r="B105" s="18" t="s">
        <v>288</v>
      </c>
      <c r="C105" s="18" t="s">
        <v>34</v>
      </c>
      <c r="D105" s="18"/>
      <c r="E105" s="18" t="s">
        <v>289</v>
      </c>
      <c r="F105" s="18" t="s">
        <v>21</v>
      </c>
      <c r="G105" s="18" t="s">
        <v>2142</v>
      </c>
      <c r="H105" s="18" t="s">
        <v>287</v>
      </c>
      <c r="I105" s="43">
        <v>36773</v>
      </c>
      <c r="J105" s="18" t="s">
        <v>290</v>
      </c>
      <c r="K105" s="18" t="s">
        <v>1822</v>
      </c>
      <c r="L105" s="34"/>
      <c r="M105" s="18" t="s">
        <v>291</v>
      </c>
      <c r="N105" s="34"/>
      <c r="O105" s="49" t="str">
        <f>IF(L105="Yes",(IF(N105="yes","Sponsor Certified Compliant",IF(N105="No","Sponsor Certified Not Compliant",""))),IF(L105="No",IF(N105&lt;&gt;"","Do not answer Question 2","Sponsor Certified Not Applicable"),""))</f>
        <v/>
      </c>
      <c r="P105" s="18" t="s">
        <v>24</v>
      </c>
      <c r="Q105" s="60" t="s">
        <v>2044</v>
      </c>
      <c r="R105" s="34"/>
      <c r="S105" s="66"/>
      <c r="T105" s="66"/>
      <c r="U105" s="66"/>
    </row>
    <row r="106" spans="1:21" s="25" customFormat="1" ht="121.5" customHeight="1" x14ac:dyDescent="0.2">
      <c r="A106" s="14">
        <v>403</v>
      </c>
      <c r="B106" s="17" t="s">
        <v>292</v>
      </c>
      <c r="C106" s="17" t="s">
        <v>34</v>
      </c>
      <c r="D106" s="17"/>
      <c r="E106" s="17" t="s">
        <v>293</v>
      </c>
      <c r="F106" s="17" t="s">
        <v>21</v>
      </c>
      <c r="G106" s="18" t="s">
        <v>2142</v>
      </c>
      <c r="H106" s="18" t="s">
        <v>287</v>
      </c>
      <c r="I106" s="19">
        <v>41546</v>
      </c>
      <c r="J106" s="17" t="s">
        <v>1823</v>
      </c>
      <c r="K106" s="17" t="s">
        <v>1824</v>
      </c>
      <c r="L106" s="21"/>
      <c r="M106" s="17" t="s">
        <v>1825</v>
      </c>
      <c r="N106" s="21"/>
      <c r="O106" s="23" t="str">
        <f>IF(L106="Yes",(IF(N106="yes","Sponsor Certified Compliant",IF(N106="No","Sponsor Certified Not Compliant",""))),IF(L106="No",IF(N106&lt;&gt;"","Do not answer Question 2","Sponsor Certified Not Applicable"),""))</f>
        <v/>
      </c>
      <c r="P106" s="17" t="s">
        <v>24</v>
      </c>
      <c r="Q106" s="24" t="s">
        <v>2044</v>
      </c>
      <c r="R106" s="21"/>
      <c r="S106" s="66"/>
      <c r="T106" s="66"/>
      <c r="U106" s="66"/>
    </row>
    <row r="107" spans="1:21" s="25" customFormat="1" ht="129" customHeight="1" x14ac:dyDescent="0.2">
      <c r="A107" s="14">
        <v>404</v>
      </c>
      <c r="B107" s="17" t="s">
        <v>294</v>
      </c>
      <c r="C107" s="17" t="s">
        <v>34</v>
      </c>
      <c r="D107" s="17"/>
      <c r="E107" s="17" t="s">
        <v>295</v>
      </c>
      <c r="F107" s="17" t="s">
        <v>21</v>
      </c>
      <c r="G107" s="18" t="s">
        <v>2142</v>
      </c>
      <c r="H107" s="18" t="s">
        <v>287</v>
      </c>
      <c r="I107" s="19">
        <v>40102</v>
      </c>
      <c r="J107" s="17" t="s">
        <v>296</v>
      </c>
      <c r="K107" s="17" t="s">
        <v>1605</v>
      </c>
      <c r="L107" s="21"/>
      <c r="M107" s="17" t="s">
        <v>2143</v>
      </c>
      <c r="N107" s="21"/>
      <c r="O107" s="23" t="str">
        <f>IF(L107="Yes",(IF(N107="yes","Sponsor Certified Compliant - Documentation Required",IF(N107="No","Sponsor Certified Not Compliant",""))),IF(L107="No",IF(N107&lt;&gt;"","Do not answer Question 2","Sponsor Certified Not Applicable"),""))</f>
        <v/>
      </c>
      <c r="P107" s="17" t="s">
        <v>297</v>
      </c>
      <c r="Q107" s="24" t="s">
        <v>2044</v>
      </c>
      <c r="R107" s="21"/>
      <c r="S107" s="66"/>
      <c r="T107" s="66"/>
      <c r="U107" s="66"/>
    </row>
    <row r="108" spans="1:21" s="4" customFormat="1" ht="154.5" customHeight="1" x14ac:dyDescent="0.2">
      <c r="A108" s="42">
        <v>405</v>
      </c>
      <c r="B108" s="46" t="s">
        <v>777</v>
      </c>
      <c r="C108" s="18" t="s">
        <v>34</v>
      </c>
      <c r="D108" s="46"/>
      <c r="E108" s="18" t="s">
        <v>778</v>
      </c>
      <c r="F108" s="18" t="s">
        <v>21</v>
      </c>
      <c r="G108" s="18" t="s">
        <v>2142</v>
      </c>
      <c r="H108" s="18" t="s">
        <v>287</v>
      </c>
      <c r="I108" s="43">
        <v>39354</v>
      </c>
      <c r="J108" s="38" t="s">
        <v>1639</v>
      </c>
      <c r="K108" s="38" t="s">
        <v>1826</v>
      </c>
      <c r="L108" s="34"/>
      <c r="M108" s="18" t="s">
        <v>2144</v>
      </c>
      <c r="N108" s="34"/>
      <c r="O108" s="49" t="str">
        <f>IF(L108="Yes",(IF(N108="yes","Sponsor Certified Compliant - Documentation Required",IF(N108="No","Sponsor Certified Not Compliant",""))),IF(L108="No",IF(N108&lt;&gt;"","Do not answer Question 2","Sponsor Certified Not Applicable"),""))</f>
        <v/>
      </c>
      <c r="P108" s="18" t="s">
        <v>743</v>
      </c>
      <c r="Q108" s="60" t="s">
        <v>2044</v>
      </c>
      <c r="R108" s="34"/>
      <c r="S108" s="66"/>
      <c r="T108" s="66"/>
      <c r="U108" s="66"/>
    </row>
    <row r="109" spans="1:21" s="25" customFormat="1" ht="130.5" customHeight="1" x14ac:dyDescent="0.2">
      <c r="A109" s="14">
        <v>406</v>
      </c>
      <c r="B109" s="16" t="s">
        <v>298</v>
      </c>
      <c r="C109" s="17" t="s">
        <v>34</v>
      </c>
      <c r="D109" s="16"/>
      <c r="E109" s="17" t="s">
        <v>299</v>
      </c>
      <c r="F109" s="17" t="s">
        <v>21</v>
      </c>
      <c r="G109" s="18" t="s">
        <v>2142</v>
      </c>
      <c r="H109" s="18" t="s">
        <v>287</v>
      </c>
      <c r="I109" s="19">
        <v>39354</v>
      </c>
      <c r="J109" s="20" t="s">
        <v>300</v>
      </c>
      <c r="K109" s="20" t="s">
        <v>2145</v>
      </c>
      <c r="L109" s="21"/>
      <c r="M109" s="22"/>
      <c r="N109" s="22"/>
      <c r="O109" s="23" t="str">
        <f>IF(L109="Yes","Sponsor Certified Compliant - Documentation Required",IF(L109="No","Sponsor Certified Not Compliant",""))</f>
        <v/>
      </c>
      <c r="P109" s="17" t="s">
        <v>792</v>
      </c>
      <c r="Q109" s="24" t="s">
        <v>2044</v>
      </c>
      <c r="R109" s="21"/>
      <c r="S109" s="66"/>
      <c r="T109" s="66"/>
      <c r="U109" s="66"/>
    </row>
    <row r="110" spans="1:21" s="25" customFormat="1" ht="130.5" customHeight="1" x14ac:dyDescent="0.2">
      <c r="A110" s="14">
        <v>407</v>
      </c>
      <c r="B110" s="16" t="s">
        <v>322</v>
      </c>
      <c r="C110" s="17" t="s">
        <v>34</v>
      </c>
      <c r="D110" s="16"/>
      <c r="E110" s="17" t="s">
        <v>323</v>
      </c>
      <c r="F110" s="17" t="s">
        <v>21</v>
      </c>
      <c r="G110" s="18" t="s">
        <v>2142</v>
      </c>
      <c r="H110" s="18" t="s">
        <v>287</v>
      </c>
      <c r="I110" s="19">
        <v>42627</v>
      </c>
      <c r="J110" s="20" t="s">
        <v>1606</v>
      </c>
      <c r="K110" s="20" t="s">
        <v>1827</v>
      </c>
      <c r="L110" s="21"/>
      <c r="M110" s="49" t="s">
        <v>1828</v>
      </c>
      <c r="N110" s="21"/>
      <c r="O110" s="23" t="str">
        <f>IF(L110="Yes",(IF(N110="yes","Sponsor Certified Compliant",IF(N110="No","Sponsor Certified Not Compliant",""))),IF(L110="No",IF(N110&lt;&gt;"","Do not answer Question 2","Sponsor Certified Not Applicable"),""))</f>
        <v/>
      </c>
      <c r="P110" s="17" t="s">
        <v>24</v>
      </c>
      <c r="Q110" s="24" t="s">
        <v>2044</v>
      </c>
      <c r="R110" s="21"/>
      <c r="S110" s="66"/>
      <c r="T110" s="66"/>
      <c r="U110" s="66"/>
    </row>
    <row r="111" spans="1:21" s="25" customFormat="1" ht="122.25" customHeight="1" x14ac:dyDescent="0.2">
      <c r="A111" s="14">
        <v>426</v>
      </c>
      <c r="B111" s="17" t="s">
        <v>301</v>
      </c>
      <c r="C111" s="17" t="s">
        <v>301</v>
      </c>
      <c r="D111" s="17"/>
      <c r="E111" s="17" t="s">
        <v>302</v>
      </c>
      <c r="F111" s="17" t="s">
        <v>21</v>
      </c>
      <c r="G111" s="18" t="s">
        <v>2142</v>
      </c>
      <c r="H111" s="18" t="s">
        <v>2146</v>
      </c>
      <c r="I111" s="19">
        <v>42276</v>
      </c>
      <c r="J111" s="20" t="s">
        <v>2147</v>
      </c>
      <c r="K111" s="20" t="s">
        <v>1829</v>
      </c>
      <c r="L111" s="21"/>
      <c r="M111" s="22"/>
      <c r="N111" s="22"/>
      <c r="O111" s="23" t="str">
        <f>IF(L111="Yes","Sponsor Certified Compliant - Documentation Required",IF(L111="No","Sponsor Certified Not Compliant",""))</f>
        <v/>
      </c>
      <c r="P111" s="17" t="s">
        <v>801</v>
      </c>
      <c r="Q111" s="24" t="s">
        <v>2044</v>
      </c>
      <c r="R111" s="21"/>
      <c r="S111" s="66"/>
      <c r="T111" s="66"/>
      <c r="U111" s="66"/>
    </row>
    <row r="112" spans="1:21" s="25" customFormat="1" ht="129.75" customHeight="1" x14ac:dyDescent="0.2">
      <c r="A112" s="14">
        <v>427</v>
      </c>
      <c r="B112" s="17" t="s">
        <v>303</v>
      </c>
      <c r="C112" s="17" t="s">
        <v>304</v>
      </c>
      <c r="D112" s="17"/>
      <c r="E112" s="17" t="s">
        <v>20</v>
      </c>
      <c r="F112" s="17" t="s">
        <v>21</v>
      </c>
      <c r="G112" s="18" t="s">
        <v>2142</v>
      </c>
      <c r="H112" s="18" t="s">
        <v>2146</v>
      </c>
      <c r="I112" s="19">
        <v>42627</v>
      </c>
      <c r="J112" s="20" t="s">
        <v>305</v>
      </c>
      <c r="K112" s="20" t="s">
        <v>1830</v>
      </c>
      <c r="L112" s="21"/>
      <c r="M112" s="22"/>
      <c r="N112" s="22"/>
      <c r="O112" s="23" t="str">
        <f>IF(L112="Yes","Sponsor Certified Compliant - Documentation Required",IF(L112="No","Sponsor Certified Not Compliant",""))</f>
        <v/>
      </c>
      <c r="P112" s="17" t="s">
        <v>792</v>
      </c>
      <c r="Q112" s="24" t="s">
        <v>2044</v>
      </c>
      <c r="R112" s="21"/>
      <c r="S112" s="66"/>
      <c r="T112" s="66"/>
      <c r="U112" s="66"/>
    </row>
    <row r="113" spans="1:21" s="25" customFormat="1" ht="122.25" customHeight="1" x14ac:dyDescent="0.2">
      <c r="A113" s="31">
        <v>428</v>
      </c>
      <c r="B113" s="32" t="s">
        <v>306</v>
      </c>
      <c r="C113" s="32" t="s">
        <v>254</v>
      </c>
      <c r="D113" s="32"/>
      <c r="E113" s="32" t="s">
        <v>307</v>
      </c>
      <c r="F113" s="32" t="s">
        <v>21</v>
      </c>
      <c r="G113" s="18" t="s">
        <v>2142</v>
      </c>
      <c r="H113" s="18" t="s">
        <v>2146</v>
      </c>
      <c r="I113" s="33">
        <v>41546</v>
      </c>
      <c r="J113" s="17" t="s">
        <v>308</v>
      </c>
      <c r="K113" s="17" t="s">
        <v>1831</v>
      </c>
      <c r="L113" s="21"/>
      <c r="M113" s="17" t="s">
        <v>1832</v>
      </c>
      <c r="N113" s="21"/>
      <c r="O113" s="23" t="str">
        <f>IF(L113="Yes",(IF(N113="yes","Sponsor Certified Compliant",IF(N113="No","Sponsor Certified Not Compliant",""))),IF(L113="No",IF(N113&lt;&gt;"","Do not answer Question 2","Sponsor Certified Not Applicable"),""))</f>
        <v/>
      </c>
      <c r="P113" s="17" t="s">
        <v>24</v>
      </c>
      <c r="Q113" s="24" t="s">
        <v>2044</v>
      </c>
      <c r="R113" s="21"/>
      <c r="S113" s="66"/>
      <c r="T113" s="66"/>
      <c r="U113" s="66"/>
    </row>
    <row r="114" spans="1:21" s="4" customFormat="1" ht="129.75" customHeight="1" x14ac:dyDescent="0.2">
      <c r="A114" s="42">
        <v>429</v>
      </c>
      <c r="B114" s="18" t="s">
        <v>309</v>
      </c>
      <c r="C114" s="18" t="s">
        <v>310</v>
      </c>
      <c r="D114" s="18" t="s">
        <v>311</v>
      </c>
      <c r="E114" s="18" t="s">
        <v>312</v>
      </c>
      <c r="F114" s="18" t="s">
        <v>21</v>
      </c>
      <c r="G114" s="18" t="s">
        <v>2142</v>
      </c>
      <c r="H114" s="18" t="s">
        <v>2146</v>
      </c>
      <c r="I114" s="43" t="s">
        <v>313</v>
      </c>
      <c r="J114" s="18" t="s">
        <v>2028</v>
      </c>
      <c r="K114" s="18" t="s">
        <v>1833</v>
      </c>
      <c r="L114" s="34"/>
      <c r="M114" s="22"/>
      <c r="N114" s="22"/>
      <c r="O114" s="49" t="str">
        <f>IF(L114="Yes","Sponsor Certified Compliant",IF(L114="No","Sponsor Certified Not Compliant",""))</f>
        <v/>
      </c>
      <c r="P114" s="18" t="s">
        <v>24</v>
      </c>
      <c r="Q114" s="60" t="s">
        <v>2044</v>
      </c>
      <c r="R114" s="34"/>
      <c r="S114" s="66"/>
      <c r="T114" s="66"/>
      <c r="U114" s="66"/>
    </row>
    <row r="115" spans="1:21" s="25" customFormat="1" ht="126" customHeight="1" x14ac:dyDescent="0.2">
      <c r="A115" s="31">
        <v>430</v>
      </c>
      <c r="B115" s="17" t="s">
        <v>314</v>
      </c>
      <c r="C115" s="17" t="s">
        <v>314</v>
      </c>
      <c r="D115" s="17"/>
      <c r="E115" s="17" t="s">
        <v>2148</v>
      </c>
      <c r="F115" s="17" t="s">
        <v>2128</v>
      </c>
      <c r="G115" s="18" t="s">
        <v>2142</v>
      </c>
      <c r="H115" s="18" t="s">
        <v>2146</v>
      </c>
      <c r="I115" s="19">
        <v>41546</v>
      </c>
      <c r="J115" s="17" t="s">
        <v>2149</v>
      </c>
      <c r="K115" s="17" t="s">
        <v>2150</v>
      </c>
      <c r="L115" s="21"/>
      <c r="M115" s="17" t="s">
        <v>1834</v>
      </c>
      <c r="N115" s="21"/>
      <c r="O115" s="23" t="str">
        <f>IF(L115="Yes",(IF(N115="yes","Sponsor Certified Compliant",IF(N115="No","Sponsor Certified Not Compliant",""))),IF(L115="No",IF(N115&lt;&gt;"","Do not answer Question 2","Sponsor Certified Not Applicable"),""))</f>
        <v/>
      </c>
      <c r="P115" s="17" t="s">
        <v>24</v>
      </c>
      <c r="Q115" s="24" t="s">
        <v>2044</v>
      </c>
      <c r="R115" s="21"/>
      <c r="S115" s="66"/>
      <c r="T115" s="66"/>
      <c r="U115" s="66"/>
    </row>
    <row r="116" spans="1:21" s="25" customFormat="1" ht="198.75" customHeight="1" x14ac:dyDescent="0.2">
      <c r="A116" s="14">
        <v>431</v>
      </c>
      <c r="B116" s="17" t="s">
        <v>315</v>
      </c>
      <c r="C116" s="17" t="s">
        <v>315</v>
      </c>
      <c r="D116" s="17"/>
      <c r="E116" s="17" t="s">
        <v>316</v>
      </c>
      <c r="F116" s="17" t="s">
        <v>21</v>
      </c>
      <c r="G116" s="18" t="s">
        <v>2142</v>
      </c>
      <c r="H116" s="18" t="s">
        <v>2146</v>
      </c>
      <c r="I116" s="19">
        <v>37890</v>
      </c>
      <c r="J116" s="20" t="s">
        <v>317</v>
      </c>
      <c r="K116" s="20" t="s">
        <v>1835</v>
      </c>
      <c r="L116" s="21"/>
      <c r="M116" s="22"/>
      <c r="N116" s="22"/>
      <c r="O116" s="23" t="str">
        <f>IF(L116="Yes","Sponsor Certified Compliant - Documentation Required",IF(L116="No","Sponsor Certified Not Compliant",""))</f>
        <v/>
      </c>
      <c r="P116" s="17" t="s">
        <v>2151</v>
      </c>
      <c r="Q116" s="24" t="s">
        <v>2044</v>
      </c>
      <c r="R116" s="21"/>
      <c r="S116" s="66"/>
      <c r="T116" s="66"/>
      <c r="U116" s="66"/>
    </row>
    <row r="117" spans="1:21" s="25" customFormat="1" ht="125.25" customHeight="1" x14ac:dyDescent="0.2">
      <c r="A117" s="31">
        <v>432</v>
      </c>
      <c r="B117" s="16" t="s">
        <v>318</v>
      </c>
      <c r="C117" s="16" t="s">
        <v>318</v>
      </c>
      <c r="D117" s="16"/>
      <c r="E117" s="17" t="s">
        <v>20</v>
      </c>
      <c r="F117" s="17" t="s">
        <v>21</v>
      </c>
      <c r="G117" s="18" t="s">
        <v>2142</v>
      </c>
      <c r="H117" s="18" t="s">
        <v>2146</v>
      </c>
      <c r="I117" s="19">
        <v>42627</v>
      </c>
      <c r="J117" s="20" t="s">
        <v>319</v>
      </c>
      <c r="K117" s="20" t="s">
        <v>1836</v>
      </c>
      <c r="L117" s="21"/>
      <c r="M117" s="22"/>
      <c r="N117" s="22"/>
      <c r="O117" s="23" t="str">
        <f>IF(L117="Yes","Sponsor Certified Compliant",IF(L117="No","Sponsor Certified Not Compliant",""))</f>
        <v/>
      </c>
      <c r="P117" s="17" t="s">
        <v>24</v>
      </c>
      <c r="Q117" s="24" t="s">
        <v>2044</v>
      </c>
      <c r="R117" s="21"/>
      <c r="S117" s="66"/>
      <c r="T117" s="66"/>
      <c r="U117" s="66"/>
    </row>
    <row r="118" spans="1:21" ht="125.25" customHeight="1" x14ac:dyDescent="0.2">
      <c r="A118" s="14">
        <v>433</v>
      </c>
      <c r="B118" s="17" t="s">
        <v>320</v>
      </c>
      <c r="C118" s="17" t="s">
        <v>34</v>
      </c>
      <c r="D118" s="17"/>
      <c r="E118" s="17" t="s">
        <v>321</v>
      </c>
      <c r="F118" s="17" t="s">
        <v>21</v>
      </c>
      <c r="G118" s="18" t="s">
        <v>2142</v>
      </c>
      <c r="H118" s="18" t="s">
        <v>2146</v>
      </c>
      <c r="I118" s="19">
        <v>42086</v>
      </c>
      <c r="J118" s="20" t="s">
        <v>1837</v>
      </c>
      <c r="K118" s="20" t="s">
        <v>1838</v>
      </c>
      <c r="L118" s="21"/>
      <c r="M118" s="22"/>
      <c r="N118" s="22"/>
      <c r="O118" s="23" t="str">
        <f>IF(L118="Yes","Sponsor Certified Compliant",IF(L118="No","Sponsor Certified Not Compliant",""))</f>
        <v/>
      </c>
      <c r="P118" s="17" t="s">
        <v>24</v>
      </c>
      <c r="Q118" s="24" t="s">
        <v>2044</v>
      </c>
      <c r="R118" s="21"/>
      <c r="S118" s="66"/>
      <c r="T118" s="66"/>
      <c r="U118" s="66"/>
    </row>
    <row r="119" spans="1:21" ht="125.25" customHeight="1" x14ac:dyDescent="0.2">
      <c r="A119" s="31">
        <v>434</v>
      </c>
      <c r="B119" s="17" t="s">
        <v>322</v>
      </c>
      <c r="C119" s="17" t="s">
        <v>34</v>
      </c>
      <c r="D119" s="17"/>
      <c r="E119" s="17" t="s">
        <v>323</v>
      </c>
      <c r="F119" s="17" t="s">
        <v>21</v>
      </c>
      <c r="G119" s="18" t="s">
        <v>2142</v>
      </c>
      <c r="H119" s="18" t="s">
        <v>2146</v>
      </c>
      <c r="I119" s="19">
        <v>42627</v>
      </c>
      <c r="J119" s="20" t="s">
        <v>1640</v>
      </c>
      <c r="K119" s="20" t="s">
        <v>2152</v>
      </c>
      <c r="L119" s="21"/>
      <c r="M119" s="22"/>
      <c r="N119" s="22"/>
      <c r="O119" s="23" t="str">
        <f>IF(L119="Yes","Sponsor Certified Compliant",IF(L119="No","Sponsor Certified Not Compliant",""))</f>
        <v/>
      </c>
      <c r="P119" s="17" t="s">
        <v>24</v>
      </c>
      <c r="Q119" s="24" t="s">
        <v>2044</v>
      </c>
      <c r="R119" s="21"/>
      <c r="S119" s="66"/>
      <c r="T119" s="66"/>
      <c r="U119" s="66"/>
    </row>
    <row r="120" spans="1:21" ht="131.25" customHeight="1" x14ac:dyDescent="0.2">
      <c r="A120" s="14">
        <v>435</v>
      </c>
      <c r="B120" s="16" t="s">
        <v>324</v>
      </c>
      <c r="C120" s="17" t="s">
        <v>34</v>
      </c>
      <c r="D120" s="16"/>
      <c r="E120" s="17" t="s">
        <v>325</v>
      </c>
      <c r="F120" s="17" t="s">
        <v>21</v>
      </c>
      <c r="G120" s="18" t="s">
        <v>2142</v>
      </c>
      <c r="H120" s="18" t="s">
        <v>2146</v>
      </c>
      <c r="I120" s="19">
        <v>37719</v>
      </c>
      <c r="J120" s="20" t="s">
        <v>2009</v>
      </c>
      <c r="K120" s="20" t="s">
        <v>1839</v>
      </c>
      <c r="L120" s="21"/>
      <c r="M120" s="22"/>
      <c r="N120" s="22"/>
      <c r="O120" s="23" t="str">
        <f>IF(L120="Yes","Sponsor Certified Compliant",IF(L120="No","Sponsor Certified Not Compliant",""))</f>
        <v/>
      </c>
      <c r="P120" s="17" t="s">
        <v>24</v>
      </c>
      <c r="Q120" s="24" t="s">
        <v>2044</v>
      </c>
      <c r="R120" s="21"/>
      <c r="S120" s="66"/>
      <c r="T120" s="66"/>
      <c r="U120" s="66"/>
    </row>
    <row r="121" spans="1:21" ht="126" customHeight="1" x14ac:dyDescent="0.2">
      <c r="A121" s="31">
        <v>436</v>
      </c>
      <c r="B121" s="17" t="s">
        <v>326</v>
      </c>
      <c r="C121" s="17" t="s">
        <v>34</v>
      </c>
      <c r="D121" s="17"/>
      <c r="E121" s="17" t="s">
        <v>327</v>
      </c>
      <c r="F121" s="17" t="s">
        <v>21</v>
      </c>
      <c r="G121" s="18" t="s">
        <v>2142</v>
      </c>
      <c r="H121" s="18" t="s">
        <v>2146</v>
      </c>
      <c r="I121" s="19">
        <v>41176</v>
      </c>
      <c r="J121" s="20" t="s">
        <v>745</v>
      </c>
      <c r="K121" s="20" t="s">
        <v>1840</v>
      </c>
      <c r="L121" s="21"/>
      <c r="M121" s="22"/>
      <c r="N121" s="22"/>
      <c r="O121" s="23" t="str">
        <f>IF(L121="Yes","Sponsor Certified Compliant - Documentation Required",IF(L121="No","Sponsor Certified Not Compliant",""))</f>
        <v/>
      </c>
      <c r="P121" s="17" t="s">
        <v>2019</v>
      </c>
      <c r="Q121" s="24" t="s">
        <v>2044</v>
      </c>
      <c r="R121" s="21"/>
      <c r="S121" s="66"/>
      <c r="T121" s="66"/>
      <c r="U121" s="66"/>
    </row>
    <row r="122" spans="1:21" ht="123.75" customHeight="1" x14ac:dyDescent="0.2">
      <c r="A122" s="14">
        <v>437</v>
      </c>
      <c r="B122" s="17" t="s">
        <v>328</v>
      </c>
      <c r="C122" s="17" t="s">
        <v>328</v>
      </c>
      <c r="D122" s="17"/>
      <c r="E122" s="17" t="s">
        <v>329</v>
      </c>
      <c r="F122" s="17" t="s">
        <v>2129</v>
      </c>
      <c r="G122" s="18" t="s">
        <v>2142</v>
      </c>
      <c r="H122" s="18" t="s">
        <v>2146</v>
      </c>
      <c r="I122" s="19">
        <v>42401</v>
      </c>
      <c r="J122" s="17" t="s">
        <v>2050</v>
      </c>
      <c r="K122" s="18" t="s">
        <v>1704</v>
      </c>
      <c r="L122" s="21"/>
      <c r="M122" s="18" t="s">
        <v>1841</v>
      </c>
      <c r="N122" s="21"/>
      <c r="O122" s="23" t="str">
        <f>IF(L122="Yes",(IF(N122="yes","Sponsor Certified Compliant",IF(N122="No","Sponsor Certified Not Compliant",""))),IF(L122="No",IF(N122&lt;&gt;"","Do not answer Question 2","Sponsor Certified Not Applicable"),""))</f>
        <v/>
      </c>
      <c r="P122" s="17" t="s">
        <v>24</v>
      </c>
      <c r="Q122" s="24" t="s">
        <v>2044</v>
      </c>
      <c r="R122" s="34"/>
      <c r="S122" s="66"/>
      <c r="T122" s="66"/>
      <c r="U122" s="66"/>
    </row>
    <row r="123" spans="1:21" ht="122.25" customHeight="1" x14ac:dyDescent="0.2">
      <c r="A123" s="31">
        <v>438</v>
      </c>
      <c r="B123" s="17" t="s">
        <v>330</v>
      </c>
      <c r="C123" s="17" t="s">
        <v>34</v>
      </c>
      <c r="D123" s="17"/>
      <c r="E123" s="17" t="s">
        <v>331</v>
      </c>
      <c r="F123" s="17" t="s">
        <v>2153</v>
      </c>
      <c r="G123" s="18" t="s">
        <v>2142</v>
      </c>
      <c r="H123" s="18" t="s">
        <v>2146</v>
      </c>
      <c r="I123" s="19">
        <v>41546</v>
      </c>
      <c r="J123" s="17" t="s">
        <v>1641</v>
      </c>
      <c r="K123" s="17" t="s">
        <v>1842</v>
      </c>
      <c r="L123" s="21"/>
      <c r="M123" s="17" t="s">
        <v>1843</v>
      </c>
      <c r="N123" s="21"/>
      <c r="O123" s="23" t="str">
        <f>IF(L123="Yes",(IF(N123="yes","Sponsor Certified Compliant - Documentation Required",IF(N123="No","Sponsor Certified Not Compliant",""))),IF(L123="No",IF(N123&lt;&gt;"","Do not answer Question 2","Sponsor Certified Not Applicable"),""))</f>
        <v/>
      </c>
      <c r="P123" s="17" t="s">
        <v>38</v>
      </c>
      <c r="Q123" s="24" t="s">
        <v>2044</v>
      </c>
      <c r="R123" s="21"/>
      <c r="S123" s="66"/>
      <c r="T123" s="66"/>
      <c r="U123" s="66"/>
    </row>
    <row r="124" spans="1:21" ht="155.25" customHeight="1" x14ac:dyDescent="0.2">
      <c r="A124" s="14">
        <v>501</v>
      </c>
      <c r="B124" s="17" t="s">
        <v>332</v>
      </c>
      <c r="C124" s="17" t="s">
        <v>332</v>
      </c>
      <c r="D124" s="17"/>
      <c r="E124" s="17" t="s">
        <v>333</v>
      </c>
      <c r="F124" s="17" t="s">
        <v>21</v>
      </c>
      <c r="G124" s="18" t="s">
        <v>334</v>
      </c>
      <c r="H124" s="18" t="s">
        <v>334</v>
      </c>
      <c r="I124" s="19">
        <v>40815</v>
      </c>
      <c r="J124" s="20" t="s">
        <v>335</v>
      </c>
      <c r="K124" s="20" t="s">
        <v>1844</v>
      </c>
      <c r="L124" s="21"/>
      <c r="M124" s="17" t="s">
        <v>1845</v>
      </c>
      <c r="N124" s="21"/>
      <c r="O124" s="23" t="str">
        <f>IF(L124="Yes",(IF(N124="yes","Sponsor Certified Compliant - Documentation Required",IF(N124="No","Sponsor Certified Not Compliant",""))),IF(L124="No",IF(N124&lt;&gt;"","Do not answer Question 2","Sponsor Certified Not Applicable"),""))</f>
        <v/>
      </c>
      <c r="P124" s="17" t="s">
        <v>766</v>
      </c>
      <c r="Q124" s="24" t="s">
        <v>2044</v>
      </c>
      <c r="R124" s="21"/>
      <c r="S124" s="66"/>
      <c r="T124" s="66"/>
      <c r="U124" s="66"/>
    </row>
    <row r="125" spans="1:21" s="4" customFormat="1" ht="125.25" customHeight="1" x14ac:dyDescent="0.2">
      <c r="A125" s="42">
        <v>502</v>
      </c>
      <c r="B125" s="46" t="s">
        <v>26</v>
      </c>
      <c r="C125" s="46" t="s">
        <v>337</v>
      </c>
      <c r="D125" s="46"/>
      <c r="E125" s="18" t="s">
        <v>338</v>
      </c>
      <c r="F125" s="18" t="s">
        <v>21</v>
      </c>
      <c r="G125" s="18" t="s">
        <v>334</v>
      </c>
      <c r="H125" s="18" t="s">
        <v>334</v>
      </c>
      <c r="I125" s="43"/>
      <c r="J125" s="38" t="s">
        <v>2010</v>
      </c>
      <c r="K125" s="38" t="s">
        <v>1846</v>
      </c>
      <c r="L125" s="34"/>
      <c r="M125" s="38" t="s">
        <v>1847</v>
      </c>
      <c r="N125" s="34"/>
      <c r="O125" s="49" t="str">
        <f>IF(L125="Yes",(IF(N125="yes","Sponsor Certified Compliant",IF(N125="No","Sponsor Certified Not Compliant",""))),IF(L125="No",IF(N125&lt;&gt;"","Do not answer Question 2","Sponsor Certified Not Applicable"),""))</f>
        <v/>
      </c>
      <c r="P125" s="18" t="s">
        <v>24</v>
      </c>
      <c r="Q125" s="60" t="s">
        <v>2044</v>
      </c>
      <c r="R125" s="34"/>
      <c r="S125" s="66"/>
      <c r="T125" s="66"/>
      <c r="U125" s="66"/>
    </row>
    <row r="126" spans="1:21" s="4" customFormat="1" ht="125.25" customHeight="1" x14ac:dyDescent="0.2">
      <c r="A126" s="42">
        <v>503</v>
      </c>
      <c r="B126" s="18" t="s">
        <v>765</v>
      </c>
      <c r="C126" s="18" t="s">
        <v>765</v>
      </c>
      <c r="D126" s="18"/>
      <c r="E126" s="18" t="s">
        <v>339</v>
      </c>
      <c r="F126" s="18" t="s">
        <v>21</v>
      </c>
      <c r="G126" s="18" t="s">
        <v>334</v>
      </c>
      <c r="H126" s="18" t="s">
        <v>334</v>
      </c>
      <c r="I126" s="43">
        <v>41546</v>
      </c>
      <c r="J126" s="38" t="s">
        <v>340</v>
      </c>
      <c r="K126" s="38" t="s">
        <v>2154</v>
      </c>
      <c r="L126" s="34"/>
      <c r="M126" s="22"/>
      <c r="N126" s="22"/>
      <c r="O126" s="49" t="str">
        <f>IF(L126="Yes","Sponsor Certified Compliant",IF(L126="No","Sponsor Certified Not Compliant",""))</f>
        <v/>
      </c>
      <c r="P126" s="18" t="s">
        <v>24</v>
      </c>
      <c r="Q126" s="60" t="s">
        <v>2044</v>
      </c>
      <c r="R126" s="34"/>
      <c r="S126" s="66"/>
      <c r="T126" s="66"/>
      <c r="U126" s="66"/>
    </row>
    <row r="127" spans="1:21" ht="134.25" customHeight="1" x14ac:dyDescent="0.2">
      <c r="A127" s="31">
        <v>504</v>
      </c>
      <c r="B127" s="17" t="s">
        <v>341</v>
      </c>
      <c r="C127" s="17" t="s">
        <v>341</v>
      </c>
      <c r="D127" s="16"/>
      <c r="E127" s="17" t="s">
        <v>20</v>
      </c>
      <c r="F127" s="17" t="s">
        <v>21</v>
      </c>
      <c r="G127" s="18" t="s">
        <v>334</v>
      </c>
      <c r="H127" s="18" t="s">
        <v>334</v>
      </c>
      <c r="I127" s="19">
        <v>42627</v>
      </c>
      <c r="J127" s="20" t="s">
        <v>746</v>
      </c>
      <c r="K127" s="20" t="s">
        <v>1848</v>
      </c>
      <c r="L127" s="21"/>
      <c r="M127" s="22"/>
      <c r="N127" s="22"/>
      <c r="O127" s="23" t="str">
        <f>IF(L127="Yes","Sponsor Certified Compliant",IF(L127="No","Sponsor Certified Not Compliant",""))</f>
        <v/>
      </c>
      <c r="P127" s="17" t="s">
        <v>24</v>
      </c>
      <c r="Q127" s="24" t="s">
        <v>2044</v>
      </c>
      <c r="R127" s="21"/>
      <c r="S127" s="66"/>
      <c r="T127" s="66"/>
      <c r="U127" s="66"/>
    </row>
    <row r="128" spans="1:21" s="25" customFormat="1" ht="129.75" customHeight="1" x14ac:dyDescent="0.2">
      <c r="A128" s="14">
        <v>505</v>
      </c>
      <c r="B128" s="17" t="s">
        <v>342</v>
      </c>
      <c r="C128" s="16" t="s">
        <v>34</v>
      </c>
      <c r="D128" s="44" t="s">
        <v>343</v>
      </c>
      <c r="E128" s="17" t="s">
        <v>344</v>
      </c>
      <c r="F128" s="17" t="s">
        <v>21</v>
      </c>
      <c r="G128" s="18" t="s">
        <v>334</v>
      </c>
      <c r="H128" s="18" t="s">
        <v>334</v>
      </c>
      <c r="I128" s="19">
        <v>42324</v>
      </c>
      <c r="J128" s="21" t="s">
        <v>345</v>
      </c>
      <c r="K128" s="21" t="s">
        <v>1849</v>
      </c>
      <c r="L128" s="21"/>
      <c r="M128" s="22"/>
      <c r="N128" s="22"/>
      <c r="O128" s="23" t="str">
        <f>IF(L128="Yes","Sponsor Certified Compliant",IF(L128="No","Sponsor Certified Not Compliant",""))</f>
        <v/>
      </c>
      <c r="P128" s="17" t="s">
        <v>24</v>
      </c>
      <c r="Q128" s="24" t="s">
        <v>2044</v>
      </c>
      <c r="R128" s="21"/>
      <c r="S128" s="66"/>
      <c r="T128" s="66"/>
      <c r="U128" s="66"/>
    </row>
    <row r="129" spans="1:21" s="25" customFormat="1" ht="120" customHeight="1" x14ac:dyDescent="0.2">
      <c r="A129" s="31">
        <v>506</v>
      </c>
      <c r="B129" s="17" t="s">
        <v>346</v>
      </c>
      <c r="C129" s="17" t="s">
        <v>34</v>
      </c>
      <c r="D129" s="44" t="s">
        <v>347</v>
      </c>
      <c r="E129" s="17" t="s">
        <v>348</v>
      </c>
      <c r="F129" s="17" t="s">
        <v>21</v>
      </c>
      <c r="G129" s="18" t="s">
        <v>334</v>
      </c>
      <c r="H129" s="18" t="s">
        <v>334</v>
      </c>
      <c r="I129" s="19">
        <v>42495</v>
      </c>
      <c r="J129" s="21" t="s">
        <v>1642</v>
      </c>
      <c r="K129" s="21" t="s">
        <v>2155</v>
      </c>
      <c r="L129" s="21"/>
      <c r="M129" s="22"/>
      <c r="N129" s="22"/>
      <c r="O129" s="23" t="str">
        <f>IF(L129="Yes","Sponsor Certified Compliant - Documentation Required",IF(L129="No","Sponsor Certified Not Compliant",""))</f>
        <v/>
      </c>
      <c r="P129" s="17" t="s">
        <v>793</v>
      </c>
      <c r="Q129" s="24" t="s">
        <v>2044</v>
      </c>
      <c r="R129" s="21"/>
      <c r="S129" s="66"/>
      <c r="T129" s="66"/>
      <c r="U129" s="66"/>
    </row>
    <row r="130" spans="1:21" s="25" customFormat="1" ht="123.75" customHeight="1" x14ac:dyDescent="0.2">
      <c r="A130" s="14">
        <v>507</v>
      </c>
      <c r="B130" s="17" t="s">
        <v>349</v>
      </c>
      <c r="C130" s="17" t="s">
        <v>349</v>
      </c>
      <c r="D130" s="17"/>
      <c r="E130" s="17" t="s">
        <v>350</v>
      </c>
      <c r="F130" s="17" t="s">
        <v>21</v>
      </c>
      <c r="G130" s="18" t="s">
        <v>334</v>
      </c>
      <c r="H130" s="18" t="s">
        <v>334</v>
      </c>
      <c r="I130" s="19">
        <v>42401</v>
      </c>
      <c r="J130" s="17" t="s">
        <v>351</v>
      </c>
      <c r="K130" s="17" t="s">
        <v>1850</v>
      </c>
      <c r="L130" s="21"/>
      <c r="M130" s="17" t="s">
        <v>1591</v>
      </c>
      <c r="N130" s="21"/>
      <c r="O130" s="23" t="str">
        <f>IF(L130="Yes",(IF(N130="yes","Sponsor Certified Compliant - Documentation Required",IF(N130="No","Sponsor Certified Not Compliant",""))),IF(L130="No",IF(N130&lt;&gt;"","Do not answer Question 2","Sponsor Certified Not Applicable"),""))</f>
        <v/>
      </c>
      <c r="P130" s="17" t="s">
        <v>352</v>
      </c>
      <c r="Q130" s="24" t="s">
        <v>2044</v>
      </c>
      <c r="R130" s="21"/>
      <c r="S130" s="66"/>
      <c r="T130" s="66"/>
      <c r="U130" s="66"/>
    </row>
    <row r="131" spans="1:21" s="25" customFormat="1" ht="207" customHeight="1" x14ac:dyDescent="0.2">
      <c r="A131" s="31">
        <v>508</v>
      </c>
      <c r="B131" s="32" t="s">
        <v>353</v>
      </c>
      <c r="C131" s="32" t="s">
        <v>354</v>
      </c>
      <c r="D131" s="32"/>
      <c r="E131" s="32" t="s">
        <v>355</v>
      </c>
      <c r="F131" s="32" t="s">
        <v>21</v>
      </c>
      <c r="G131" s="18" t="s">
        <v>334</v>
      </c>
      <c r="H131" s="37" t="s">
        <v>334</v>
      </c>
      <c r="I131" s="33">
        <v>42627</v>
      </c>
      <c r="J131" s="17" t="s">
        <v>356</v>
      </c>
      <c r="K131" s="18" t="s">
        <v>1851</v>
      </c>
      <c r="L131" s="21"/>
      <c r="M131" s="18" t="s">
        <v>1852</v>
      </c>
      <c r="N131" s="21"/>
      <c r="O131" s="23" t="str">
        <f>IF(L131="Yes",(IF(N131="yes","Sponsor Certified Compliant",IF(N131="No","Sponsor Certified Not Compliant",""))),IF(L131="No",IF(N131&lt;&gt;"","Do not answer Question 2","Sponsor Certified Not Applicable"),""))</f>
        <v/>
      </c>
      <c r="P131" s="17" t="s">
        <v>24</v>
      </c>
      <c r="Q131" s="24" t="s">
        <v>2044</v>
      </c>
      <c r="R131" s="34"/>
      <c r="S131" s="66"/>
      <c r="T131" s="66"/>
      <c r="U131" s="66"/>
    </row>
    <row r="132" spans="1:21" s="25" customFormat="1" ht="126" customHeight="1" x14ac:dyDescent="0.2">
      <c r="A132" s="14">
        <v>509</v>
      </c>
      <c r="B132" s="16" t="s">
        <v>357</v>
      </c>
      <c r="C132" s="16" t="s">
        <v>358</v>
      </c>
      <c r="D132" s="16"/>
      <c r="E132" s="17" t="s">
        <v>20</v>
      </c>
      <c r="F132" s="17" t="s">
        <v>21</v>
      </c>
      <c r="G132" s="18" t="s">
        <v>334</v>
      </c>
      <c r="H132" s="18" t="s">
        <v>334</v>
      </c>
      <c r="I132" s="19">
        <v>42627</v>
      </c>
      <c r="J132" s="20" t="s">
        <v>2052</v>
      </c>
      <c r="K132" s="20" t="s">
        <v>1853</v>
      </c>
      <c r="L132" s="21"/>
      <c r="M132" s="22"/>
      <c r="N132" s="22"/>
      <c r="O132" s="23" t="str">
        <f>IF(L132="Yes","Sponsor Certified Compliant",IF(L132="No","Sponsor Certified Not Compliant",""))</f>
        <v/>
      </c>
      <c r="P132" s="17" t="s">
        <v>24</v>
      </c>
      <c r="Q132" s="24" t="s">
        <v>2044</v>
      </c>
      <c r="R132" s="21"/>
      <c r="S132" s="66"/>
      <c r="T132" s="66"/>
      <c r="U132" s="66"/>
    </row>
    <row r="133" spans="1:21" s="25" customFormat="1" ht="123.75" customHeight="1" x14ac:dyDescent="0.2">
      <c r="A133" s="31">
        <v>510</v>
      </c>
      <c r="B133" s="32" t="s">
        <v>359</v>
      </c>
      <c r="C133" s="32" t="s">
        <v>26</v>
      </c>
      <c r="D133" s="32"/>
      <c r="E133" s="32" t="s">
        <v>360</v>
      </c>
      <c r="F133" s="32" t="s">
        <v>21</v>
      </c>
      <c r="G133" s="18" t="s">
        <v>334</v>
      </c>
      <c r="H133" s="18" t="s">
        <v>334</v>
      </c>
      <c r="I133" s="33">
        <v>42276</v>
      </c>
      <c r="J133" s="17" t="s">
        <v>361</v>
      </c>
      <c r="K133" s="18" t="s">
        <v>1854</v>
      </c>
      <c r="L133" s="21"/>
      <c r="M133" s="22"/>
      <c r="N133" s="22"/>
      <c r="O133" s="23" t="str">
        <f>IF(L133="Yes","Sponsor Certified Compliant - Documentation Required",IF(L133="No","Sponsor Certified Not Applicable",""))</f>
        <v/>
      </c>
      <c r="P133" s="17" t="s">
        <v>2051</v>
      </c>
      <c r="Q133" s="24" t="s">
        <v>2044</v>
      </c>
      <c r="R133" s="34"/>
      <c r="S133" s="66"/>
      <c r="T133" s="66"/>
      <c r="U133" s="66"/>
    </row>
    <row r="134" spans="1:21" ht="127.5" customHeight="1" x14ac:dyDescent="0.2">
      <c r="A134" s="14">
        <v>511</v>
      </c>
      <c r="B134" s="32" t="s">
        <v>362</v>
      </c>
      <c r="C134" s="32" t="s">
        <v>26</v>
      </c>
      <c r="D134" s="32"/>
      <c r="E134" s="32" t="s">
        <v>363</v>
      </c>
      <c r="F134" s="32" t="s">
        <v>21</v>
      </c>
      <c r="G134" s="18" t="s">
        <v>334</v>
      </c>
      <c r="H134" s="18" t="s">
        <v>334</v>
      </c>
      <c r="I134" s="33">
        <v>38260</v>
      </c>
      <c r="J134" s="17" t="s">
        <v>2011</v>
      </c>
      <c r="K134" s="17" t="s">
        <v>1855</v>
      </c>
      <c r="L134" s="21"/>
      <c r="M134" s="22"/>
      <c r="N134" s="22"/>
      <c r="O134" s="23" t="str">
        <f>IF(L134="Yes","Sponsor Certified Compliant",IF(L134="No","Sponsor Certified Not Compliant",""))</f>
        <v/>
      </c>
      <c r="P134" s="17" t="s">
        <v>24</v>
      </c>
      <c r="Q134" s="24" t="s">
        <v>2044</v>
      </c>
      <c r="R134" s="21"/>
      <c r="S134" s="66"/>
      <c r="T134" s="66"/>
      <c r="U134" s="66"/>
    </row>
    <row r="135" spans="1:21" s="25" customFormat="1" ht="125.25" customHeight="1" x14ac:dyDescent="0.2">
      <c r="A135" s="31">
        <v>512</v>
      </c>
      <c r="B135" s="32" t="s">
        <v>364</v>
      </c>
      <c r="C135" s="32" t="s">
        <v>160</v>
      </c>
      <c r="D135" s="32"/>
      <c r="E135" s="32" t="s">
        <v>365</v>
      </c>
      <c r="F135" s="32" t="s">
        <v>21</v>
      </c>
      <c r="G135" s="18" t="s">
        <v>334</v>
      </c>
      <c r="H135" s="37" t="s">
        <v>334</v>
      </c>
      <c r="I135" s="33">
        <v>42276</v>
      </c>
      <c r="J135" s="17" t="s">
        <v>366</v>
      </c>
      <c r="K135" s="17" t="s">
        <v>1856</v>
      </c>
      <c r="L135" s="21"/>
      <c r="M135" s="22"/>
      <c r="N135" s="22"/>
      <c r="O135" s="23" t="str">
        <f>IF(L135="Yes","Sponsor Certified Compliant",IF(L135="No","Sponsor Certified Not Compliant",""))</f>
        <v/>
      </c>
      <c r="P135" s="17" t="s">
        <v>24</v>
      </c>
      <c r="Q135" s="24" t="s">
        <v>2044</v>
      </c>
      <c r="R135" s="21"/>
      <c r="S135" s="66"/>
      <c r="T135" s="66"/>
      <c r="U135" s="66"/>
    </row>
    <row r="136" spans="1:21" s="4" customFormat="1" ht="282.75" customHeight="1" x14ac:dyDescent="0.2">
      <c r="A136" s="42">
        <v>513</v>
      </c>
      <c r="B136" s="18" t="s">
        <v>367</v>
      </c>
      <c r="C136" s="18" t="s">
        <v>367</v>
      </c>
      <c r="D136" s="18"/>
      <c r="E136" s="18" t="s">
        <v>368</v>
      </c>
      <c r="F136" s="18" t="s">
        <v>21</v>
      </c>
      <c r="G136" s="18" t="s">
        <v>334</v>
      </c>
      <c r="H136" s="18" t="s">
        <v>334</v>
      </c>
      <c r="I136" s="43">
        <v>42086</v>
      </c>
      <c r="J136" s="18" t="s">
        <v>2156</v>
      </c>
      <c r="K136" s="18" t="s">
        <v>1857</v>
      </c>
      <c r="L136" s="34"/>
      <c r="M136" s="18" t="s">
        <v>1858</v>
      </c>
      <c r="N136" s="34"/>
      <c r="O136" s="49" t="str">
        <f>IF(L136="Yes",(IF(N136="yes","Sponsor Certified Compliant - Documentation Required",IF(N136="No","Sponsor Certified Not Compliant",""))),IF(L136="No",IF(N136&lt;&gt;"","Do not answer Question 2","Sponsor Certified Not Applicable"),""))</f>
        <v/>
      </c>
      <c r="P136" s="18" t="s">
        <v>369</v>
      </c>
      <c r="Q136" s="60" t="s">
        <v>2044</v>
      </c>
      <c r="R136" s="34"/>
      <c r="S136" s="66"/>
      <c r="T136" s="66"/>
      <c r="U136" s="66"/>
    </row>
    <row r="137" spans="1:21" s="25" customFormat="1" ht="126" customHeight="1" x14ac:dyDescent="0.2">
      <c r="A137" s="31">
        <v>514</v>
      </c>
      <c r="B137" s="17" t="s">
        <v>370</v>
      </c>
      <c r="C137" s="17" t="s">
        <v>218</v>
      </c>
      <c r="D137" s="17" t="s">
        <v>371</v>
      </c>
      <c r="E137" s="17" t="s">
        <v>372</v>
      </c>
      <c r="F137" s="17" t="s">
        <v>219</v>
      </c>
      <c r="G137" s="18" t="s">
        <v>334</v>
      </c>
      <c r="H137" s="18" t="s">
        <v>334</v>
      </c>
      <c r="I137" s="19">
        <v>42089</v>
      </c>
      <c r="J137" s="39" t="s">
        <v>373</v>
      </c>
      <c r="K137" s="39" t="s">
        <v>1859</v>
      </c>
      <c r="L137" s="21"/>
      <c r="M137" s="17" t="s">
        <v>1860</v>
      </c>
      <c r="N137" s="21"/>
      <c r="O137" s="23" t="str">
        <f>IF(L137="Yes",(IF(N137="yes","Sponsor Certified Compliant",IF(N137="No","Sponsor Certified Not Compliant",""))),IF(L137="No",IF(N137&lt;&gt;"","Do not answer Question 2","Sponsor Certified Not Applicable"),""))</f>
        <v/>
      </c>
      <c r="P137" s="17" t="s">
        <v>24</v>
      </c>
      <c r="Q137" s="24" t="s">
        <v>2044</v>
      </c>
      <c r="R137" s="21"/>
      <c r="S137" s="66"/>
      <c r="T137" s="66"/>
      <c r="U137" s="66"/>
    </row>
    <row r="138" spans="1:21" s="25" customFormat="1" ht="222" customHeight="1" x14ac:dyDescent="0.2">
      <c r="A138" s="14">
        <v>515</v>
      </c>
      <c r="B138" s="17" t="s">
        <v>374</v>
      </c>
      <c r="C138" s="17" t="s">
        <v>374</v>
      </c>
      <c r="D138" s="17"/>
      <c r="E138" s="17" t="s">
        <v>375</v>
      </c>
      <c r="F138" s="17" t="s">
        <v>21</v>
      </c>
      <c r="G138" s="18" t="s">
        <v>334</v>
      </c>
      <c r="H138" s="18" t="s">
        <v>376</v>
      </c>
      <c r="I138" s="19">
        <v>42401</v>
      </c>
      <c r="J138" s="20" t="s">
        <v>2157</v>
      </c>
      <c r="K138" s="38" t="s">
        <v>1861</v>
      </c>
      <c r="L138" s="21"/>
      <c r="M138" s="18" t="s">
        <v>1862</v>
      </c>
      <c r="N138" s="21"/>
      <c r="O138" s="23" t="str">
        <f>IF(L138="Yes",(IF(N138="yes","Sponsor Certified Compliant",IF(N138="No","Sponsor Certified Not Compliant",""))),IF(L138="No",IF(N138&lt;&gt;"","Do not answer Question 2","Sponsor Certified Not Applicable"),""))</f>
        <v/>
      </c>
      <c r="P138" s="17" t="s">
        <v>24</v>
      </c>
      <c r="Q138" s="24" t="s">
        <v>2044</v>
      </c>
      <c r="R138" s="34"/>
      <c r="S138" s="66"/>
      <c r="T138" s="66"/>
      <c r="U138" s="66"/>
    </row>
    <row r="139" spans="1:21" s="25" customFormat="1" ht="126" customHeight="1" x14ac:dyDescent="0.2">
      <c r="A139" s="31">
        <v>516</v>
      </c>
      <c r="B139" s="17" t="s">
        <v>377</v>
      </c>
      <c r="C139" s="17" t="s">
        <v>377</v>
      </c>
      <c r="D139" s="17"/>
      <c r="E139" s="17" t="s">
        <v>378</v>
      </c>
      <c r="F139" s="17" t="s">
        <v>21</v>
      </c>
      <c r="G139" s="18" t="s">
        <v>334</v>
      </c>
      <c r="H139" s="18" t="s">
        <v>376</v>
      </c>
      <c r="I139" s="19">
        <v>42401</v>
      </c>
      <c r="J139" s="20" t="s">
        <v>1863</v>
      </c>
      <c r="K139" s="38" t="s">
        <v>1864</v>
      </c>
      <c r="L139" s="21"/>
      <c r="M139" s="17" t="s">
        <v>1865</v>
      </c>
      <c r="N139" s="21"/>
      <c r="O139" s="23" t="str">
        <f>IF(L139="Yes",(IF(N139="yes","Sponsor Certified Compliant",IF(N139="No","Sponsor Certified Not Compliant",""))),IF(L139="No",IF(N139&lt;&gt;"","Do not answer Question 2","Sponsor Certified Not Applicable"),""))</f>
        <v/>
      </c>
      <c r="P139" s="17" t="s">
        <v>24</v>
      </c>
      <c r="Q139" s="24" t="s">
        <v>2044</v>
      </c>
      <c r="R139" s="21"/>
      <c r="S139" s="66"/>
      <c r="T139" s="66"/>
      <c r="U139" s="66"/>
    </row>
    <row r="140" spans="1:21" s="25" customFormat="1" ht="125.25" customHeight="1" x14ac:dyDescent="0.2">
      <c r="A140" s="14">
        <v>517</v>
      </c>
      <c r="B140" s="17" t="s">
        <v>379</v>
      </c>
      <c r="C140" s="17" t="s">
        <v>379</v>
      </c>
      <c r="D140" s="17"/>
      <c r="E140" s="17" t="s">
        <v>380</v>
      </c>
      <c r="F140" s="17" t="s">
        <v>21</v>
      </c>
      <c r="G140" s="18" t="s">
        <v>334</v>
      </c>
      <c r="H140" s="18" t="s">
        <v>381</v>
      </c>
      <c r="I140" s="19">
        <v>42401</v>
      </c>
      <c r="J140" s="20" t="s">
        <v>382</v>
      </c>
      <c r="K140" s="20" t="s">
        <v>1866</v>
      </c>
      <c r="L140" s="21"/>
      <c r="M140" s="22"/>
      <c r="N140" s="22"/>
      <c r="O140" s="23" t="str">
        <f>IF(L140="Yes","Sponsor Certified Compliant - Documentation Required",IF(L140="No","Sponsor Certified Not Applicable - go to Item 518",""))</f>
        <v/>
      </c>
      <c r="P140" s="17" t="s">
        <v>1607</v>
      </c>
      <c r="Q140" s="24" t="s">
        <v>2044</v>
      </c>
      <c r="R140" s="21"/>
      <c r="S140" s="66"/>
      <c r="T140" s="66"/>
      <c r="U140" s="66"/>
    </row>
    <row r="141" spans="1:21" s="25" customFormat="1" ht="192.75" customHeight="1" x14ac:dyDescent="0.2">
      <c r="A141" s="31">
        <v>518</v>
      </c>
      <c r="B141" s="17" t="s">
        <v>379</v>
      </c>
      <c r="C141" s="17" t="s">
        <v>383</v>
      </c>
      <c r="D141" s="36"/>
      <c r="E141" s="17" t="s">
        <v>384</v>
      </c>
      <c r="F141" s="47" t="s">
        <v>21</v>
      </c>
      <c r="G141" s="18" t="s">
        <v>334</v>
      </c>
      <c r="H141" s="18" t="s">
        <v>381</v>
      </c>
      <c r="I141" s="48">
        <v>42401</v>
      </c>
      <c r="J141" s="35" t="s">
        <v>1867</v>
      </c>
      <c r="K141" s="35" t="s">
        <v>1868</v>
      </c>
      <c r="L141" s="21"/>
      <c r="M141" s="18" t="s">
        <v>385</v>
      </c>
      <c r="N141" s="21"/>
      <c r="O141" s="23" t="str">
        <f>IF(L140="Yes","Sponsor Certified Not Applicable Based on Previous Item - Do not answer questions for this item",IF(L141="Yes",(IF(N141="yes","Sponsor Certified Compliant - Documentation Required",IF(N141="No","Sponsor Certified Not Compliant",""))),IF(L141="No",IF(N141&lt;&gt;"","Do not answer Question 2","Sponsor Certified Not Compliant"),"")))</f>
        <v/>
      </c>
      <c r="P141" s="17" t="s">
        <v>802</v>
      </c>
      <c r="Q141" s="24" t="s">
        <v>2044</v>
      </c>
      <c r="R141" s="21"/>
      <c r="S141" s="66"/>
      <c r="T141" s="66"/>
      <c r="U141" s="66"/>
    </row>
    <row r="142" spans="1:21" s="25" customFormat="1" ht="129.75" customHeight="1" x14ac:dyDescent="0.2">
      <c r="A142" s="14">
        <v>519</v>
      </c>
      <c r="B142" s="17" t="s">
        <v>386</v>
      </c>
      <c r="C142" s="16" t="s">
        <v>34</v>
      </c>
      <c r="D142" s="17"/>
      <c r="E142" s="17" t="s">
        <v>387</v>
      </c>
      <c r="F142" s="17" t="s">
        <v>21</v>
      </c>
      <c r="G142" s="18" t="s">
        <v>334</v>
      </c>
      <c r="H142" s="18" t="s">
        <v>2158</v>
      </c>
      <c r="I142" s="19">
        <v>38624</v>
      </c>
      <c r="J142" s="17" t="s">
        <v>2159</v>
      </c>
      <c r="K142" s="17" t="s">
        <v>1869</v>
      </c>
      <c r="L142" s="21"/>
      <c r="M142" s="22"/>
      <c r="N142" s="22"/>
      <c r="O142" s="23" t="str">
        <f>IF(L142="Yes","Sponsor Certified Compliant",IF(L142="No","Sponsor Certified Not Compliant",""))</f>
        <v/>
      </c>
      <c r="P142" s="17" t="s">
        <v>24</v>
      </c>
      <c r="Q142" s="24" t="s">
        <v>2044</v>
      </c>
      <c r="R142" s="21"/>
      <c r="S142" s="66"/>
      <c r="T142" s="66"/>
      <c r="U142" s="66"/>
    </row>
    <row r="143" spans="1:21" s="25" customFormat="1" ht="231.75" customHeight="1" x14ac:dyDescent="0.2">
      <c r="A143" s="31">
        <v>520</v>
      </c>
      <c r="B143" s="17" t="s">
        <v>388</v>
      </c>
      <c r="C143" s="17" t="s">
        <v>388</v>
      </c>
      <c r="D143" s="17"/>
      <c r="E143" s="17" t="s">
        <v>389</v>
      </c>
      <c r="F143" s="17" t="s">
        <v>21</v>
      </c>
      <c r="G143" s="18" t="s">
        <v>334</v>
      </c>
      <c r="H143" s="18" t="s">
        <v>2160</v>
      </c>
      <c r="I143" s="19">
        <v>42401</v>
      </c>
      <c r="J143" s="20" t="s">
        <v>2161</v>
      </c>
      <c r="K143" s="20" t="s">
        <v>1870</v>
      </c>
      <c r="L143" s="21"/>
      <c r="M143" s="18" t="s">
        <v>1871</v>
      </c>
      <c r="N143" s="21"/>
      <c r="O143" s="23" t="str">
        <f>IF(L143="Yes",(IF(N143="yes","Sponsor Certified Compliant - Documentation Required",IF(N143="No","Sponsor Certified Not Compliant",""))),IF(L143="No",IF(N143&lt;&gt;"","Do not answer Question 2","Sponsor Certified Not Applicable"),""))</f>
        <v/>
      </c>
      <c r="P143" s="17" t="s">
        <v>390</v>
      </c>
      <c r="Q143" s="24" t="s">
        <v>2044</v>
      </c>
      <c r="R143" s="21"/>
      <c r="S143" s="66"/>
      <c r="T143" s="66"/>
      <c r="U143" s="66"/>
    </row>
    <row r="144" spans="1:21" s="25" customFormat="1" ht="144" customHeight="1" x14ac:dyDescent="0.2">
      <c r="A144" s="31">
        <v>601</v>
      </c>
      <c r="B144" s="32" t="s">
        <v>768</v>
      </c>
      <c r="C144" s="32" t="s">
        <v>391</v>
      </c>
      <c r="D144" s="32"/>
      <c r="E144" s="32" t="s">
        <v>769</v>
      </c>
      <c r="F144" s="32" t="s">
        <v>21</v>
      </c>
      <c r="G144" s="37" t="s">
        <v>392</v>
      </c>
      <c r="H144" s="37" t="s">
        <v>393</v>
      </c>
      <c r="I144" s="33">
        <v>42360</v>
      </c>
      <c r="J144" s="20" t="s">
        <v>2162</v>
      </c>
      <c r="K144" s="38" t="s">
        <v>1872</v>
      </c>
      <c r="L144" s="21"/>
      <c r="M144" s="18" t="s">
        <v>1873</v>
      </c>
      <c r="N144" s="21"/>
      <c r="O144" s="23" t="str">
        <f>IF(L144="No",(IF(N144="yes","Sponsor Certified Compliant",IF(N144="No","Sponsor Certified Not Compliant",""))),IF(L144="Yes",IF(N144&lt;&gt;"","Do not answer Question 2","Sponsor Certified Compliant"),""))</f>
        <v/>
      </c>
      <c r="P144" s="17" t="s">
        <v>24</v>
      </c>
      <c r="Q144" s="24" t="s">
        <v>2044</v>
      </c>
      <c r="R144" s="34"/>
      <c r="S144" s="66"/>
      <c r="T144" s="66"/>
      <c r="U144" s="66"/>
    </row>
    <row r="145" spans="1:21" ht="121.5" customHeight="1" x14ac:dyDescent="0.2">
      <c r="A145" s="14">
        <v>602</v>
      </c>
      <c r="B145" s="17" t="s">
        <v>394</v>
      </c>
      <c r="C145" s="17" t="s">
        <v>394</v>
      </c>
      <c r="D145" s="17"/>
      <c r="E145" s="17" t="s">
        <v>395</v>
      </c>
      <c r="F145" s="17" t="s">
        <v>21</v>
      </c>
      <c r="G145" s="37" t="s">
        <v>392</v>
      </c>
      <c r="H145" s="18" t="s">
        <v>393</v>
      </c>
      <c r="I145" s="19">
        <v>39703</v>
      </c>
      <c r="J145" s="17" t="s">
        <v>396</v>
      </c>
      <c r="K145" s="17" t="s">
        <v>2029</v>
      </c>
      <c r="L145" s="21"/>
      <c r="M145" s="49" t="s">
        <v>1874</v>
      </c>
      <c r="N145" s="21"/>
      <c r="O145" s="23" t="str">
        <f>IF(L145="Yes",(IF(N145="yes","Sponsor Certified Compliant",IF(N145="No","Sponsor Certified Not Compliant",""))),IF(L145="No",IF(N145&lt;&gt;"","Do not answer Question 2","Sponsor Certified Not Applicable"),""))</f>
        <v/>
      </c>
      <c r="P145" s="17" t="s">
        <v>24</v>
      </c>
      <c r="Q145" s="24" t="s">
        <v>2044</v>
      </c>
      <c r="R145" s="34"/>
      <c r="S145" s="66"/>
      <c r="T145" s="66"/>
      <c r="U145" s="66"/>
    </row>
    <row r="146" spans="1:21" ht="126" customHeight="1" x14ac:dyDescent="0.2">
      <c r="A146" s="31">
        <v>603</v>
      </c>
      <c r="B146" s="17" t="s">
        <v>397</v>
      </c>
      <c r="C146" s="17" t="s">
        <v>397</v>
      </c>
      <c r="D146" s="17"/>
      <c r="E146" s="17" t="s">
        <v>398</v>
      </c>
      <c r="F146" s="17" t="s">
        <v>21</v>
      </c>
      <c r="G146" s="37" t="s">
        <v>392</v>
      </c>
      <c r="H146" s="18" t="s">
        <v>393</v>
      </c>
      <c r="I146" s="19">
        <v>39703</v>
      </c>
      <c r="J146" s="20" t="s">
        <v>2163</v>
      </c>
      <c r="K146" s="20" t="s">
        <v>1875</v>
      </c>
      <c r="L146" s="21"/>
      <c r="M146" s="17" t="s">
        <v>1876</v>
      </c>
      <c r="N146" s="21"/>
      <c r="O146" s="23" t="str">
        <f>IF(L146="Yes",(IF(N146="yes","Sponsor Certified Compliant - Documentation Required",IF(N146="No","Sponsor Certified Not Compliant",""))),IF(L146="No",IF(N146&lt;&gt;"","Do not answer Question 2","Sponsor Certified Not Applicable"),""))</f>
        <v/>
      </c>
      <c r="P146" s="17" t="s">
        <v>399</v>
      </c>
      <c r="Q146" s="24" t="s">
        <v>2044</v>
      </c>
      <c r="R146" s="21"/>
      <c r="S146" s="66"/>
      <c r="T146" s="66"/>
      <c r="U146" s="66"/>
    </row>
    <row r="147" spans="1:21" ht="123.75" customHeight="1" x14ac:dyDescent="0.2">
      <c r="A147" s="14">
        <v>604</v>
      </c>
      <c r="B147" s="17" t="s">
        <v>400</v>
      </c>
      <c r="C147" s="17" t="s">
        <v>34</v>
      </c>
      <c r="D147" s="17"/>
      <c r="E147" s="17" t="s">
        <v>747</v>
      </c>
      <c r="F147" s="17" t="s">
        <v>21</v>
      </c>
      <c r="G147" s="37" t="s">
        <v>392</v>
      </c>
      <c r="H147" s="18" t="s">
        <v>393</v>
      </c>
      <c r="I147" s="17" t="s">
        <v>122</v>
      </c>
      <c r="J147" s="39" t="s">
        <v>402</v>
      </c>
      <c r="K147" s="39" t="s">
        <v>1877</v>
      </c>
      <c r="L147" s="21"/>
      <c r="M147" s="39" t="s">
        <v>1878</v>
      </c>
      <c r="N147" s="34"/>
      <c r="O147" s="23" t="str">
        <f>IF(L147="Yes",(IF(N147="yes","Sponsor Certified Compliant - Documentation Required",IF(N147="No","Sponsor Certified Not Compliant",""))),IF(L147="No",IF(N147&lt;&gt;"","Do not answer Question 2","Sponsor Certified Not Applicable"),""))</f>
        <v/>
      </c>
      <c r="P147" s="17" t="s">
        <v>748</v>
      </c>
      <c r="Q147" s="24" t="s">
        <v>2044</v>
      </c>
      <c r="R147" s="34"/>
      <c r="S147" s="66"/>
      <c r="T147" s="66"/>
      <c r="U147" s="66"/>
    </row>
    <row r="148" spans="1:21" ht="123.75" customHeight="1" x14ac:dyDescent="0.2">
      <c r="A148" s="31">
        <v>605</v>
      </c>
      <c r="B148" s="17" t="s">
        <v>403</v>
      </c>
      <c r="C148" s="17" t="s">
        <v>34</v>
      </c>
      <c r="D148" s="17"/>
      <c r="E148" s="17" t="s">
        <v>404</v>
      </c>
      <c r="F148" s="17" t="s">
        <v>21</v>
      </c>
      <c r="G148" s="37" t="s">
        <v>392</v>
      </c>
      <c r="H148" s="18" t="s">
        <v>393</v>
      </c>
      <c r="I148" s="17" t="s">
        <v>122</v>
      </c>
      <c r="J148" s="17" t="s">
        <v>405</v>
      </c>
      <c r="K148" s="18" t="s">
        <v>1879</v>
      </c>
      <c r="L148" s="21"/>
      <c r="M148" s="49" t="s">
        <v>1880</v>
      </c>
      <c r="N148" s="21"/>
      <c r="O148" s="23" t="str">
        <f t="shared" ref="O148:O153" si="5">IF(L148="Yes",(IF(N148="yes","Sponsor Certified Compliant",IF(N148="No","Sponsor Certified Not Compliant",""))),IF(L148="No",IF(N148&lt;&gt;"","Do not answer Question 2","Sponsor Certified Not Applicable"),""))</f>
        <v/>
      </c>
      <c r="P148" s="17" t="s">
        <v>24</v>
      </c>
      <c r="Q148" s="24" t="s">
        <v>2044</v>
      </c>
      <c r="R148" s="34"/>
      <c r="S148" s="66"/>
      <c r="T148" s="66"/>
      <c r="U148" s="66"/>
    </row>
    <row r="149" spans="1:21" ht="161.25" customHeight="1" x14ac:dyDescent="0.2">
      <c r="A149" s="14">
        <v>606</v>
      </c>
      <c r="B149" s="16" t="s">
        <v>406</v>
      </c>
      <c r="C149" s="17" t="s">
        <v>34</v>
      </c>
      <c r="D149" s="16"/>
      <c r="E149" s="17" t="s">
        <v>407</v>
      </c>
      <c r="F149" s="17" t="s">
        <v>21</v>
      </c>
      <c r="G149" s="37" t="s">
        <v>392</v>
      </c>
      <c r="H149" s="18" t="s">
        <v>393</v>
      </c>
      <c r="I149" s="19">
        <v>41051</v>
      </c>
      <c r="J149" s="39" t="s">
        <v>2164</v>
      </c>
      <c r="K149" s="39" t="s">
        <v>1881</v>
      </c>
      <c r="L149" s="21"/>
      <c r="M149" s="49" t="s">
        <v>2030</v>
      </c>
      <c r="N149" s="21"/>
      <c r="O149" s="23" t="str">
        <f t="shared" si="5"/>
        <v/>
      </c>
      <c r="P149" s="17" t="s">
        <v>24</v>
      </c>
      <c r="Q149" s="24" t="s">
        <v>2044</v>
      </c>
      <c r="R149" s="21"/>
      <c r="S149" s="66"/>
      <c r="T149" s="66"/>
      <c r="U149" s="66"/>
    </row>
    <row r="150" spans="1:21" ht="141" customHeight="1" x14ac:dyDescent="0.2">
      <c r="A150" s="31">
        <v>607</v>
      </c>
      <c r="B150" s="32" t="s">
        <v>408</v>
      </c>
      <c r="C150" s="32" t="s">
        <v>160</v>
      </c>
      <c r="D150" s="32"/>
      <c r="E150" s="32" t="s">
        <v>409</v>
      </c>
      <c r="F150" s="32" t="s">
        <v>21</v>
      </c>
      <c r="G150" s="37" t="s">
        <v>392</v>
      </c>
      <c r="H150" s="37" t="s">
        <v>393</v>
      </c>
      <c r="I150" s="33">
        <v>39354</v>
      </c>
      <c r="J150" s="17" t="s">
        <v>410</v>
      </c>
      <c r="K150" s="18" t="s">
        <v>1882</v>
      </c>
      <c r="L150" s="21"/>
      <c r="M150" s="17" t="s">
        <v>1883</v>
      </c>
      <c r="N150" s="21"/>
      <c r="O150" s="23" t="str">
        <f t="shared" si="5"/>
        <v/>
      </c>
      <c r="P150" s="17" t="s">
        <v>24</v>
      </c>
      <c r="Q150" s="24" t="s">
        <v>2044</v>
      </c>
      <c r="R150" s="34"/>
      <c r="S150" s="66"/>
      <c r="T150" s="66"/>
      <c r="U150" s="66"/>
    </row>
    <row r="151" spans="1:21" ht="122.25" customHeight="1" x14ac:dyDescent="0.2">
      <c r="A151" s="14">
        <v>608</v>
      </c>
      <c r="B151" s="16" t="s">
        <v>411</v>
      </c>
      <c r="C151" s="16" t="s">
        <v>34</v>
      </c>
      <c r="D151" s="16"/>
      <c r="E151" s="17" t="s">
        <v>412</v>
      </c>
      <c r="F151" s="17" t="s">
        <v>21</v>
      </c>
      <c r="G151" s="37" t="s">
        <v>392</v>
      </c>
      <c r="H151" s="18" t="s">
        <v>393</v>
      </c>
      <c r="I151" s="19">
        <v>41897</v>
      </c>
      <c r="J151" s="17" t="s">
        <v>413</v>
      </c>
      <c r="K151" s="18" t="s">
        <v>1884</v>
      </c>
      <c r="L151" s="21"/>
      <c r="M151" s="18" t="s">
        <v>1885</v>
      </c>
      <c r="N151" s="21"/>
      <c r="O151" s="23" t="str">
        <f t="shared" si="5"/>
        <v/>
      </c>
      <c r="P151" s="17" t="s">
        <v>24</v>
      </c>
      <c r="Q151" s="24" t="s">
        <v>2044</v>
      </c>
      <c r="R151" s="34"/>
      <c r="S151" s="66"/>
      <c r="T151" s="66"/>
      <c r="U151" s="66"/>
    </row>
    <row r="152" spans="1:21" s="25" customFormat="1" ht="121.5" customHeight="1" x14ac:dyDescent="0.2">
      <c r="A152" s="14">
        <v>609</v>
      </c>
      <c r="B152" s="32" t="s">
        <v>414</v>
      </c>
      <c r="C152" s="32" t="s">
        <v>26</v>
      </c>
      <c r="D152" s="32"/>
      <c r="E152" s="32" t="s">
        <v>415</v>
      </c>
      <c r="F152" s="32" t="s">
        <v>21</v>
      </c>
      <c r="G152" s="32" t="s">
        <v>392</v>
      </c>
      <c r="H152" s="32" t="s">
        <v>393</v>
      </c>
      <c r="I152" s="33">
        <v>41546</v>
      </c>
      <c r="J152" s="17" t="s">
        <v>416</v>
      </c>
      <c r="K152" s="17" t="s">
        <v>2165</v>
      </c>
      <c r="L152" s="21"/>
      <c r="M152" s="17" t="s">
        <v>1886</v>
      </c>
      <c r="N152" s="21"/>
      <c r="O152" s="23" t="str">
        <f t="shared" si="5"/>
        <v/>
      </c>
      <c r="P152" s="17" t="s">
        <v>24</v>
      </c>
      <c r="Q152" s="24" t="s">
        <v>2044</v>
      </c>
      <c r="R152" s="21"/>
      <c r="S152" s="66"/>
      <c r="T152" s="66"/>
      <c r="U152" s="66"/>
    </row>
    <row r="153" spans="1:21" s="25" customFormat="1" ht="126" customHeight="1" x14ac:dyDescent="0.2">
      <c r="A153" s="14">
        <v>610</v>
      </c>
      <c r="B153" s="17" t="s">
        <v>417</v>
      </c>
      <c r="C153" s="17" t="s">
        <v>418</v>
      </c>
      <c r="D153" s="17" t="s">
        <v>419</v>
      </c>
      <c r="E153" s="17" t="s">
        <v>420</v>
      </c>
      <c r="F153" s="17" t="s">
        <v>21</v>
      </c>
      <c r="G153" s="37" t="s">
        <v>392</v>
      </c>
      <c r="H153" s="18" t="s">
        <v>421</v>
      </c>
      <c r="I153" s="19">
        <v>41670</v>
      </c>
      <c r="J153" s="39" t="s">
        <v>1643</v>
      </c>
      <c r="K153" s="39" t="s">
        <v>2166</v>
      </c>
      <c r="L153" s="21"/>
      <c r="M153" s="17" t="s">
        <v>2167</v>
      </c>
      <c r="N153" s="21"/>
      <c r="O153" s="23" t="str">
        <f t="shared" si="5"/>
        <v/>
      </c>
      <c r="P153" s="17" t="s">
        <v>24</v>
      </c>
      <c r="Q153" s="24" t="s">
        <v>2044</v>
      </c>
      <c r="R153" s="21"/>
      <c r="S153" s="66"/>
      <c r="T153" s="66"/>
      <c r="U153" s="66"/>
    </row>
    <row r="154" spans="1:21" s="25" customFormat="1" ht="123.75" customHeight="1" x14ac:dyDescent="0.2">
      <c r="A154" s="31">
        <v>611</v>
      </c>
      <c r="B154" s="17" t="s">
        <v>422</v>
      </c>
      <c r="C154" s="17" t="s">
        <v>423</v>
      </c>
      <c r="D154" s="17"/>
      <c r="E154" s="17" t="s">
        <v>424</v>
      </c>
      <c r="F154" s="17" t="s">
        <v>21</v>
      </c>
      <c r="G154" s="37" t="s">
        <v>392</v>
      </c>
      <c r="H154" s="18" t="s">
        <v>421</v>
      </c>
      <c r="I154" s="17" t="s">
        <v>425</v>
      </c>
      <c r="J154" s="35" t="s">
        <v>426</v>
      </c>
      <c r="K154" s="39" t="s">
        <v>1887</v>
      </c>
      <c r="L154" s="21"/>
      <c r="M154" s="22"/>
      <c r="N154" s="22"/>
      <c r="O154" s="23" t="str">
        <f>IF(L154="Yes","Sponsor Certified Compliant - Documentation Required",IF(L154="No","Sponsor Certified Not Compliant",""))</f>
        <v/>
      </c>
      <c r="P154" s="17" t="s">
        <v>427</v>
      </c>
      <c r="Q154" s="24" t="s">
        <v>2044</v>
      </c>
      <c r="R154" s="34"/>
      <c r="S154" s="66"/>
      <c r="T154" s="66"/>
      <c r="U154" s="66"/>
    </row>
    <row r="155" spans="1:21" s="25" customFormat="1" ht="123.75" customHeight="1" x14ac:dyDescent="0.2">
      <c r="A155" s="14">
        <v>612</v>
      </c>
      <c r="B155" s="17" t="s">
        <v>428</v>
      </c>
      <c r="C155" s="17" t="s">
        <v>418</v>
      </c>
      <c r="D155" s="17" t="s">
        <v>429</v>
      </c>
      <c r="E155" s="17" t="s">
        <v>430</v>
      </c>
      <c r="F155" s="17" t="s">
        <v>21</v>
      </c>
      <c r="G155" s="37" t="s">
        <v>392</v>
      </c>
      <c r="H155" s="18" t="s">
        <v>421</v>
      </c>
      <c r="I155" s="17" t="s">
        <v>122</v>
      </c>
      <c r="J155" s="39" t="s">
        <v>2168</v>
      </c>
      <c r="K155" s="39" t="s">
        <v>2169</v>
      </c>
      <c r="L155" s="21"/>
      <c r="M155" s="22"/>
      <c r="N155" s="22"/>
      <c r="O155" s="23" t="str">
        <f>IF(L155="Yes","Sponsor Certified Compliant",IF(L155="No","Sponsor Certified Not Compliant",""))</f>
        <v/>
      </c>
      <c r="P155" s="17" t="s">
        <v>24</v>
      </c>
      <c r="Q155" s="24" t="s">
        <v>2044</v>
      </c>
      <c r="R155" s="21"/>
      <c r="S155" s="66"/>
      <c r="T155" s="66"/>
      <c r="U155" s="66"/>
    </row>
    <row r="156" spans="1:21" s="25" customFormat="1" ht="123.75" customHeight="1" x14ac:dyDescent="0.2">
      <c r="A156" s="31">
        <v>613</v>
      </c>
      <c r="B156" s="17" t="s">
        <v>431</v>
      </c>
      <c r="C156" s="17" t="s">
        <v>34</v>
      </c>
      <c r="D156" s="17"/>
      <c r="E156" s="17" t="s">
        <v>2170</v>
      </c>
      <c r="F156" s="17" t="s">
        <v>21</v>
      </c>
      <c r="G156" s="37" t="s">
        <v>392</v>
      </c>
      <c r="H156" s="18" t="s">
        <v>421</v>
      </c>
      <c r="I156" s="17" t="s">
        <v>122</v>
      </c>
      <c r="J156" s="17" t="s">
        <v>749</v>
      </c>
      <c r="K156" s="17" t="s">
        <v>1888</v>
      </c>
      <c r="L156" s="21"/>
      <c r="M156" s="22"/>
      <c r="N156" s="22"/>
      <c r="O156" s="23" t="str">
        <f>IF(L156="Yes","Sponsor Certified Compliant",IF(L156="No","Sponsor Certified Not Compliant",""))</f>
        <v/>
      </c>
      <c r="P156" s="17" t="s">
        <v>24</v>
      </c>
      <c r="Q156" s="24" t="s">
        <v>2044</v>
      </c>
      <c r="R156" s="21"/>
      <c r="S156" s="66"/>
      <c r="T156" s="66"/>
      <c r="U156" s="66"/>
    </row>
    <row r="157" spans="1:21" s="25" customFormat="1" ht="150" customHeight="1" x14ac:dyDescent="0.2">
      <c r="A157" s="14">
        <v>614</v>
      </c>
      <c r="B157" s="17" t="s">
        <v>432</v>
      </c>
      <c r="C157" s="32" t="s">
        <v>34</v>
      </c>
      <c r="D157" s="17"/>
      <c r="E157" s="17" t="s">
        <v>433</v>
      </c>
      <c r="F157" s="17" t="s">
        <v>21</v>
      </c>
      <c r="G157" s="37" t="s">
        <v>392</v>
      </c>
      <c r="H157" s="37" t="s">
        <v>421</v>
      </c>
      <c r="I157" s="19">
        <v>38839</v>
      </c>
      <c r="J157" s="17" t="s">
        <v>2171</v>
      </c>
      <c r="K157" s="17" t="s">
        <v>1889</v>
      </c>
      <c r="L157" s="21"/>
      <c r="M157" s="17" t="s">
        <v>1890</v>
      </c>
      <c r="N157" s="21"/>
      <c r="O157" s="23" t="str">
        <f>IF(L157="Yes",(IF(N157="yes","Sponsor Certified Compliant",IF(N157="No","Sponsor Certified Not Compliant",""))),IF(L157="No",IF(N157&lt;&gt;"","Do not answer Question 2","Sponsor Certified Not Applicable"),""))</f>
        <v/>
      </c>
      <c r="P157" s="17" t="s">
        <v>24</v>
      </c>
      <c r="Q157" s="24" t="s">
        <v>2044</v>
      </c>
      <c r="R157" s="21"/>
      <c r="S157" s="66"/>
      <c r="T157" s="66"/>
      <c r="U157" s="66"/>
    </row>
    <row r="158" spans="1:21" s="25" customFormat="1" ht="161.25" customHeight="1" x14ac:dyDescent="0.2">
      <c r="A158" s="31">
        <v>615</v>
      </c>
      <c r="B158" s="17" t="s">
        <v>434</v>
      </c>
      <c r="C158" s="32" t="s">
        <v>34</v>
      </c>
      <c r="D158" s="17"/>
      <c r="E158" s="17" t="s">
        <v>435</v>
      </c>
      <c r="F158" s="17" t="s">
        <v>21</v>
      </c>
      <c r="G158" s="37" t="s">
        <v>392</v>
      </c>
      <c r="H158" s="37" t="s">
        <v>421</v>
      </c>
      <c r="I158" s="17" t="s">
        <v>122</v>
      </c>
      <c r="J158" s="17" t="s">
        <v>436</v>
      </c>
      <c r="K158" s="17" t="s">
        <v>1891</v>
      </c>
      <c r="L158" s="21"/>
      <c r="M158" s="22"/>
      <c r="N158" s="22"/>
      <c r="O158" s="23" t="str">
        <f>IF(L158="Yes","Sponsor Certified Compliant",IF(L158="No","Sponsor Certified Not Compliant",""))</f>
        <v/>
      </c>
      <c r="P158" s="17" t="s">
        <v>24</v>
      </c>
      <c r="Q158" s="24" t="s">
        <v>2044</v>
      </c>
      <c r="R158" s="21"/>
      <c r="S158" s="66"/>
      <c r="T158" s="66"/>
      <c r="U158" s="66"/>
    </row>
    <row r="159" spans="1:21" s="25" customFormat="1" ht="67.5" x14ac:dyDescent="0.2">
      <c r="A159" s="14">
        <v>616</v>
      </c>
      <c r="B159" s="17" t="s">
        <v>437</v>
      </c>
      <c r="C159" s="17" t="s">
        <v>438</v>
      </c>
      <c r="D159" s="17" t="s">
        <v>439</v>
      </c>
      <c r="E159" s="17" t="s">
        <v>440</v>
      </c>
      <c r="F159" s="17" t="s">
        <v>21</v>
      </c>
      <c r="G159" s="37" t="s">
        <v>392</v>
      </c>
      <c r="H159" s="18" t="s">
        <v>421</v>
      </c>
      <c r="I159" s="19">
        <v>42482</v>
      </c>
      <c r="J159" s="39" t="s">
        <v>2172</v>
      </c>
      <c r="K159" s="35" t="s">
        <v>1892</v>
      </c>
      <c r="L159" s="21"/>
      <c r="M159" s="39" t="s">
        <v>441</v>
      </c>
      <c r="N159" s="21"/>
      <c r="O159" s="23" t="str">
        <f>IF(L159="Yes",(IF(N159="yes","Sponsor Certified Compliant",IF(N159="No","Sponsor Certified Not Compliant",""))),IF(L159="No",IF(N159&lt;&gt;"","Do not answer Question 2","Sponsor Certified Not Applicable"),""))</f>
        <v/>
      </c>
      <c r="P159" s="17" t="s">
        <v>24</v>
      </c>
      <c r="Q159" s="24" t="s">
        <v>2044</v>
      </c>
      <c r="R159" s="34"/>
      <c r="S159" s="66"/>
      <c r="T159" s="66"/>
      <c r="U159" s="66"/>
    </row>
    <row r="160" spans="1:21" s="25" customFormat="1" ht="123.75" customHeight="1" x14ac:dyDescent="0.2">
      <c r="A160" s="31">
        <v>617</v>
      </c>
      <c r="B160" s="17" t="s">
        <v>442</v>
      </c>
      <c r="C160" s="17" t="s">
        <v>443</v>
      </c>
      <c r="D160" s="17" t="s">
        <v>444</v>
      </c>
      <c r="E160" s="17" t="s">
        <v>445</v>
      </c>
      <c r="F160" s="17" t="s">
        <v>21</v>
      </c>
      <c r="G160" s="37" t="s">
        <v>392</v>
      </c>
      <c r="H160" s="37" t="s">
        <v>421</v>
      </c>
      <c r="I160" s="17" t="s">
        <v>446</v>
      </c>
      <c r="J160" s="17" t="s">
        <v>447</v>
      </c>
      <c r="K160" s="18" t="s">
        <v>1893</v>
      </c>
      <c r="L160" s="21"/>
      <c r="M160" s="18" t="s">
        <v>750</v>
      </c>
      <c r="N160" s="21"/>
      <c r="O160" s="23" t="str">
        <f>IF(L160="Yes",(IF(N160="yes","Sponsor Certified Compliant",IF(N160="No","Sponsor Certified Not Compliant",""))),IF(L160="No",IF(N160&lt;&gt;"","Do not answer Question 2","Sponsor Certified Not Applicable"),""))</f>
        <v/>
      </c>
      <c r="P160" s="17" t="s">
        <v>24</v>
      </c>
      <c r="Q160" s="24" t="s">
        <v>2044</v>
      </c>
      <c r="R160" s="34"/>
      <c r="S160" s="66"/>
      <c r="T160" s="66"/>
      <c r="U160" s="66"/>
    </row>
    <row r="161" spans="1:21" s="25" customFormat="1" ht="123.75" customHeight="1" x14ac:dyDescent="0.2">
      <c r="A161" s="14">
        <v>618</v>
      </c>
      <c r="B161" s="17" t="s">
        <v>448</v>
      </c>
      <c r="C161" s="17" t="s">
        <v>448</v>
      </c>
      <c r="D161" s="16"/>
      <c r="E161" s="17" t="s">
        <v>20</v>
      </c>
      <c r="F161" s="17" t="s">
        <v>21</v>
      </c>
      <c r="G161" s="37" t="s">
        <v>392</v>
      </c>
      <c r="H161" s="18" t="s">
        <v>449</v>
      </c>
      <c r="I161" s="19">
        <v>42627</v>
      </c>
      <c r="J161" s="20" t="s">
        <v>450</v>
      </c>
      <c r="K161" s="20" t="s">
        <v>451</v>
      </c>
      <c r="L161" s="21"/>
      <c r="M161" s="22"/>
      <c r="N161" s="22"/>
      <c r="O161" s="23" t="str">
        <f>IF(L161="Yes","Sponsor Certified Compliant",IF(L161="No","Sponsor Certified Not Compliant",""))</f>
        <v/>
      </c>
      <c r="P161" s="17" t="s">
        <v>24</v>
      </c>
      <c r="Q161" s="24" t="s">
        <v>2044</v>
      </c>
      <c r="R161" s="21"/>
      <c r="S161" s="66"/>
      <c r="T161" s="66"/>
      <c r="U161" s="66"/>
    </row>
    <row r="162" spans="1:21" s="25" customFormat="1" ht="123.75" customHeight="1" x14ac:dyDescent="0.2">
      <c r="A162" s="31">
        <v>619</v>
      </c>
      <c r="B162" s="17" t="s">
        <v>452</v>
      </c>
      <c r="C162" s="17" t="s">
        <v>418</v>
      </c>
      <c r="D162" s="17" t="s">
        <v>453</v>
      </c>
      <c r="E162" s="17" t="s">
        <v>454</v>
      </c>
      <c r="F162" s="17" t="s">
        <v>21</v>
      </c>
      <c r="G162" s="37" t="s">
        <v>392</v>
      </c>
      <c r="H162" s="18" t="s">
        <v>449</v>
      </c>
      <c r="I162" s="19">
        <v>42307</v>
      </c>
      <c r="J162" s="17" t="s">
        <v>1644</v>
      </c>
      <c r="K162" s="17" t="s">
        <v>1894</v>
      </c>
      <c r="L162" s="21"/>
      <c r="M162" s="17" t="s">
        <v>1895</v>
      </c>
      <c r="N162" s="21"/>
      <c r="O162" s="23" t="str">
        <f>IF(L162="Yes",(IF(N162="yes","Sponsor Certified Compliant",IF(N162="No","Sponsor Certified Not Compliant",""))),IF(L162="No",IF(N162&lt;&gt;"","Do not answer Question 2","Sponsor Certified Not Applicable"),""))</f>
        <v/>
      </c>
      <c r="P162" s="17" t="s">
        <v>24</v>
      </c>
      <c r="Q162" s="24" t="s">
        <v>2044</v>
      </c>
      <c r="R162" s="21"/>
      <c r="S162" s="66"/>
      <c r="T162" s="66"/>
      <c r="U162" s="66"/>
    </row>
    <row r="163" spans="1:21" s="25" customFormat="1" ht="125.25" customHeight="1" x14ac:dyDescent="0.2">
      <c r="A163" s="14">
        <v>620</v>
      </c>
      <c r="B163" s="17" t="s">
        <v>455</v>
      </c>
      <c r="C163" s="17" t="s">
        <v>34</v>
      </c>
      <c r="D163" s="17"/>
      <c r="E163" s="17" t="s">
        <v>456</v>
      </c>
      <c r="F163" s="17" t="s">
        <v>21</v>
      </c>
      <c r="G163" s="37" t="s">
        <v>392</v>
      </c>
      <c r="H163" s="18" t="s">
        <v>457</v>
      </c>
      <c r="I163" s="17" t="s">
        <v>458</v>
      </c>
      <c r="J163" s="17" t="s">
        <v>459</v>
      </c>
      <c r="K163" s="18" t="s">
        <v>1896</v>
      </c>
      <c r="L163" s="21"/>
      <c r="M163" s="49" t="s">
        <v>1897</v>
      </c>
      <c r="N163" s="21"/>
      <c r="O163" s="23" t="str">
        <f>IF(L163="No",(IF(N163="yes","Sponsor Certified Compliant - Documentation Required",IF(N163="No","Sponsor Certified Not Compliant",""))),IF(L163="Yes",IF(N163&lt;&gt;"","Do not answer Question 2","Sponsor Certified Compliant - No Documentation Required"),""))</f>
        <v/>
      </c>
      <c r="P163" s="17" t="s">
        <v>460</v>
      </c>
      <c r="Q163" s="24" t="s">
        <v>2044</v>
      </c>
      <c r="R163" s="34"/>
      <c r="S163" s="66"/>
      <c r="T163" s="66"/>
      <c r="U163" s="66"/>
    </row>
    <row r="164" spans="1:21" s="25" customFormat="1" ht="121.5" customHeight="1" x14ac:dyDescent="0.2">
      <c r="A164" s="31">
        <v>621</v>
      </c>
      <c r="B164" s="17" t="s">
        <v>461</v>
      </c>
      <c r="C164" s="17" t="s">
        <v>34</v>
      </c>
      <c r="D164" s="17"/>
      <c r="E164" s="17" t="s">
        <v>462</v>
      </c>
      <c r="F164" s="17" t="s">
        <v>21</v>
      </c>
      <c r="G164" s="37" t="s">
        <v>392</v>
      </c>
      <c r="H164" s="18" t="s">
        <v>457</v>
      </c>
      <c r="I164" s="19">
        <v>42613</v>
      </c>
      <c r="J164" s="17" t="s">
        <v>463</v>
      </c>
      <c r="K164" s="17" t="s">
        <v>1898</v>
      </c>
      <c r="L164" s="21"/>
      <c r="M164" s="22"/>
      <c r="N164" s="22"/>
      <c r="O164" s="23" t="str">
        <f>IF(L164="Yes","Sponsor Certified Compliant - Documentation Required",IF(L164="No","Sponsor Certified Not Compliant",""))</f>
        <v/>
      </c>
      <c r="P164" s="17" t="s">
        <v>464</v>
      </c>
      <c r="Q164" s="24" t="s">
        <v>2044</v>
      </c>
      <c r="R164" s="21"/>
      <c r="S164" s="66"/>
      <c r="T164" s="66"/>
      <c r="U164" s="66"/>
    </row>
    <row r="165" spans="1:21" s="25" customFormat="1" ht="123.75" customHeight="1" x14ac:dyDescent="0.2">
      <c r="A165" s="14">
        <v>622</v>
      </c>
      <c r="B165" s="17" t="s">
        <v>465</v>
      </c>
      <c r="C165" s="17" t="s">
        <v>465</v>
      </c>
      <c r="D165" s="17"/>
      <c r="E165" s="17" t="s">
        <v>466</v>
      </c>
      <c r="F165" s="17" t="s">
        <v>21</v>
      </c>
      <c r="G165" s="37" t="s">
        <v>392</v>
      </c>
      <c r="H165" s="18" t="s">
        <v>467</v>
      </c>
      <c r="I165" s="19">
        <v>39703</v>
      </c>
      <c r="J165" s="17" t="s">
        <v>2012</v>
      </c>
      <c r="K165" s="17" t="s">
        <v>1899</v>
      </c>
      <c r="L165" s="21"/>
      <c r="M165" s="22"/>
      <c r="N165" s="22"/>
      <c r="O165" s="23" t="str">
        <f>IF(L165="Yes","Sponsor Certified Compliant",IF(L165="No","Sponsor Certified Not Compliant",""))</f>
        <v/>
      </c>
      <c r="P165" s="17" t="s">
        <v>24</v>
      </c>
      <c r="Q165" s="24" t="s">
        <v>2044</v>
      </c>
      <c r="R165" s="21"/>
      <c r="S165" s="66"/>
      <c r="T165" s="66"/>
      <c r="U165" s="66"/>
    </row>
    <row r="166" spans="1:21" s="25" customFormat="1" ht="123.75" customHeight="1" x14ac:dyDescent="0.2">
      <c r="A166" s="31">
        <v>623</v>
      </c>
      <c r="B166" s="17" t="s">
        <v>468</v>
      </c>
      <c r="C166" s="17" t="s">
        <v>418</v>
      </c>
      <c r="D166" s="17" t="s">
        <v>469</v>
      </c>
      <c r="E166" s="17" t="s">
        <v>470</v>
      </c>
      <c r="F166" s="17" t="s">
        <v>21</v>
      </c>
      <c r="G166" s="37" t="s">
        <v>392</v>
      </c>
      <c r="H166" s="18" t="s">
        <v>467</v>
      </c>
      <c r="I166" s="19">
        <v>40052</v>
      </c>
      <c r="J166" s="17" t="s">
        <v>471</v>
      </c>
      <c r="K166" s="17" t="s">
        <v>1900</v>
      </c>
      <c r="L166" s="21"/>
      <c r="M166" s="22"/>
      <c r="N166" s="22"/>
      <c r="O166" s="23" t="str">
        <f>IF(L166="Yes","Sponsor Certified Compliant",IF(L166="No","Sponsor Certified Not Compliant",""))</f>
        <v/>
      </c>
      <c r="P166" s="17" t="s">
        <v>24</v>
      </c>
      <c r="Q166" s="24" t="s">
        <v>2044</v>
      </c>
      <c r="R166" s="21"/>
      <c r="S166" s="66"/>
      <c r="T166" s="66"/>
      <c r="U166" s="66"/>
    </row>
    <row r="167" spans="1:21" s="25" customFormat="1" ht="83.25" customHeight="1" x14ac:dyDescent="0.2">
      <c r="A167" s="14">
        <v>624</v>
      </c>
      <c r="B167" s="17" t="s">
        <v>468</v>
      </c>
      <c r="C167" s="17" t="s">
        <v>418</v>
      </c>
      <c r="D167" s="17" t="s">
        <v>469</v>
      </c>
      <c r="E167" s="17" t="s">
        <v>470</v>
      </c>
      <c r="F167" s="17" t="s">
        <v>21</v>
      </c>
      <c r="G167" s="37" t="s">
        <v>392</v>
      </c>
      <c r="H167" s="18" t="s">
        <v>467</v>
      </c>
      <c r="I167" s="19">
        <v>40052</v>
      </c>
      <c r="J167" s="17" t="s">
        <v>471</v>
      </c>
      <c r="K167" s="18" t="s">
        <v>472</v>
      </c>
      <c r="L167" s="21"/>
      <c r="M167" s="49" t="s">
        <v>473</v>
      </c>
      <c r="N167" s="21"/>
      <c r="O167" s="23" t="str">
        <f>IF(L167="Yes",(IF(N167="yes","Sponsor Certified Compliant",IF(N167="No","Sponsor Certified Not Compliant",""))),IF(L167="No",IF(N167&lt;&gt;"","Do not answer Question 2","Sponsor Certified Not Applicable"),""))</f>
        <v/>
      </c>
      <c r="P167" s="17" t="s">
        <v>24</v>
      </c>
      <c r="Q167" s="24" t="s">
        <v>2044</v>
      </c>
      <c r="R167" s="34"/>
      <c r="S167" s="66"/>
      <c r="T167" s="66"/>
      <c r="U167" s="66"/>
    </row>
    <row r="168" spans="1:21" s="25" customFormat="1" ht="72.75" customHeight="1" x14ac:dyDescent="0.2">
      <c r="A168" s="31">
        <v>625</v>
      </c>
      <c r="B168" s="17" t="s">
        <v>468</v>
      </c>
      <c r="C168" s="17" t="s">
        <v>418</v>
      </c>
      <c r="D168" s="17" t="s">
        <v>469</v>
      </c>
      <c r="E168" s="17" t="s">
        <v>470</v>
      </c>
      <c r="F168" s="17" t="s">
        <v>21</v>
      </c>
      <c r="G168" s="37" t="s">
        <v>392</v>
      </c>
      <c r="H168" s="18" t="s">
        <v>467</v>
      </c>
      <c r="I168" s="19">
        <v>40052</v>
      </c>
      <c r="J168" s="17" t="s">
        <v>471</v>
      </c>
      <c r="K168" s="18" t="s">
        <v>474</v>
      </c>
      <c r="L168" s="21"/>
      <c r="M168" s="49" t="s">
        <v>1901</v>
      </c>
      <c r="N168" s="21"/>
      <c r="O168" s="23" t="str">
        <f>IF(L168="Yes",(IF(N168="yes","Sponsor Certified Compliant",IF(N168="No","Sponsor Certified Not Compliant",""))),IF(L168="No",IF(N168&lt;&gt;"","Do not answer Question 2","Sponsor Certified Not Applicable"),""))</f>
        <v/>
      </c>
      <c r="P168" s="17" t="s">
        <v>24</v>
      </c>
      <c r="Q168" s="24" t="s">
        <v>2044</v>
      </c>
      <c r="R168" s="34"/>
      <c r="S168" s="66"/>
      <c r="T168" s="66"/>
      <c r="U168" s="66"/>
    </row>
    <row r="169" spans="1:21" s="25" customFormat="1" ht="120" customHeight="1" x14ac:dyDescent="0.2">
      <c r="A169" s="14">
        <v>626</v>
      </c>
      <c r="B169" s="17" t="s">
        <v>475</v>
      </c>
      <c r="C169" s="17" t="s">
        <v>418</v>
      </c>
      <c r="D169" s="17" t="s">
        <v>476</v>
      </c>
      <c r="E169" s="17" t="s">
        <v>477</v>
      </c>
      <c r="F169" s="17" t="s">
        <v>21</v>
      </c>
      <c r="G169" s="37" t="s">
        <v>392</v>
      </c>
      <c r="H169" s="18" t="s">
        <v>467</v>
      </c>
      <c r="I169" s="19">
        <v>41725</v>
      </c>
      <c r="J169" s="17" t="s">
        <v>478</v>
      </c>
      <c r="K169" s="17" t="s">
        <v>1902</v>
      </c>
      <c r="L169" s="21"/>
      <c r="M169" s="22"/>
      <c r="N169" s="22"/>
      <c r="O169" s="23" t="str">
        <f>IF(L169="Yes","Sponsor Certified Compliant",IF(L169="No","Sponsor Certified Not Compliant",""))</f>
        <v/>
      </c>
      <c r="P169" s="17" t="s">
        <v>24</v>
      </c>
      <c r="Q169" s="24" t="s">
        <v>2044</v>
      </c>
      <c r="R169" s="21"/>
      <c r="S169" s="66"/>
      <c r="T169" s="66"/>
      <c r="U169" s="66"/>
    </row>
    <row r="170" spans="1:21" s="25" customFormat="1" ht="67.5" x14ac:dyDescent="0.2">
      <c r="A170" s="31">
        <v>627</v>
      </c>
      <c r="B170" s="32" t="s">
        <v>479</v>
      </c>
      <c r="C170" s="17" t="s">
        <v>118</v>
      </c>
      <c r="D170" s="32"/>
      <c r="E170" s="32" t="s">
        <v>480</v>
      </c>
      <c r="F170" s="32" t="s">
        <v>121</v>
      </c>
      <c r="G170" s="37" t="s">
        <v>392</v>
      </c>
      <c r="H170" s="37" t="s">
        <v>467</v>
      </c>
      <c r="I170" s="33">
        <v>42276</v>
      </c>
      <c r="J170" s="17" t="s">
        <v>1645</v>
      </c>
      <c r="K170" s="17" t="s">
        <v>1903</v>
      </c>
      <c r="L170" s="21"/>
      <c r="M170" s="17" t="s">
        <v>1904</v>
      </c>
      <c r="N170" s="21"/>
      <c r="O170" s="23" t="str">
        <f>IF(L170="Yes",(IF(N170="yes","Sponsor Certified Compliant",IF(N170="No","Sponsor Certified Not Compliant",""))),IF(L170="No",IF(N170&lt;&gt;"","Do not answer Question 2","Sponsor Certified Not Applicable"),""))</f>
        <v/>
      </c>
      <c r="P170" s="17" t="s">
        <v>24</v>
      </c>
      <c r="Q170" s="24" t="s">
        <v>2044</v>
      </c>
      <c r="R170" s="21"/>
      <c r="S170" s="66"/>
      <c r="T170" s="66"/>
      <c r="U170" s="66"/>
    </row>
    <row r="171" spans="1:21" s="25" customFormat="1" ht="67.5" x14ac:dyDescent="0.2">
      <c r="A171" s="14">
        <v>628</v>
      </c>
      <c r="B171" s="17" t="s">
        <v>391</v>
      </c>
      <c r="C171" s="17" t="s">
        <v>391</v>
      </c>
      <c r="D171" s="17"/>
      <c r="E171" s="17" t="s">
        <v>481</v>
      </c>
      <c r="F171" s="17" t="s">
        <v>21</v>
      </c>
      <c r="G171" s="37" t="s">
        <v>392</v>
      </c>
      <c r="H171" s="18" t="s">
        <v>482</v>
      </c>
      <c r="I171" s="19">
        <v>42401</v>
      </c>
      <c r="J171" s="20" t="s">
        <v>483</v>
      </c>
      <c r="K171" s="38" t="s">
        <v>1905</v>
      </c>
      <c r="L171" s="21"/>
      <c r="M171" s="50" t="s">
        <v>1906</v>
      </c>
      <c r="N171" s="21"/>
      <c r="O171" s="23" t="str">
        <f>IF(L171="Yes",(IF(N171="yes","Sponsor Certified Compliant - Documentation Required",IF(N171="No","Sponsor Certified Not Compliant",""))),IF(L171="No",IF(N171&lt;&gt;"","Do not answer Question 2","Sponsor Certified Not Applicable"),""))</f>
        <v/>
      </c>
      <c r="P171" s="17" t="s">
        <v>484</v>
      </c>
      <c r="Q171" s="24" t="s">
        <v>2044</v>
      </c>
      <c r="R171" s="21"/>
      <c r="S171" s="66"/>
      <c r="T171" s="66"/>
      <c r="U171" s="66"/>
    </row>
    <row r="172" spans="1:21" s="25" customFormat="1" ht="148.5" customHeight="1" x14ac:dyDescent="0.2">
      <c r="A172" s="31">
        <v>629</v>
      </c>
      <c r="B172" s="17" t="s">
        <v>485</v>
      </c>
      <c r="C172" s="17" t="s">
        <v>485</v>
      </c>
      <c r="D172" s="16"/>
      <c r="E172" s="17" t="s">
        <v>20</v>
      </c>
      <c r="F172" s="17" t="s">
        <v>2135</v>
      </c>
      <c r="G172" s="37" t="s">
        <v>392</v>
      </c>
      <c r="H172" s="18" t="s">
        <v>482</v>
      </c>
      <c r="I172" s="19">
        <v>42627</v>
      </c>
      <c r="J172" s="20" t="s">
        <v>752</v>
      </c>
      <c r="K172" s="20" t="s">
        <v>1907</v>
      </c>
      <c r="L172" s="21"/>
      <c r="M172" s="17" t="s">
        <v>2173</v>
      </c>
      <c r="N172" s="21"/>
      <c r="O172" s="23" t="str">
        <f t="shared" ref="O172:O185" si="6">IF(L172="Yes",(IF(N172="yes","Sponsor Certified Compliant",IF(N172="No","Sponsor Certified Not Compliant",""))),IF(L172="No",IF(N172&lt;&gt;"","Do not answer Question 2","Sponsor Certified Not Applicable"),""))</f>
        <v/>
      </c>
      <c r="P172" s="17" t="s">
        <v>731</v>
      </c>
      <c r="Q172" s="24" t="s">
        <v>2044</v>
      </c>
      <c r="R172" s="21"/>
      <c r="S172" s="66"/>
      <c r="T172" s="66"/>
      <c r="U172" s="66"/>
    </row>
    <row r="173" spans="1:21" ht="122.25" customHeight="1" x14ac:dyDescent="0.2">
      <c r="A173" s="14">
        <v>630</v>
      </c>
      <c r="B173" s="32" t="s">
        <v>486</v>
      </c>
      <c r="C173" s="32" t="s">
        <v>391</v>
      </c>
      <c r="D173" s="32"/>
      <c r="E173" s="32" t="s">
        <v>487</v>
      </c>
      <c r="F173" s="32" t="s">
        <v>21</v>
      </c>
      <c r="G173" s="37" t="s">
        <v>392</v>
      </c>
      <c r="H173" s="37" t="s">
        <v>482</v>
      </c>
      <c r="I173" s="33">
        <v>42276</v>
      </c>
      <c r="J173" s="17" t="s">
        <v>488</v>
      </c>
      <c r="K173" s="17" t="s">
        <v>1905</v>
      </c>
      <c r="L173" s="21"/>
      <c r="M173" s="17" t="s">
        <v>1908</v>
      </c>
      <c r="N173" s="21"/>
      <c r="O173" s="23" t="str">
        <f t="shared" si="6"/>
        <v/>
      </c>
      <c r="P173" s="17" t="s">
        <v>24</v>
      </c>
      <c r="Q173" s="24" t="s">
        <v>2044</v>
      </c>
      <c r="R173" s="21"/>
      <c r="S173" s="66"/>
      <c r="T173" s="66"/>
      <c r="U173" s="66"/>
    </row>
    <row r="174" spans="1:21" ht="67.5" x14ac:dyDescent="0.2">
      <c r="A174" s="31">
        <v>631</v>
      </c>
      <c r="B174" s="32" t="s">
        <v>489</v>
      </c>
      <c r="C174" s="32" t="s">
        <v>391</v>
      </c>
      <c r="D174" s="32"/>
      <c r="E174" s="32" t="s">
        <v>490</v>
      </c>
      <c r="F174" s="32" t="s">
        <v>21</v>
      </c>
      <c r="G174" s="37" t="s">
        <v>392</v>
      </c>
      <c r="H174" s="37" t="s">
        <v>482</v>
      </c>
      <c r="I174" s="33">
        <v>39354</v>
      </c>
      <c r="J174" s="17" t="s">
        <v>1646</v>
      </c>
      <c r="K174" s="17" t="s">
        <v>751</v>
      </c>
      <c r="L174" s="21"/>
      <c r="M174" s="17" t="s">
        <v>1909</v>
      </c>
      <c r="N174" s="21"/>
      <c r="O174" s="23" t="str">
        <f t="shared" si="6"/>
        <v/>
      </c>
      <c r="P174" s="17" t="s">
        <v>24</v>
      </c>
      <c r="Q174" s="24" t="s">
        <v>2044</v>
      </c>
      <c r="R174" s="21"/>
      <c r="S174" s="66"/>
      <c r="T174" s="66"/>
      <c r="U174" s="66"/>
    </row>
    <row r="175" spans="1:21" ht="71.25" customHeight="1" x14ac:dyDescent="0.2">
      <c r="A175" s="14">
        <v>632</v>
      </c>
      <c r="B175" s="32" t="s">
        <v>491</v>
      </c>
      <c r="C175" s="32" t="s">
        <v>391</v>
      </c>
      <c r="D175" s="32"/>
      <c r="E175" s="32" t="s">
        <v>492</v>
      </c>
      <c r="F175" s="32" t="s">
        <v>21</v>
      </c>
      <c r="G175" s="37" t="s">
        <v>392</v>
      </c>
      <c r="H175" s="37" t="s">
        <v>482</v>
      </c>
      <c r="I175" s="33">
        <v>34971</v>
      </c>
      <c r="J175" s="17" t="s">
        <v>493</v>
      </c>
      <c r="K175" s="17" t="s">
        <v>1905</v>
      </c>
      <c r="L175" s="21"/>
      <c r="M175" s="17" t="s">
        <v>1910</v>
      </c>
      <c r="N175" s="21"/>
      <c r="O175" s="23" t="str">
        <f t="shared" si="6"/>
        <v/>
      </c>
      <c r="P175" s="17" t="s">
        <v>24</v>
      </c>
      <c r="Q175" s="24" t="s">
        <v>2044</v>
      </c>
      <c r="R175" s="21"/>
      <c r="S175" s="66"/>
      <c r="T175" s="66"/>
      <c r="U175" s="66"/>
    </row>
    <row r="176" spans="1:21" ht="122.25" customHeight="1" x14ac:dyDescent="0.2">
      <c r="A176" s="31">
        <v>633</v>
      </c>
      <c r="B176" s="17" t="s">
        <v>494</v>
      </c>
      <c r="C176" s="17" t="s">
        <v>494</v>
      </c>
      <c r="D176" s="17"/>
      <c r="E176" s="17" t="s">
        <v>495</v>
      </c>
      <c r="F176" s="17" t="s">
        <v>2174</v>
      </c>
      <c r="G176" s="37" t="s">
        <v>392</v>
      </c>
      <c r="H176" s="18" t="s">
        <v>482</v>
      </c>
      <c r="I176" s="19">
        <v>42292</v>
      </c>
      <c r="J176" s="20" t="s">
        <v>2175</v>
      </c>
      <c r="K176" s="38" t="s">
        <v>1911</v>
      </c>
      <c r="L176" s="21"/>
      <c r="M176" s="18" t="s">
        <v>1912</v>
      </c>
      <c r="N176" s="21"/>
      <c r="O176" s="23" t="str">
        <f t="shared" si="6"/>
        <v/>
      </c>
      <c r="P176" s="17" t="s">
        <v>24</v>
      </c>
      <c r="Q176" s="24" t="s">
        <v>2044</v>
      </c>
      <c r="R176" s="34"/>
      <c r="S176" s="66"/>
      <c r="T176" s="66"/>
      <c r="U176" s="66"/>
    </row>
    <row r="177" spans="1:21" s="4" customFormat="1" ht="78" customHeight="1" x14ac:dyDescent="0.2">
      <c r="A177" s="42">
        <v>634</v>
      </c>
      <c r="B177" s="37" t="s">
        <v>496</v>
      </c>
      <c r="C177" s="37" t="s">
        <v>26</v>
      </c>
      <c r="D177" s="37"/>
      <c r="E177" s="37" t="s">
        <v>497</v>
      </c>
      <c r="F177" s="37" t="s">
        <v>21</v>
      </c>
      <c r="G177" s="37" t="s">
        <v>392</v>
      </c>
      <c r="H177" s="18" t="s">
        <v>498</v>
      </c>
      <c r="I177" s="61">
        <v>36685</v>
      </c>
      <c r="J177" s="18" t="s">
        <v>499</v>
      </c>
      <c r="K177" s="18" t="s">
        <v>1913</v>
      </c>
      <c r="L177" s="34"/>
      <c r="M177" s="18" t="s">
        <v>1914</v>
      </c>
      <c r="N177" s="34"/>
      <c r="O177" s="49" t="str">
        <f t="shared" si="6"/>
        <v/>
      </c>
      <c r="P177" s="18" t="s">
        <v>24</v>
      </c>
      <c r="Q177" s="60" t="s">
        <v>2044</v>
      </c>
      <c r="R177" s="34"/>
      <c r="S177" s="66"/>
      <c r="T177" s="66"/>
      <c r="U177" s="66"/>
    </row>
    <row r="178" spans="1:21" ht="122.25" customHeight="1" x14ac:dyDescent="0.2">
      <c r="A178" s="31">
        <v>635</v>
      </c>
      <c r="B178" s="32" t="s">
        <v>500</v>
      </c>
      <c r="C178" s="17" t="s">
        <v>118</v>
      </c>
      <c r="D178" s="32"/>
      <c r="E178" s="32" t="s">
        <v>501</v>
      </c>
      <c r="F178" s="32" t="s">
        <v>121</v>
      </c>
      <c r="G178" s="37" t="s">
        <v>392</v>
      </c>
      <c r="H178" s="37" t="s">
        <v>502</v>
      </c>
      <c r="I178" s="33">
        <v>42276</v>
      </c>
      <c r="J178" s="17" t="s">
        <v>503</v>
      </c>
      <c r="K178" s="17" t="s">
        <v>1903</v>
      </c>
      <c r="L178" s="21"/>
      <c r="M178" s="17" t="s">
        <v>504</v>
      </c>
      <c r="N178" s="21"/>
      <c r="O178" s="23" t="str">
        <f t="shared" si="6"/>
        <v/>
      </c>
      <c r="P178" s="17" t="s">
        <v>24</v>
      </c>
      <c r="Q178" s="24" t="s">
        <v>2044</v>
      </c>
      <c r="R178" s="21"/>
      <c r="S178" s="66"/>
      <c r="T178" s="66"/>
      <c r="U178" s="66"/>
    </row>
    <row r="179" spans="1:21" ht="125.25" customHeight="1" x14ac:dyDescent="0.2">
      <c r="A179" s="14">
        <v>636</v>
      </c>
      <c r="B179" s="17" t="s">
        <v>505</v>
      </c>
      <c r="C179" s="17" t="s">
        <v>505</v>
      </c>
      <c r="D179" s="17"/>
      <c r="E179" s="17" t="s">
        <v>506</v>
      </c>
      <c r="F179" s="17" t="s">
        <v>21</v>
      </c>
      <c r="G179" s="37" t="s">
        <v>392</v>
      </c>
      <c r="H179" s="18" t="s">
        <v>507</v>
      </c>
      <c r="I179" s="19">
        <v>39703</v>
      </c>
      <c r="J179" s="17" t="s">
        <v>2176</v>
      </c>
      <c r="K179" s="17" t="s">
        <v>2031</v>
      </c>
      <c r="L179" s="21"/>
      <c r="M179" s="17" t="s">
        <v>1915</v>
      </c>
      <c r="N179" s="21"/>
      <c r="O179" s="23" t="str">
        <f t="shared" si="6"/>
        <v/>
      </c>
      <c r="P179" s="17" t="s">
        <v>24</v>
      </c>
      <c r="Q179" s="24" t="s">
        <v>2044</v>
      </c>
      <c r="R179" s="21"/>
      <c r="S179" s="66"/>
      <c r="T179" s="66"/>
      <c r="U179" s="66"/>
    </row>
    <row r="180" spans="1:21" ht="121.5" customHeight="1" x14ac:dyDescent="0.2">
      <c r="A180" s="31">
        <v>637</v>
      </c>
      <c r="B180" s="17" t="s">
        <v>508</v>
      </c>
      <c r="C180" s="17" t="s">
        <v>34</v>
      </c>
      <c r="D180" s="17" t="s">
        <v>509</v>
      </c>
      <c r="E180" s="17" t="s">
        <v>510</v>
      </c>
      <c r="F180" s="17" t="s">
        <v>21</v>
      </c>
      <c r="G180" s="37" t="s">
        <v>392</v>
      </c>
      <c r="H180" s="18" t="s">
        <v>512</v>
      </c>
      <c r="I180" s="19">
        <v>41319</v>
      </c>
      <c r="J180" s="17" t="s">
        <v>1647</v>
      </c>
      <c r="K180" s="17" t="s">
        <v>2177</v>
      </c>
      <c r="L180" s="21"/>
      <c r="M180" s="17" t="s">
        <v>1916</v>
      </c>
      <c r="N180" s="21"/>
      <c r="O180" s="23" t="str">
        <f t="shared" si="6"/>
        <v/>
      </c>
      <c r="P180" s="17" t="s">
        <v>24</v>
      </c>
      <c r="Q180" s="24" t="s">
        <v>2044</v>
      </c>
      <c r="R180" s="21"/>
      <c r="S180" s="66"/>
      <c r="T180" s="66"/>
      <c r="U180" s="66"/>
    </row>
    <row r="181" spans="1:21" s="25" customFormat="1" ht="123.75" customHeight="1" x14ac:dyDescent="0.2">
      <c r="A181" s="14">
        <v>638</v>
      </c>
      <c r="B181" s="17" t="s">
        <v>513</v>
      </c>
      <c r="C181" s="17" t="s">
        <v>2068</v>
      </c>
      <c r="D181" s="17" t="s">
        <v>514</v>
      </c>
      <c r="E181" s="17" t="s">
        <v>515</v>
      </c>
      <c r="F181" s="17" t="s">
        <v>21</v>
      </c>
      <c r="G181" s="37" t="s">
        <v>392</v>
      </c>
      <c r="H181" s="18" t="s">
        <v>512</v>
      </c>
      <c r="I181" s="19">
        <v>41480</v>
      </c>
      <c r="J181" s="39" t="s">
        <v>516</v>
      </c>
      <c r="K181" s="17" t="s">
        <v>2177</v>
      </c>
      <c r="L181" s="21"/>
      <c r="M181" s="17" t="s">
        <v>1917</v>
      </c>
      <c r="N181" s="21"/>
      <c r="O181" s="23" t="str">
        <f t="shared" si="6"/>
        <v/>
      </c>
      <c r="P181" s="17" t="s">
        <v>24</v>
      </c>
      <c r="Q181" s="24" t="s">
        <v>2044</v>
      </c>
      <c r="R181" s="21"/>
      <c r="S181" s="66"/>
      <c r="T181" s="66"/>
      <c r="U181" s="66"/>
    </row>
    <row r="182" spans="1:21" s="25" customFormat="1" ht="121.5" customHeight="1" x14ac:dyDescent="0.2">
      <c r="A182" s="31">
        <v>639</v>
      </c>
      <c r="B182" s="17" t="s">
        <v>517</v>
      </c>
      <c r="C182" s="17" t="s">
        <v>2068</v>
      </c>
      <c r="D182" s="17" t="s">
        <v>518</v>
      </c>
      <c r="E182" s="17" t="s">
        <v>519</v>
      </c>
      <c r="F182" s="17" t="s">
        <v>520</v>
      </c>
      <c r="G182" s="37" t="s">
        <v>392</v>
      </c>
      <c r="H182" s="18" t="s">
        <v>512</v>
      </c>
      <c r="I182" s="19">
        <v>41546</v>
      </c>
      <c r="J182" s="39" t="s">
        <v>521</v>
      </c>
      <c r="K182" s="17" t="s">
        <v>2177</v>
      </c>
      <c r="L182" s="21"/>
      <c r="M182" s="17" t="s">
        <v>1918</v>
      </c>
      <c r="N182" s="21"/>
      <c r="O182" s="23" t="str">
        <f t="shared" si="6"/>
        <v/>
      </c>
      <c r="P182" s="17" t="s">
        <v>24</v>
      </c>
      <c r="Q182" s="24" t="s">
        <v>2044</v>
      </c>
      <c r="R182" s="21"/>
      <c r="S182" s="66"/>
      <c r="T182" s="66"/>
      <c r="U182" s="66"/>
    </row>
    <row r="183" spans="1:21" s="25" customFormat="1" ht="72.75" customHeight="1" x14ac:dyDescent="0.2">
      <c r="A183" s="14">
        <v>640</v>
      </c>
      <c r="B183" s="17" t="s">
        <v>2088</v>
      </c>
      <c r="C183" s="17" t="s">
        <v>2068</v>
      </c>
      <c r="D183" s="17" t="s">
        <v>522</v>
      </c>
      <c r="E183" s="17" t="s">
        <v>523</v>
      </c>
      <c r="F183" s="17" t="s">
        <v>520</v>
      </c>
      <c r="G183" s="37" t="s">
        <v>392</v>
      </c>
      <c r="H183" s="18" t="s">
        <v>512</v>
      </c>
      <c r="I183" s="19">
        <v>42276</v>
      </c>
      <c r="J183" s="39" t="s">
        <v>524</v>
      </c>
      <c r="K183" s="17" t="s">
        <v>2177</v>
      </c>
      <c r="L183" s="21"/>
      <c r="M183" s="17" t="s">
        <v>1919</v>
      </c>
      <c r="N183" s="21"/>
      <c r="O183" s="23" t="str">
        <f t="shared" si="6"/>
        <v/>
      </c>
      <c r="P183" s="17" t="s">
        <v>24</v>
      </c>
      <c r="Q183" s="24" t="s">
        <v>2044</v>
      </c>
      <c r="R183" s="21"/>
      <c r="S183" s="66"/>
      <c r="T183" s="66"/>
      <c r="U183" s="66"/>
    </row>
    <row r="184" spans="1:21" ht="81" customHeight="1" x14ac:dyDescent="0.2">
      <c r="A184" s="14">
        <v>651</v>
      </c>
      <c r="B184" s="17" t="s">
        <v>525</v>
      </c>
      <c r="C184" s="17" t="s">
        <v>525</v>
      </c>
      <c r="D184" s="17"/>
      <c r="E184" s="17" t="s">
        <v>526</v>
      </c>
      <c r="F184" s="17" t="s">
        <v>21</v>
      </c>
      <c r="G184" s="18" t="s">
        <v>392</v>
      </c>
      <c r="H184" s="18" t="s">
        <v>527</v>
      </c>
      <c r="I184" s="19">
        <v>42401</v>
      </c>
      <c r="J184" s="20" t="s">
        <v>1920</v>
      </c>
      <c r="K184" s="20" t="s">
        <v>2178</v>
      </c>
      <c r="L184" s="21"/>
      <c r="M184" s="17" t="s">
        <v>1921</v>
      </c>
      <c r="N184" s="21"/>
      <c r="O184" s="23" t="str">
        <f t="shared" si="6"/>
        <v/>
      </c>
      <c r="P184" s="17" t="s">
        <v>24</v>
      </c>
      <c r="Q184" s="24" t="s">
        <v>2044</v>
      </c>
      <c r="R184" s="21"/>
      <c r="S184" s="66"/>
      <c r="T184" s="66"/>
      <c r="U184" s="66"/>
    </row>
    <row r="185" spans="1:21" ht="99" customHeight="1" x14ac:dyDescent="0.2">
      <c r="A185" s="31">
        <v>652</v>
      </c>
      <c r="B185" s="17" t="s">
        <v>528</v>
      </c>
      <c r="C185" s="17" t="s">
        <v>528</v>
      </c>
      <c r="D185" s="17"/>
      <c r="E185" s="17" t="s">
        <v>529</v>
      </c>
      <c r="F185" s="17" t="s">
        <v>21</v>
      </c>
      <c r="G185" s="18" t="s">
        <v>392</v>
      </c>
      <c r="H185" s="18" t="s">
        <v>527</v>
      </c>
      <c r="I185" s="19">
        <v>42276</v>
      </c>
      <c r="J185" s="20" t="s">
        <v>1922</v>
      </c>
      <c r="K185" s="37" t="s">
        <v>1923</v>
      </c>
      <c r="L185" s="21"/>
      <c r="M185" s="50" t="s">
        <v>1924</v>
      </c>
      <c r="N185" s="21"/>
      <c r="O185" s="23" t="str">
        <f t="shared" si="6"/>
        <v/>
      </c>
      <c r="P185" s="17" t="s">
        <v>24</v>
      </c>
      <c r="Q185" s="24" t="s">
        <v>2044</v>
      </c>
      <c r="R185" s="21"/>
      <c r="S185" s="66"/>
      <c r="T185" s="66"/>
      <c r="U185" s="66"/>
    </row>
    <row r="186" spans="1:21" ht="121.5" customHeight="1" x14ac:dyDescent="0.2">
      <c r="A186" s="14">
        <v>653</v>
      </c>
      <c r="B186" s="46" t="s">
        <v>530</v>
      </c>
      <c r="C186" s="46" t="s">
        <v>530</v>
      </c>
      <c r="D186" s="46"/>
      <c r="E186" s="18" t="s">
        <v>20</v>
      </c>
      <c r="F186" s="18" t="s">
        <v>21</v>
      </c>
      <c r="G186" s="18" t="s">
        <v>392</v>
      </c>
      <c r="H186" s="18" t="s">
        <v>527</v>
      </c>
      <c r="I186" s="43">
        <v>42627</v>
      </c>
      <c r="J186" s="20" t="s">
        <v>2179</v>
      </c>
      <c r="K186" s="20" t="s">
        <v>1925</v>
      </c>
      <c r="L186" s="21"/>
      <c r="M186" s="22"/>
      <c r="N186" s="22"/>
      <c r="O186" s="23" t="str">
        <f>IF(L186="Yes","Sponsor Certified Compliant",IF(L186="No","Sponsor Certified Not Compliant",""))</f>
        <v/>
      </c>
      <c r="P186" s="17" t="s">
        <v>24</v>
      </c>
      <c r="Q186" s="24" t="s">
        <v>2044</v>
      </c>
      <c r="R186" s="21"/>
      <c r="S186" s="66"/>
      <c r="T186" s="66"/>
      <c r="U186" s="66"/>
    </row>
    <row r="187" spans="1:21" ht="129.75" customHeight="1" x14ac:dyDescent="0.2">
      <c r="A187" s="31">
        <v>654</v>
      </c>
      <c r="B187" s="46" t="s">
        <v>531</v>
      </c>
      <c r="C187" s="46" t="s">
        <v>532</v>
      </c>
      <c r="D187" s="46"/>
      <c r="E187" s="18" t="s">
        <v>533</v>
      </c>
      <c r="F187" s="18" t="s">
        <v>21</v>
      </c>
      <c r="G187" s="18" t="s">
        <v>392</v>
      </c>
      <c r="H187" s="18" t="s">
        <v>527</v>
      </c>
      <c r="I187" s="43">
        <v>42401</v>
      </c>
      <c r="J187" s="38" t="s">
        <v>534</v>
      </c>
      <c r="K187" s="38" t="s">
        <v>535</v>
      </c>
      <c r="L187" s="21"/>
      <c r="M187" s="38" t="s">
        <v>536</v>
      </c>
      <c r="N187" s="21"/>
      <c r="O187" s="23" t="str">
        <f>IF(L187="Yes",(IF(N187="yes","Sponsor Certified Compliant - Documentation Required",IF(N187="No","Sponsor Certified Not Compliant",""))),IF(L187="No",IF(N187&lt;&gt;"","Do not answer Question 2","Sponsor Certified Not Applicable"),""))</f>
        <v/>
      </c>
      <c r="P187" s="17" t="s">
        <v>537</v>
      </c>
      <c r="Q187" s="24" t="s">
        <v>2044</v>
      </c>
      <c r="R187" s="21"/>
      <c r="S187" s="66"/>
      <c r="T187" s="66"/>
      <c r="U187" s="66"/>
    </row>
    <row r="188" spans="1:21" ht="122.25" customHeight="1" x14ac:dyDescent="0.2">
      <c r="A188" s="14">
        <v>655</v>
      </c>
      <c r="B188" s="17" t="s">
        <v>538</v>
      </c>
      <c r="C188" s="17" t="s">
        <v>538</v>
      </c>
      <c r="D188" s="17"/>
      <c r="E188" s="17" t="s">
        <v>539</v>
      </c>
      <c r="F188" s="17" t="s">
        <v>21</v>
      </c>
      <c r="G188" s="18" t="s">
        <v>392</v>
      </c>
      <c r="H188" s="18" t="s">
        <v>527</v>
      </c>
      <c r="I188" s="19">
        <v>42401</v>
      </c>
      <c r="J188" s="20" t="s">
        <v>2013</v>
      </c>
      <c r="K188" s="20" t="s">
        <v>2180</v>
      </c>
      <c r="L188" s="21"/>
      <c r="M188" s="22"/>
      <c r="N188" s="22"/>
      <c r="O188" s="23" t="str">
        <f>IF(L188="Yes","Sponsor Certified Compliant - Documentation Required",IF(L188="No","Sponsor Certified Not Compliant",""))</f>
        <v/>
      </c>
      <c r="P188" s="17" t="s">
        <v>2033</v>
      </c>
      <c r="Q188" s="24" t="s">
        <v>2044</v>
      </c>
      <c r="R188" s="21"/>
      <c r="S188" s="66"/>
      <c r="T188" s="66"/>
      <c r="U188" s="66"/>
    </row>
    <row r="189" spans="1:21" ht="123.75" customHeight="1" x14ac:dyDescent="0.2">
      <c r="A189" s="31">
        <v>656</v>
      </c>
      <c r="B189" s="17" t="s">
        <v>540</v>
      </c>
      <c r="C189" s="17" t="s">
        <v>540</v>
      </c>
      <c r="D189" s="17"/>
      <c r="E189" s="17" t="s">
        <v>541</v>
      </c>
      <c r="F189" s="15" t="s">
        <v>21</v>
      </c>
      <c r="G189" s="18" t="s">
        <v>392</v>
      </c>
      <c r="H189" s="18" t="s">
        <v>527</v>
      </c>
      <c r="I189" s="19">
        <v>42401</v>
      </c>
      <c r="J189" s="20" t="s">
        <v>542</v>
      </c>
      <c r="K189" s="38" t="s">
        <v>1926</v>
      </c>
      <c r="L189" s="21"/>
      <c r="M189" s="38" t="s">
        <v>543</v>
      </c>
      <c r="N189" s="21"/>
      <c r="O189" s="23" t="str">
        <f>IF(L189="Yes",(IF(N189="yes","Sponsor Certified Compliant",IF(N189="No","Sponsor Certified Not Compliant",""))),IF(L189="No",IF(N189&lt;&gt;"","Do not answer Question 2","Sponsor Certified Not Applicable"),""))</f>
        <v/>
      </c>
      <c r="P189" s="17" t="s">
        <v>24</v>
      </c>
      <c r="Q189" s="24" t="s">
        <v>2044</v>
      </c>
      <c r="R189" s="34"/>
      <c r="S189" s="66"/>
      <c r="T189" s="66"/>
      <c r="U189" s="66"/>
    </row>
    <row r="190" spans="1:21" ht="122.25" customHeight="1" x14ac:dyDescent="0.2">
      <c r="A190" s="14">
        <v>657</v>
      </c>
      <c r="B190" s="17" t="s">
        <v>544</v>
      </c>
      <c r="C190" s="17" t="s">
        <v>544</v>
      </c>
      <c r="D190" s="16"/>
      <c r="E190" s="17" t="s">
        <v>20</v>
      </c>
      <c r="F190" s="17" t="s">
        <v>21</v>
      </c>
      <c r="G190" s="18" t="s">
        <v>392</v>
      </c>
      <c r="H190" s="18" t="s">
        <v>527</v>
      </c>
      <c r="I190" s="19">
        <v>42627</v>
      </c>
      <c r="J190" s="20" t="s">
        <v>2053</v>
      </c>
      <c r="K190" s="20" t="s">
        <v>1927</v>
      </c>
      <c r="L190" s="21"/>
      <c r="M190" s="22"/>
      <c r="N190" s="22"/>
      <c r="O190" s="23" t="str">
        <f>IF(L190="Yes","Sponsor Certified Compliant",IF(L190="No","Sponsor Certified Not Compliant",""))</f>
        <v/>
      </c>
      <c r="P190" s="17" t="s">
        <v>731</v>
      </c>
      <c r="Q190" s="24" t="s">
        <v>2044</v>
      </c>
      <c r="R190" s="21"/>
      <c r="S190" s="66"/>
      <c r="T190" s="66"/>
      <c r="U190" s="66"/>
    </row>
    <row r="191" spans="1:21" ht="145.5" customHeight="1" x14ac:dyDescent="0.2">
      <c r="A191" s="31">
        <v>658</v>
      </c>
      <c r="B191" s="17" t="s">
        <v>545</v>
      </c>
      <c r="C191" s="32" t="s">
        <v>2072</v>
      </c>
      <c r="D191" s="17"/>
      <c r="E191" s="17" t="s">
        <v>546</v>
      </c>
      <c r="F191" s="17" t="s">
        <v>21</v>
      </c>
      <c r="G191" s="18" t="s">
        <v>392</v>
      </c>
      <c r="H191" s="18" t="s">
        <v>527</v>
      </c>
      <c r="I191" s="19">
        <v>39354</v>
      </c>
      <c r="J191" s="39" t="s">
        <v>547</v>
      </c>
      <c r="K191" s="39" t="s">
        <v>2181</v>
      </c>
      <c r="L191" s="21"/>
      <c r="M191" s="22"/>
      <c r="N191" s="22"/>
      <c r="O191" s="23" t="str">
        <f>IF(L191="Yes","Sponsor Certified Compliant - Documentation Required",IF(L191="No","Sponsor Certified Not Compliant",""))</f>
        <v/>
      </c>
      <c r="P191" s="17" t="s">
        <v>548</v>
      </c>
      <c r="Q191" s="24" t="s">
        <v>2044</v>
      </c>
      <c r="R191" s="21"/>
      <c r="S191" s="66"/>
      <c r="T191" s="66"/>
      <c r="U191" s="66"/>
    </row>
    <row r="192" spans="1:21" ht="123.75" customHeight="1" x14ac:dyDescent="0.2">
      <c r="A192" s="14">
        <v>659</v>
      </c>
      <c r="B192" s="32" t="s">
        <v>549</v>
      </c>
      <c r="C192" s="32" t="s">
        <v>2035</v>
      </c>
      <c r="D192" s="32"/>
      <c r="E192" s="32" t="s">
        <v>550</v>
      </c>
      <c r="F192" s="32" t="s">
        <v>21</v>
      </c>
      <c r="G192" s="18" t="s">
        <v>392</v>
      </c>
      <c r="H192" s="18" t="s">
        <v>527</v>
      </c>
      <c r="I192" s="33">
        <v>42401</v>
      </c>
      <c r="J192" s="20" t="s">
        <v>551</v>
      </c>
      <c r="K192" s="20" t="s">
        <v>2182</v>
      </c>
      <c r="L192" s="21"/>
      <c r="M192" s="22"/>
      <c r="N192" s="22"/>
      <c r="O192" s="23" t="str">
        <f>IF(L192="Yes","Sponsor Certified Compliant",IF(L192="No","Sponsor Certified Not Compliant",""))</f>
        <v/>
      </c>
      <c r="P192" s="17" t="s">
        <v>24</v>
      </c>
      <c r="Q192" s="24" t="s">
        <v>2044</v>
      </c>
      <c r="R192" s="21"/>
      <c r="S192" s="66"/>
      <c r="T192" s="66"/>
      <c r="U192" s="66"/>
    </row>
    <row r="193" spans="1:21" ht="120" customHeight="1" x14ac:dyDescent="0.2">
      <c r="A193" s="31">
        <v>660</v>
      </c>
      <c r="B193" s="16" t="s">
        <v>552</v>
      </c>
      <c r="C193" s="16" t="s">
        <v>553</v>
      </c>
      <c r="D193" s="16"/>
      <c r="E193" s="17" t="s">
        <v>554</v>
      </c>
      <c r="F193" s="17" t="s">
        <v>21</v>
      </c>
      <c r="G193" s="18" t="s">
        <v>392</v>
      </c>
      <c r="H193" s="18" t="s">
        <v>527</v>
      </c>
      <c r="I193" s="17" t="s">
        <v>122</v>
      </c>
      <c r="J193" s="17" t="s">
        <v>555</v>
      </c>
      <c r="K193" s="17" t="s">
        <v>1928</v>
      </c>
      <c r="L193" s="21"/>
      <c r="M193" s="22"/>
      <c r="N193" s="22"/>
      <c r="O193" s="23" t="str">
        <f>IF(L193="Yes","Sponsor Certified Compliant - Documentation Required",IF(L193="No","Sponsor Certified Not Compliant",""))</f>
        <v/>
      </c>
      <c r="P193" s="17" t="s">
        <v>556</v>
      </c>
      <c r="Q193" s="24" t="s">
        <v>2044</v>
      </c>
      <c r="R193" s="21"/>
      <c r="S193" s="66"/>
      <c r="T193" s="66"/>
      <c r="U193" s="66"/>
    </row>
    <row r="194" spans="1:21" ht="123.75" customHeight="1" x14ac:dyDescent="0.2">
      <c r="A194" s="14">
        <v>661</v>
      </c>
      <c r="B194" s="17" t="s">
        <v>557</v>
      </c>
      <c r="C194" s="17" t="s">
        <v>557</v>
      </c>
      <c r="D194" s="17"/>
      <c r="E194" s="17" t="s">
        <v>558</v>
      </c>
      <c r="F194" s="17" t="s">
        <v>21</v>
      </c>
      <c r="G194" s="18" t="s">
        <v>392</v>
      </c>
      <c r="H194" s="18" t="s">
        <v>527</v>
      </c>
      <c r="I194" s="19">
        <v>42401</v>
      </c>
      <c r="J194" s="20" t="s">
        <v>2042</v>
      </c>
      <c r="K194" s="20" t="s">
        <v>1929</v>
      </c>
      <c r="L194" s="21"/>
      <c r="M194" s="22"/>
      <c r="N194" s="22"/>
      <c r="O194" s="23" t="str">
        <f>IF(L194="Yes","Sponsor Certified Compliant",IF(L194="No","Sponsor Certified Not Compliant",""))</f>
        <v/>
      </c>
      <c r="P194" s="17" t="s">
        <v>24</v>
      </c>
      <c r="Q194" s="24" t="s">
        <v>2044</v>
      </c>
      <c r="R194" s="21"/>
      <c r="S194" s="66"/>
      <c r="T194" s="66"/>
      <c r="U194" s="66"/>
    </row>
    <row r="195" spans="1:21" ht="174.75" customHeight="1" x14ac:dyDescent="0.2">
      <c r="A195" s="31">
        <v>662</v>
      </c>
      <c r="B195" s="16" t="s">
        <v>559</v>
      </c>
      <c r="C195" s="16" t="s">
        <v>559</v>
      </c>
      <c r="D195" s="16"/>
      <c r="E195" s="17" t="s">
        <v>20</v>
      </c>
      <c r="F195" s="17" t="s">
        <v>21</v>
      </c>
      <c r="G195" s="18" t="s">
        <v>392</v>
      </c>
      <c r="H195" s="18" t="s">
        <v>527</v>
      </c>
      <c r="I195" s="19">
        <v>42627</v>
      </c>
      <c r="J195" s="20" t="s">
        <v>2183</v>
      </c>
      <c r="K195" s="20" t="s">
        <v>1930</v>
      </c>
      <c r="L195" s="21"/>
      <c r="M195" s="22"/>
      <c r="N195" s="22"/>
      <c r="O195" s="23" t="str">
        <f>IF(L195="Yes","Sponsor Certified Compliant - Documentation Required",IF(L195="No","Sponsor Certified Not Compliant",""))</f>
        <v/>
      </c>
      <c r="P195" s="17" t="s">
        <v>2043</v>
      </c>
      <c r="Q195" s="24" t="s">
        <v>2044</v>
      </c>
      <c r="R195" s="21"/>
      <c r="S195" s="66"/>
      <c r="T195" s="66"/>
      <c r="U195" s="66"/>
    </row>
    <row r="196" spans="1:21" ht="123.75" customHeight="1" x14ac:dyDescent="0.2">
      <c r="A196" s="14">
        <v>663</v>
      </c>
      <c r="B196" s="17" t="s">
        <v>560</v>
      </c>
      <c r="C196" s="17" t="s">
        <v>560</v>
      </c>
      <c r="D196" s="16"/>
      <c r="E196" s="17" t="s">
        <v>20</v>
      </c>
      <c r="F196" s="17" t="s">
        <v>21</v>
      </c>
      <c r="G196" s="18" t="s">
        <v>392</v>
      </c>
      <c r="H196" s="18" t="s">
        <v>527</v>
      </c>
      <c r="I196" s="19">
        <v>42627</v>
      </c>
      <c r="J196" s="20" t="s">
        <v>561</v>
      </c>
      <c r="K196" s="20" t="s">
        <v>1931</v>
      </c>
      <c r="L196" s="21"/>
      <c r="M196" s="22"/>
      <c r="N196" s="22"/>
      <c r="O196" s="23" t="str">
        <f>IF(L196="Yes","Sponsor Certified Compliant",IF(L196="No","Sponsor Certified Not Compliant",""))</f>
        <v/>
      </c>
      <c r="P196" s="17" t="s">
        <v>24</v>
      </c>
      <c r="Q196" s="24" t="s">
        <v>2044</v>
      </c>
      <c r="R196" s="21"/>
      <c r="S196" s="66"/>
      <c r="T196" s="66"/>
      <c r="U196" s="66"/>
    </row>
    <row r="197" spans="1:21" ht="121.5" customHeight="1" x14ac:dyDescent="0.2">
      <c r="A197" s="31">
        <v>664</v>
      </c>
      <c r="B197" s="16" t="s">
        <v>562</v>
      </c>
      <c r="C197" s="17" t="s">
        <v>34</v>
      </c>
      <c r="D197" s="16"/>
      <c r="E197" s="17" t="s">
        <v>563</v>
      </c>
      <c r="F197" s="17" t="s">
        <v>21</v>
      </c>
      <c r="G197" s="18" t="s">
        <v>392</v>
      </c>
      <c r="H197" s="18" t="s">
        <v>527</v>
      </c>
      <c r="I197" s="19">
        <v>42276</v>
      </c>
      <c r="J197" s="39" t="s">
        <v>2184</v>
      </c>
      <c r="K197" s="39" t="s">
        <v>1932</v>
      </c>
      <c r="L197" s="21"/>
      <c r="M197" s="22"/>
      <c r="N197" s="22"/>
      <c r="O197" s="23" t="str">
        <f>IF(L197="Yes","Sponsor Certified Compliant - Documentation Required",IF(L197="No","Sponsor Certified Not Compliant",""))</f>
        <v/>
      </c>
      <c r="P197" s="17" t="s">
        <v>564</v>
      </c>
      <c r="Q197" s="24" t="s">
        <v>2044</v>
      </c>
      <c r="R197" s="21"/>
      <c r="S197" s="66"/>
      <c r="T197" s="66"/>
      <c r="U197" s="66"/>
    </row>
    <row r="198" spans="1:21" ht="120" customHeight="1" x14ac:dyDescent="0.2">
      <c r="A198" s="14">
        <v>665</v>
      </c>
      <c r="B198" s="32" t="s">
        <v>565</v>
      </c>
      <c r="C198" s="32" t="s">
        <v>391</v>
      </c>
      <c r="D198" s="32"/>
      <c r="E198" s="32" t="s">
        <v>566</v>
      </c>
      <c r="F198" s="32" t="s">
        <v>21</v>
      </c>
      <c r="G198" s="18" t="s">
        <v>392</v>
      </c>
      <c r="H198" s="37" t="s">
        <v>527</v>
      </c>
      <c r="I198" s="33">
        <v>41546</v>
      </c>
      <c r="J198" s="17" t="s">
        <v>2054</v>
      </c>
      <c r="K198" s="17" t="s">
        <v>1933</v>
      </c>
      <c r="L198" s="21"/>
      <c r="M198" s="17" t="s">
        <v>1934</v>
      </c>
      <c r="N198" s="21"/>
      <c r="O198" s="23" t="str">
        <f>IF(L198="Yes",(IF(N198="yes","Sponsor Certified Compliant",IF(N198="No","Sponsor Certified Not Compliant",""))),IF(L198="No",IF(N198&lt;&gt;"","Do not answer Question 2","Sponsor Certified Not Applicable"),""))</f>
        <v/>
      </c>
      <c r="P198" s="17" t="s">
        <v>24</v>
      </c>
      <c r="Q198" s="24" t="s">
        <v>2044</v>
      </c>
      <c r="R198" s="21"/>
      <c r="S198" s="66"/>
      <c r="T198" s="66"/>
      <c r="U198" s="66"/>
    </row>
    <row r="199" spans="1:21" s="4" customFormat="1" ht="140.25" customHeight="1" x14ac:dyDescent="0.2">
      <c r="A199" s="42">
        <v>666</v>
      </c>
      <c r="B199" s="18" t="s">
        <v>567</v>
      </c>
      <c r="C199" s="18" t="s">
        <v>2072</v>
      </c>
      <c r="D199" s="18"/>
      <c r="E199" s="18" t="s">
        <v>568</v>
      </c>
      <c r="F199" s="18" t="s">
        <v>21</v>
      </c>
      <c r="G199" s="18" t="s">
        <v>392</v>
      </c>
      <c r="H199" s="18" t="s">
        <v>569</v>
      </c>
      <c r="I199" s="18" t="s">
        <v>122</v>
      </c>
      <c r="J199" s="18" t="s">
        <v>1648</v>
      </c>
      <c r="K199" s="18" t="s">
        <v>753</v>
      </c>
      <c r="L199" s="34"/>
      <c r="M199" s="22"/>
      <c r="N199" s="22"/>
      <c r="O199" s="49" t="str">
        <f>IF(L199="Yes","Sponsor Certified Compliant - Documentation Required",IF(L199="No","Sponsor Certified Not Compliant",""))</f>
        <v/>
      </c>
      <c r="P199" s="17" t="s">
        <v>24</v>
      </c>
      <c r="Q199" s="60" t="s">
        <v>2044</v>
      </c>
      <c r="R199" s="34"/>
      <c r="S199" s="66"/>
      <c r="T199" s="66"/>
      <c r="U199" s="66"/>
    </row>
    <row r="200" spans="1:21" ht="126" customHeight="1" x14ac:dyDescent="0.2">
      <c r="A200" s="14">
        <v>667</v>
      </c>
      <c r="B200" s="16" t="s">
        <v>570</v>
      </c>
      <c r="C200" s="16" t="s">
        <v>570</v>
      </c>
      <c r="D200" s="17"/>
      <c r="E200" s="17" t="s">
        <v>571</v>
      </c>
      <c r="F200" s="17" t="s">
        <v>21</v>
      </c>
      <c r="G200" s="18" t="s">
        <v>392</v>
      </c>
      <c r="H200" s="18" t="s">
        <v>572</v>
      </c>
      <c r="I200" s="19">
        <v>42401</v>
      </c>
      <c r="J200" s="20" t="s">
        <v>573</v>
      </c>
      <c r="K200" s="20" t="s">
        <v>2185</v>
      </c>
      <c r="L200" s="21"/>
      <c r="M200" s="22"/>
      <c r="N200" s="22"/>
      <c r="O200" s="23" t="str">
        <f>IF(L200="Yes","Sponsor Certified Compliant - Documentation Required",IF(L200="No","Sponsor Certified Not Compliant",""))</f>
        <v/>
      </c>
      <c r="P200" s="17" t="s">
        <v>2037</v>
      </c>
      <c r="Q200" s="24" t="s">
        <v>2044</v>
      </c>
      <c r="R200" s="21"/>
      <c r="S200" s="66"/>
      <c r="T200" s="66"/>
      <c r="U200" s="66"/>
    </row>
    <row r="201" spans="1:21" ht="166.5" customHeight="1" x14ac:dyDescent="0.2">
      <c r="A201" s="31">
        <v>668</v>
      </c>
      <c r="B201" s="16" t="s">
        <v>574</v>
      </c>
      <c r="C201" s="16" t="s">
        <v>34</v>
      </c>
      <c r="D201" s="16"/>
      <c r="E201" s="17" t="s">
        <v>575</v>
      </c>
      <c r="F201" s="17" t="s">
        <v>21</v>
      </c>
      <c r="G201" s="18" t="s">
        <v>392</v>
      </c>
      <c r="H201" s="18" t="s">
        <v>572</v>
      </c>
      <c r="I201" s="19">
        <v>42276</v>
      </c>
      <c r="J201" s="39" t="s">
        <v>754</v>
      </c>
      <c r="K201" s="39" t="s">
        <v>1935</v>
      </c>
      <c r="L201" s="21"/>
      <c r="M201" s="22"/>
      <c r="N201" s="22"/>
      <c r="O201" s="23" t="str">
        <f>IF(L201="Yes","Sponsor Certified Compliant - Documentation Required",IF(L201="No","Sponsor Certified Not Compliant",""))</f>
        <v/>
      </c>
      <c r="P201" s="17" t="s">
        <v>38</v>
      </c>
      <c r="Q201" s="24" t="s">
        <v>2044</v>
      </c>
      <c r="R201" s="21"/>
      <c r="S201" s="66"/>
      <c r="T201" s="66"/>
      <c r="U201" s="66"/>
    </row>
    <row r="202" spans="1:21" ht="166.5" customHeight="1" x14ac:dyDescent="0.2">
      <c r="A202" s="31">
        <v>669</v>
      </c>
      <c r="B202" s="16" t="s">
        <v>784</v>
      </c>
      <c r="C202" s="16" t="s">
        <v>553</v>
      </c>
      <c r="D202" s="16"/>
      <c r="E202" s="17" t="s">
        <v>1608</v>
      </c>
      <c r="F202" s="17" t="s">
        <v>21</v>
      </c>
      <c r="G202" s="18" t="s">
        <v>392</v>
      </c>
      <c r="H202" s="18" t="s">
        <v>393</v>
      </c>
      <c r="I202" s="19">
        <v>41546</v>
      </c>
      <c r="J202" s="39" t="s">
        <v>785</v>
      </c>
      <c r="K202" s="39" t="s">
        <v>1936</v>
      </c>
      <c r="L202" s="21"/>
      <c r="M202" s="49" t="s">
        <v>787</v>
      </c>
      <c r="N202" s="34"/>
      <c r="O202" s="23" t="str">
        <f>IF(L202="Yes",(IF(N202="yes","Sponsor Certified Compliant",IF(N202="No","Sponsor Certified Not Compliant",""))),IF(L202="No",IF(N202&lt;&gt;"","Do not answer Question 2","Sponsor Certified Not Compliant"),""))</f>
        <v/>
      </c>
      <c r="P202" s="17" t="s">
        <v>24</v>
      </c>
      <c r="Q202" s="24" t="s">
        <v>2044</v>
      </c>
      <c r="R202" s="21"/>
      <c r="S202" s="66"/>
      <c r="T202" s="66"/>
      <c r="U202" s="66"/>
    </row>
    <row r="203" spans="1:21" ht="166.5" customHeight="1" x14ac:dyDescent="0.2">
      <c r="A203" s="31">
        <v>670</v>
      </c>
      <c r="B203" s="16" t="s">
        <v>786</v>
      </c>
      <c r="C203" s="16" t="s">
        <v>553</v>
      </c>
      <c r="D203" s="16"/>
      <c r="E203" s="17" t="s">
        <v>1609</v>
      </c>
      <c r="F203" s="17" t="s">
        <v>21</v>
      </c>
      <c r="G203" s="18" t="s">
        <v>392</v>
      </c>
      <c r="H203" s="18" t="s">
        <v>393</v>
      </c>
      <c r="I203" s="19">
        <v>36708</v>
      </c>
      <c r="J203" s="39" t="s">
        <v>1610</v>
      </c>
      <c r="K203" s="39" t="s">
        <v>1937</v>
      </c>
      <c r="L203" s="21"/>
      <c r="M203" s="22"/>
      <c r="N203" s="22"/>
      <c r="O203" s="23" t="str">
        <f>IF(L203="Yes","Sponsor Certified Compliant",IF(L203="No","Sponsor Certified Not Compliant",""))</f>
        <v/>
      </c>
      <c r="P203" s="17" t="s">
        <v>24</v>
      </c>
      <c r="Q203" s="24" t="s">
        <v>2044</v>
      </c>
      <c r="R203" s="21"/>
      <c r="S203" s="66"/>
      <c r="T203" s="66"/>
      <c r="U203" s="66"/>
    </row>
    <row r="204" spans="1:21" ht="125.25" customHeight="1" x14ac:dyDescent="0.2">
      <c r="A204" s="14">
        <v>701</v>
      </c>
      <c r="B204" s="17" t="s">
        <v>576</v>
      </c>
      <c r="C204" s="17" t="s">
        <v>34</v>
      </c>
      <c r="D204" s="17"/>
      <c r="E204" s="17" t="s">
        <v>577</v>
      </c>
      <c r="F204" s="17" t="s">
        <v>21</v>
      </c>
      <c r="G204" s="18" t="s">
        <v>578</v>
      </c>
      <c r="H204" s="18" t="s">
        <v>579</v>
      </c>
      <c r="I204" s="19">
        <v>41750</v>
      </c>
      <c r="J204" s="20" t="s">
        <v>2014</v>
      </c>
      <c r="K204" s="38" t="s">
        <v>1938</v>
      </c>
      <c r="L204" s="21"/>
      <c r="M204" s="38" t="s">
        <v>1939</v>
      </c>
      <c r="N204" s="21"/>
      <c r="O204" s="23" t="str">
        <f>IF(L204="Yes",(IF(N204="yes","Sponsor Certified Compliant",IF(N204="No","Sponsor Certified Not Compliant",""))),IF(L204="No",IF(N204&lt;&gt;"","Do not answer Question 2","Sponsor Certified Not Applicable"),""))</f>
        <v/>
      </c>
      <c r="P204" s="17" t="s">
        <v>24</v>
      </c>
      <c r="Q204" s="24" t="s">
        <v>2044</v>
      </c>
      <c r="R204" s="34"/>
      <c r="S204" s="66"/>
      <c r="T204" s="66"/>
      <c r="U204" s="66"/>
    </row>
    <row r="205" spans="1:21" ht="126.75" customHeight="1" x14ac:dyDescent="0.2">
      <c r="A205" s="14">
        <v>702</v>
      </c>
      <c r="B205" s="17" t="s">
        <v>580</v>
      </c>
      <c r="C205" s="17" t="s">
        <v>34</v>
      </c>
      <c r="D205" s="17"/>
      <c r="E205" s="17" t="s">
        <v>581</v>
      </c>
      <c r="F205" s="17" t="s">
        <v>21</v>
      </c>
      <c r="G205" s="18" t="s">
        <v>578</v>
      </c>
      <c r="H205" s="18" t="s">
        <v>579</v>
      </c>
      <c r="I205" s="19">
        <v>41162</v>
      </c>
      <c r="J205" s="20" t="s">
        <v>582</v>
      </c>
      <c r="K205" s="20" t="s">
        <v>1940</v>
      </c>
      <c r="L205" s="21"/>
      <c r="M205" s="22"/>
      <c r="N205" s="22"/>
      <c r="O205" s="23" t="str">
        <f>IF(L205="Yes","Sponsor Certified Compliant",IF(L205="No","Sponsor Certified Not Compliant",""))</f>
        <v/>
      </c>
      <c r="P205" s="17" t="s">
        <v>24</v>
      </c>
      <c r="Q205" s="24" t="s">
        <v>2044</v>
      </c>
      <c r="R205" s="21"/>
      <c r="S205" s="66"/>
      <c r="T205" s="66"/>
      <c r="U205" s="66"/>
    </row>
    <row r="206" spans="1:21" ht="123.75" customHeight="1" x14ac:dyDescent="0.2">
      <c r="A206" s="14">
        <v>703</v>
      </c>
      <c r="B206" s="17" t="s">
        <v>583</v>
      </c>
      <c r="C206" s="17" t="s">
        <v>34</v>
      </c>
      <c r="D206" s="17"/>
      <c r="E206" s="17" t="s">
        <v>584</v>
      </c>
      <c r="F206" s="17" t="s">
        <v>21</v>
      </c>
      <c r="G206" s="18" t="s">
        <v>578</v>
      </c>
      <c r="H206" s="18" t="s">
        <v>579</v>
      </c>
      <c r="I206" s="19">
        <v>32989</v>
      </c>
      <c r="J206" s="20" t="s">
        <v>585</v>
      </c>
      <c r="K206" s="20" t="s">
        <v>1941</v>
      </c>
      <c r="L206" s="21"/>
      <c r="M206" s="18" t="s">
        <v>2186</v>
      </c>
      <c r="N206" s="21"/>
      <c r="O206" s="23" t="str">
        <f>IF(L206="Yes",(IF(N206="yes","Sponsor Certified Compliant - Documentation Required",IF(N206="No","Sponsor Certified Not Compliant",""))),IF(L206="No",IF(N206&lt;&gt;"","Do not answer Question 2","Sponsor Certified Not Applicable"),""))</f>
        <v/>
      </c>
      <c r="P206" s="17" t="s">
        <v>2187</v>
      </c>
      <c r="Q206" s="24" t="s">
        <v>2044</v>
      </c>
      <c r="R206" s="21"/>
      <c r="S206" s="66"/>
      <c r="T206" s="66"/>
      <c r="U206" s="66"/>
    </row>
    <row r="207" spans="1:21" ht="121.5" customHeight="1" x14ac:dyDescent="0.2">
      <c r="A207" s="14">
        <v>704</v>
      </c>
      <c r="B207" s="17" t="s">
        <v>586</v>
      </c>
      <c r="C207" s="17" t="s">
        <v>34</v>
      </c>
      <c r="D207" s="17"/>
      <c r="E207" s="17" t="s">
        <v>587</v>
      </c>
      <c r="F207" s="17" t="s">
        <v>21</v>
      </c>
      <c r="G207" s="18" t="s">
        <v>578</v>
      </c>
      <c r="H207" s="18" t="s">
        <v>579</v>
      </c>
      <c r="I207" s="19">
        <v>42292</v>
      </c>
      <c r="J207" s="20" t="s">
        <v>1649</v>
      </c>
      <c r="K207" s="20" t="s">
        <v>1942</v>
      </c>
      <c r="L207" s="21"/>
      <c r="M207" s="22"/>
      <c r="N207" s="22"/>
      <c r="O207" s="23" t="str">
        <f>IF(L207="Yes","Sponsor Certified Compliant",IF(L207="No","Sponsor Certified Not Compliant",""))</f>
        <v/>
      </c>
      <c r="P207" s="17" t="s">
        <v>24</v>
      </c>
      <c r="Q207" s="24" t="s">
        <v>2044</v>
      </c>
      <c r="R207" s="21"/>
      <c r="S207" s="66"/>
      <c r="T207" s="66"/>
      <c r="U207" s="66"/>
    </row>
    <row r="208" spans="1:21" ht="125.25" customHeight="1" x14ac:dyDescent="0.2">
      <c r="A208" s="14">
        <v>705</v>
      </c>
      <c r="B208" s="17" t="s">
        <v>588</v>
      </c>
      <c r="C208" s="17" t="s">
        <v>34</v>
      </c>
      <c r="D208" s="17"/>
      <c r="E208" s="17" t="s">
        <v>589</v>
      </c>
      <c r="F208" s="17" t="s">
        <v>21</v>
      </c>
      <c r="G208" s="18" t="s">
        <v>578</v>
      </c>
      <c r="H208" s="18" t="s">
        <v>579</v>
      </c>
      <c r="I208" s="19">
        <v>40102</v>
      </c>
      <c r="J208" s="20" t="s">
        <v>590</v>
      </c>
      <c r="K208" s="20" t="s">
        <v>1943</v>
      </c>
      <c r="L208" s="21"/>
      <c r="M208" s="22"/>
      <c r="N208" s="22"/>
      <c r="O208" s="23" t="str">
        <f>IF(L208="Yes","Sponsor Certified Compliant - Documentation Required",IF(L208="No","Sponsor Certified Not Compliant",""))</f>
        <v/>
      </c>
      <c r="P208" s="17" t="s">
        <v>795</v>
      </c>
      <c r="Q208" s="24" t="s">
        <v>2044</v>
      </c>
      <c r="R208" s="21"/>
      <c r="S208" s="66"/>
      <c r="T208" s="66"/>
      <c r="U208" s="66"/>
    </row>
    <row r="209" spans="1:21" ht="121.5" customHeight="1" x14ac:dyDescent="0.2">
      <c r="A209" s="14">
        <v>706</v>
      </c>
      <c r="B209" s="16" t="s">
        <v>794</v>
      </c>
      <c r="C209" s="17" t="s">
        <v>34</v>
      </c>
      <c r="D209" s="16"/>
      <c r="E209" s="17" t="s">
        <v>591</v>
      </c>
      <c r="F209" s="17" t="s">
        <v>21</v>
      </c>
      <c r="G209" s="18" t="s">
        <v>578</v>
      </c>
      <c r="H209" s="18" t="s">
        <v>579</v>
      </c>
      <c r="I209" s="19">
        <v>42276</v>
      </c>
      <c r="J209" s="17" t="s">
        <v>2038</v>
      </c>
      <c r="K209" s="17" t="s">
        <v>2039</v>
      </c>
      <c r="L209" s="21"/>
      <c r="M209" s="22"/>
      <c r="N209" s="22"/>
      <c r="O209" s="23" t="str">
        <f>IF(L209="Yes","Sponsor Certified Compliant - Documentation Required",IF(L209="No","Sponsor Certified Not Compliant",""))</f>
        <v/>
      </c>
      <c r="P209" s="17" t="s">
        <v>2040</v>
      </c>
      <c r="Q209" s="24" t="s">
        <v>2044</v>
      </c>
      <c r="R209" s="21"/>
      <c r="S209" s="66"/>
      <c r="T209" s="66"/>
      <c r="U209" s="66"/>
    </row>
    <row r="210" spans="1:21" ht="120" customHeight="1" x14ac:dyDescent="0.2">
      <c r="A210" s="14">
        <v>707</v>
      </c>
      <c r="B210" s="17" t="s">
        <v>592</v>
      </c>
      <c r="C210" s="17" t="s">
        <v>593</v>
      </c>
      <c r="D210" s="17"/>
      <c r="E210" s="17" t="s">
        <v>594</v>
      </c>
      <c r="F210" s="17" t="s">
        <v>282</v>
      </c>
      <c r="G210" s="18" t="s">
        <v>578</v>
      </c>
      <c r="H210" s="18" t="s">
        <v>579</v>
      </c>
      <c r="I210" s="19">
        <v>36467</v>
      </c>
      <c r="J210" s="20" t="s">
        <v>2015</v>
      </c>
      <c r="K210" s="38" t="s">
        <v>1944</v>
      </c>
      <c r="L210" s="21"/>
      <c r="M210" s="38" t="s">
        <v>1939</v>
      </c>
      <c r="N210" s="21"/>
      <c r="O210" s="23" t="str">
        <f>IF(L210="Yes",(IF(N210="yes","Sponsor Certified Compliant",IF(N210="No","Sponsor Certified Not Compliant",""))),IF(L210="No",IF(N210&lt;&gt;"","Do not answer Question 2","Sponsor Certified Not Applicable"),""))</f>
        <v/>
      </c>
      <c r="P210" s="17" t="s">
        <v>24</v>
      </c>
      <c r="Q210" s="24" t="s">
        <v>2044</v>
      </c>
      <c r="R210" s="34"/>
      <c r="S210" s="66"/>
      <c r="T210" s="66"/>
      <c r="U210" s="66"/>
    </row>
    <row r="211" spans="1:21" s="4" customFormat="1" ht="111.75" customHeight="1" x14ac:dyDescent="0.2">
      <c r="A211" s="42">
        <v>708</v>
      </c>
      <c r="B211" s="18" t="s">
        <v>755</v>
      </c>
      <c r="C211" s="18" t="s">
        <v>34</v>
      </c>
      <c r="D211" s="18"/>
      <c r="E211" s="18" t="s">
        <v>756</v>
      </c>
      <c r="F211" s="18" t="s">
        <v>282</v>
      </c>
      <c r="G211" s="18" t="s">
        <v>578</v>
      </c>
      <c r="H211" s="18" t="s">
        <v>579</v>
      </c>
      <c r="I211" s="43">
        <v>41893</v>
      </c>
      <c r="J211" s="38" t="s">
        <v>1650</v>
      </c>
      <c r="K211" s="38" t="s">
        <v>1945</v>
      </c>
      <c r="L211" s="34"/>
      <c r="M211" s="49" t="s">
        <v>1946</v>
      </c>
      <c r="N211" s="34"/>
      <c r="O211" s="23" t="str">
        <f>IF(L211="Yes",(IF(N211="yes","Sponsor Certified Compliant",IF(N211="No","Sponsor Certified Not Compliant",""))),IF(L211="No",IF(N211&lt;&gt;"","Do not answer Question 2","Sponsor Certified Not Applicable"),""))</f>
        <v/>
      </c>
      <c r="P211" s="18" t="s">
        <v>24</v>
      </c>
      <c r="Q211" s="60" t="s">
        <v>2044</v>
      </c>
      <c r="R211" s="34"/>
      <c r="S211" s="66"/>
      <c r="T211" s="66"/>
      <c r="U211" s="66"/>
    </row>
    <row r="212" spans="1:21" ht="125.25" customHeight="1" x14ac:dyDescent="0.2">
      <c r="A212" s="14">
        <v>709</v>
      </c>
      <c r="B212" s="17" t="s">
        <v>595</v>
      </c>
      <c r="C212" s="17" t="s">
        <v>34</v>
      </c>
      <c r="D212" s="17"/>
      <c r="E212" s="17" t="s">
        <v>596</v>
      </c>
      <c r="F212" s="17" t="s">
        <v>282</v>
      </c>
      <c r="G212" s="18" t="s">
        <v>578</v>
      </c>
      <c r="H212" s="18" t="s">
        <v>579</v>
      </c>
      <c r="I212" s="19">
        <v>19633</v>
      </c>
      <c r="J212" s="20" t="s">
        <v>1651</v>
      </c>
      <c r="K212" s="20" t="s">
        <v>1947</v>
      </c>
      <c r="L212" s="21"/>
      <c r="M212" s="22"/>
      <c r="N212" s="22"/>
      <c r="O212" s="23" t="str">
        <f>IF(L212="Yes","Sponsor Certified Compliant",IF(L212="No","Sponsor Certified Not Compliant",""))</f>
        <v/>
      </c>
      <c r="P212" s="17" t="s">
        <v>24</v>
      </c>
      <c r="Q212" s="24" t="s">
        <v>2044</v>
      </c>
      <c r="R212" s="21"/>
      <c r="S212" s="66"/>
      <c r="T212" s="66"/>
      <c r="U212" s="66"/>
    </row>
    <row r="213" spans="1:21" ht="126" customHeight="1" x14ac:dyDescent="0.2">
      <c r="A213" s="14">
        <v>710</v>
      </c>
      <c r="B213" s="17" t="s">
        <v>597</v>
      </c>
      <c r="C213" s="20" t="s">
        <v>26</v>
      </c>
      <c r="D213" s="17" t="s">
        <v>598</v>
      </c>
      <c r="E213" s="17" t="s">
        <v>599</v>
      </c>
      <c r="F213" s="17" t="s">
        <v>21</v>
      </c>
      <c r="G213" s="18" t="s">
        <v>578</v>
      </c>
      <c r="H213" s="18" t="s">
        <v>579</v>
      </c>
      <c r="I213" s="19">
        <v>42095</v>
      </c>
      <c r="J213" s="39" t="s">
        <v>1652</v>
      </c>
      <c r="K213" s="35" t="s">
        <v>1948</v>
      </c>
      <c r="L213" s="21"/>
      <c r="M213" s="17" t="s">
        <v>1949</v>
      </c>
      <c r="N213" s="21"/>
      <c r="O213" s="23" t="str">
        <f>IF(L213="Yes",(IF(N213="yes","Sponsor Certified Compliant",IF(N213="No","Sponsor Certified Not Compliant",""))),IF(L213="No",IF(N213&lt;&gt;"","Do not answer Question 2","Sponsor Certified Not Applicable"),""))</f>
        <v/>
      </c>
      <c r="P213" s="17" t="s">
        <v>24</v>
      </c>
      <c r="Q213" s="24" t="s">
        <v>2044</v>
      </c>
      <c r="R213" s="21"/>
      <c r="S213" s="66"/>
      <c r="T213" s="66"/>
      <c r="U213" s="66"/>
    </row>
    <row r="214" spans="1:21" ht="107.25" customHeight="1" x14ac:dyDescent="0.2">
      <c r="A214" s="14">
        <v>711</v>
      </c>
      <c r="B214" s="17" t="s">
        <v>600</v>
      </c>
      <c r="C214" s="17" t="s">
        <v>600</v>
      </c>
      <c r="D214" s="17"/>
      <c r="E214" s="17" t="s">
        <v>601</v>
      </c>
      <c r="F214" s="17" t="s">
        <v>21</v>
      </c>
      <c r="G214" s="18" t="s">
        <v>578</v>
      </c>
      <c r="H214" s="18" t="s">
        <v>579</v>
      </c>
      <c r="I214" s="19">
        <v>38226</v>
      </c>
      <c r="J214" s="17" t="s">
        <v>1653</v>
      </c>
      <c r="K214" s="18" t="s">
        <v>1950</v>
      </c>
      <c r="L214" s="21"/>
      <c r="M214" s="18" t="s">
        <v>602</v>
      </c>
      <c r="N214" s="21"/>
      <c r="O214" s="23" t="str">
        <f>IF(L214="Yes",(IF(N214="yes","Sponsor Certified Compliant",IF(N214="No","Sponsor Certified Not Compliant",""))),IF(L214="No",IF(N214&lt;&gt;"","Do not answer Question 2","Sponsor Certified Not Applicable"),""))</f>
        <v/>
      </c>
      <c r="P214" s="17" t="s">
        <v>24</v>
      </c>
      <c r="Q214" s="24" t="s">
        <v>2044</v>
      </c>
      <c r="R214" s="34"/>
      <c r="S214" s="66"/>
      <c r="T214" s="66"/>
      <c r="U214" s="66"/>
    </row>
    <row r="215" spans="1:21" ht="125.25" customHeight="1" x14ac:dyDescent="0.2">
      <c r="A215" s="14">
        <v>712</v>
      </c>
      <c r="B215" s="17" t="s">
        <v>788</v>
      </c>
      <c r="C215" s="17" t="s">
        <v>603</v>
      </c>
      <c r="D215" s="17"/>
      <c r="E215" s="17" t="s">
        <v>604</v>
      </c>
      <c r="F215" s="17" t="s">
        <v>21</v>
      </c>
      <c r="G215" s="18" t="s">
        <v>578</v>
      </c>
      <c r="H215" s="18" t="s">
        <v>579</v>
      </c>
      <c r="I215" s="19">
        <v>41176</v>
      </c>
      <c r="J215" s="18" t="s">
        <v>757</v>
      </c>
      <c r="K215" s="18" t="s">
        <v>1951</v>
      </c>
      <c r="L215" s="21"/>
      <c r="M215" s="18" t="s">
        <v>605</v>
      </c>
      <c r="N215" s="21"/>
      <c r="O215" s="23" t="str">
        <f>IF(L215="Yes",(IF(N215="yes","Sponsor Certified Compliant",IF(N215="No","Sponsor Certified Not Compliant",""))),IF(L215="No",IF(N215&lt;&gt;"","Do not answer Question 2","Sponsor Certified Not Applicable"),""))</f>
        <v/>
      </c>
      <c r="P215" s="17" t="s">
        <v>24</v>
      </c>
      <c r="Q215" s="24" t="s">
        <v>2044</v>
      </c>
      <c r="R215" s="34"/>
      <c r="S215" s="66"/>
      <c r="T215" s="66"/>
      <c r="U215" s="66"/>
    </row>
    <row r="216" spans="1:21" ht="125.25" customHeight="1" x14ac:dyDescent="0.2">
      <c r="A216" s="14">
        <v>713</v>
      </c>
      <c r="B216" s="17" t="s">
        <v>606</v>
      </c>
      <c r="C216" s="17" t="s">
        <v>606</v>
      </c>
      <c r="D216" s="17"/>
      <c r="E216" s="17" t="s">
        <v>607</v>
      </c>
      <c r="F216" s="17" t="s">
        <v>21</v>
      </c>
      <c r="G216" s="18" t="s">
        <v>578</v>
      </c>
      <c r="H216" s="18" t="s">
        <v>579</v>
      </c>
      <c r="I216" s="19">
        <v>42401</v>
      </c>
      <c r="J216" s="18" t="s">
        <v>1952</v>
      </c>
      <c r="K216" s="18" t="s">
        <v>1953</v>
      </c>
      <c r="L216" s="21"/>
      <c r="M216" s="18" t="s">
        <v>1954</v>
      </c>
      <c r="N216" s="21"/>
      <c r="O216" s="23" t="str">
        <f>IF(L216="Yes",(IF(N216="yes","Sponsor Certified Compliant - Documentation Required",IF(N216="No","Sponsor Certified Not Compliant",""))),IF(L216="No",IF(N216&lt;&gt;"","Do not answer Question 2","Sponsor Certified Not Applicable"),""))</f>
        <v/>
      </c>
      <c r="P216" s="17" t="s">
        <v>608</v>
      </c>
      <c r="Q216" s="24" t="s">
        <v>2044</v>
      </c>
      <c r="R216" s="34"/>
      <c r="S216" s="66"/>
      <c r="T216" s="66"/>
      <c r="U216" s="66"/>
    </row>
    <row r="217" spans="1:21" ht="125.25" customHeight="1" x14ac:dyDescent="0.2">
      <c r="A217" s="14">
        <v>714</v>
      </c>
      <c r="B217" s="17" t="s">
        <v>609</v>
      </c>
      <c r="C217" s="17" t="s">
        <v>609</v>
      </c>
      <c r="D217" s="17"/>
      <c r="E217" s="17" t="s">
        <v>610</v>
      </c>
      <c r="F217" s="17" t="s">
        <v>21</v>
      </c>
      <c r="G217" s="18" t="s">
        <v>578</v>
      </c>
      <c r="H217" s="18" t="s">
        <v>579</v>
      </c>
      <c r="I217" s="19">
        <v>42621</v>
      </c>
      <c r="J217" s="18" t="s">
        <v>1955</v>
      </c>
      <c r="K217" s="18" t="s">
        <v>1956</v>
      </c>
      <c r="L217" s="21"/>
      <c r="M217" s="18" t="s">
        <v>1954</v>
      </c>
      <c r="N217" s="21"/>
      <c r="O217" s="23" t="str">
        <f>IF(L217="Yes",(IF(N217="yes","Sponsor Certified Compliant - Documentation Required",IF(N217="No","Sponsor Certified Not Compliant",""))),IF(L217="No",IF(N217&lt;&gt;"","Do not answer Question 2","Sponsor Certified Not Applicable"),""))</f>
        <v/>
      </c>
      <c r="P217" s="17" t="s">
        <v>608</v>
      </c>
      <c r="Q217" s="24" t="s">
        <v>2044</v>
      </c>
      <c r="R217" s="34"/>
      <c r="S217" s="66"/>
      <c r="T217" s="66"/>
      <c r="U217" s="66"/>
    </row>
    <row r="218" spans="1:21" ht="125.25" customHeight="1" x14ac:dyDescent="0.2">
      <c r="A218" s="14">
        <v>715</v>
      </c>
      <c r="B218" s="17" t="s">
        <v>774</v>
      </c>
      <c r="C218" s="17" t="s">
        <v>34</v>
      </c>
      <c r="D218" s="17"/>
      <c r="E218" s="17" t="s">
        <v>775</v>
      </c>
      <c r="F218" s="17" t="s">
        <v>21</v>
      </c>
      <c r="G218" s="18" t="s">
        <v>578</v>
      </c>
      <c r="H218" s="18" t="s">
        <v>579</v>
      </c>
      <c r="I218" s="19">
        <v>42808</v>
      </c>
      <c r="J218" s="18" t="s">
        <v>776</v>
      </c>
      <c r="K218" s="18" t="s">
        <v>1957</v>
      </c>
      <c r="L218" s="21"/>
      <c r="M218" s="18" t="s">
        <v>1958</v>
      </c>
      <c r="N218" s="21"/>
      <c r="O218" s="23" t="str">
        <f>IF(L218="Yes",(IF(N218="yes","Sponsor Certified Compliant",IF(N218="No","Sponsor Certified Not Compliant",""))),IF(L218="No",IF(N218&lt;&gt;"","Do not answer Question 2","Sponsor Certified Not Applicable"),""))</f>
        <v/>
      </c>
      <c r="P218" s="17" t="s">
        <v>24</v>
      </c>
      <c r="Q218" s="24" t="s">
        <v>2044</v>
      </c>
      <c r="R218" s="34"/>
      <c r="S218" s="66"/>
      <c r="T218" s="66"/>
      <c r="U218" s="66"/>
    </row>
    <row r="219" spans="1:21" ht="125.25" customHeight="1" x14ac:dyDescent="0.2">
      <c r="A219" s="14">
        <v>716</v>
      </c>
      <c r="B219" s="17" t="s">
        <v>779</v>
      </c>
      <c r="C219" s="17" t="s">
        <v>34</v>
      </c>
      <c r="D219" s="17"/>
      <c r="E219" s="17" t="s">
        <v>780</v>
      </c>
      <c r="F219" s="17" t="s">
        <v>21</v>
      </c>
      <c r="G219" s="18" t="s">
        <v>578</v>
      </c>
      <c r="H219" s="18" t="s">
        <v>579</v>
      </c>
      <c r="I219" s="19">
        <v>42276</v>
      </c>
      <c r="J219" s="18" t="s">
        <v>781</v>
      </c>
      <c r="K219" s="18" t="s">
        <v>1959</v>
      </c>
      <c r="L219" s="21"/>
      <c r="M219" s="18" t="s">
        <v>543</v>
      </c>
      <c r="N219" s="21"/>
      <c r="O219" s="23" t="str">
        <f>IF(L219="Yes",(IF(N219="yes","Sponsor Certified Compliant",IF(N219="No","Sponsor Certified Not Compliant",""))),IF(L219="No",IF(N219&lt;&gt;"","Do not answer Question 2","Sponsor Certified Not Applicable"),""))</f>
        <v/>
      </c>
      <c r="P219" s="17" t="s">
        <v>24</v>
      </c>
      <c r="Q219" s="24" t="s">
        <v>2044</v>
      </c>
      <c r="R219" s="34"/>
      <c r="S219" s="66"/>
      <c r="T219" s="66"/>
      <c r="U219" s="66"/>
    </row>
    <row r="220" spans="1:21" s="25" customFormat="1" ht="127.5" customHeight="1" x14ac:dyDescent="0.2">
      <c r="A220" s="14">
        <v>751</v>
      </c>
      <c r="B220" s="17" t="s">
        <v>611</v>
      </c>
      <c r="C220" s="17" t="s">
        <v>26</v>
      </c>
      <c r="D220" s="44" t="s">
        <v>612</v>
      </c>
      <c r="E220" s="17" t="s">
        <v>613</v>
      </c>
      <c r="F220" s="17" t="s">
        <v>21</v>
      </c>
      <c r="G220" s="18" t="s">
        <v>578</v>
      </c>
      <c r="H220" s="18" t="s">
        <v>401</v>
      </c>
      <c r="I220" s="19">
        <v>42292</v>
      </c>
      <c r="J220" s="40" t="s">
        <v>614</v>
      </c>
      <c r="K220" s="41" t="s">
        <v>615</v>
      </c>
      <c r="L220" s="21"/>
      <c r="M220" s="41" t="s">
        <v>1960</v>
      </c>
      <c r="N220" s="21"/>
      <c r="O220" s="23" t="str">
        <f>IF(L220="Yes",(IF(N220="yes","Sponsor Certified Compliant",IF(N220="No","Sponsor Certified Not Compliant",""))),IF(L220="No",IF(N220&lt;&gt;"","Do not answer Question 2","Sponsor Certified Not Applicable"),""))</f>
        <v/>
      </c>
      <c r="P220" s="17" t="s">
        <v>24</v>
      </c>
      <c r="Q220" s="24" t="s">
        <v>2044</v>
      </c>
      <c r="R220" s="34"/>
      <c r="S220" s="66"/>
      <c r="T220" s="66"/>
      <c r="U220" s="66"/>
    </row>
    <row r="221" spans="1:21" s="25" customFormat="1" ht="126" customHeight="1" x14ac:dyDescent="0.2">
      <c r="A221" s="14">
        <v>752</v>
      </c>
      <c r="B221" s="17" t="s">
        <v>616</v>
      </c>
      <c r="C221" s="17" t="s">
        <v>34</v>
      </c>
      <c r="D221" s="17"/>
      <c r="E221" s="17" t="s">
        <v>617</v>
      </c>
      <c r="F221" s="17" t="s">
        <v>21</v>
      </c>
      <c r="G221" s="18" t="s">
        <v>578</v>
      </c>
      <c r="H221" s="18" t="s">
        <v>401</v>
      </c>
      <c r="I221" s="17" t="s">
        <v>122</v>
      </c>
      <c r="J221" s="17" t="s">
        <v>2188</v>
      </c>
      <c r="K221" s="18" t="s">
        <v>1961</v>
      </c>
      <c r="L221" s="21"/>
      <c r="M221" s="22"/>
      <c r="N221" s="22"/>
      <c r="O221" s="23" t="str">
        <f>IF(L221="Yes","Sponsor Certified Compliant",IF(L221="No","Sponsor Certified Not Compliant",""))</f>
        <v/>
      </c>
      <c r="P221" s="17" t="s">
        <v>24</v>
      </c>
      <c r="Q221" s="24" t="s">
        <v>2044</v>
      </c>
      <c r="R221" s="21"/>
      <c r="S221" s="66"/>
      <c r="T221" s="66"/>
      <c r="U221" s="66"/>
    </row>
    <row r="222" spans="1:21" s="25" customFormat="1" ht="129" customHeight="1" x14ac:dyDescent="0.2">
      <c r="A222" s="14">
        <v>753</v>
      </c>
      <c r="B222" s="17" t="s">
        <v>618</v>
      </c>
      <c r="C222" s="17" t="s">
        <v>34</v>
      </c>
      <c r="D222" s="17"/>
      <c r="E222" s="17" t="s">
        <v>619</v>
      </c>
      <c r="F222" s="17" t="s">
        <v>21</v>
      </c>
      <c r="G222" s="18" t="s">
        <v>578</v>
      </c>
      <c r="H222" s="18" t="s">
        <v>401</v>
      </c>
      <c r="I222" s="19">
        <v>40102</v>
      </c>
      <c r="J222" s="18" t="s">
        <v>2204</v>
      </c>
      <c r="K222" s="18" t="s">
        <v>1962</v>
      </c>
      <c r="L222" s="21"/>
      <c r="M222" s="22"/>
      <c r="N222" s="22"/>
      <c r="O222" s="23" t="str">
        <f>IF(L222="Yes","Sponsor Certified Compliant - Documentation Required",IF(L222="No","Sponsor Certified Not Compliant",""))</f>
        <v/>
      </c>
      <c r="P222" s="17" t="s">
        <v>38</v>
      </c>
      <c r="Q222" s="24" t="s">
        <v>2044</v>
      </c>
      <c r="R222" s="21"/>
      <c r="S222" s="66"/>
      <c r="T222" s="66"/>
      <c r="U222" s="66"/>
    </row>
    <row r="223" spans="1:21" s="25" customFormat="1" ht="129.75" customHeight="1" x14ac:dyDescent="0.2">
      <c r="A223" s="14">
        <v>754</v>
      </c>
      <c r="B223" s="17" t="s">
        <v>620</v>
      </c>
      <c r="C223" s="17" t="s">
        <v>621</v>
      </c>
      <c r="D223" s="17"/>
      <c r="E223" s="17" t="s">
        <v>622</v>
      </c>
      <c r="F223" s="17" t="s">
        <v>21</v>
      </c>
      <c r="G223" s="18" t="s">
        <v>578</v>
      </c>
      <c r="H223" s="18" t="s">
        <v>401</v>
      </c>
      <c r="I223" s="19">
        <v>34971</v>
      </c>
      <c r="J223" s="20" t="s">
        <v>1654</v>
      </c>
      <c r="K223" s="20" t="s">
        <v>1963</v>
      </c>
      <c r="L223" s="21"/>
      <c r="M223" s="22"/>
      <c r="N223" s="22"/>
      <c r="O223" s="23" t="str">
        <f>IF(L223="Yes","Sponsor Certified Compliant - Documentation Required",IF(L223="No","Sponsor Certified Not Compliant",""))</f>
        <v/>
      </c>
      <c r="P223" s="17" t="s">
        <v>789</v>
      </c>
      <c r="Q223" s="24" t="s">
        <v>2044</v>
      </c>
      <c r="R223" s="21"/>
      <c r="S223" s="66"/>
      <c r="T223" s="66"/>
      <c r="U223" s="66"/>
    </row>
    <row r="224" spans="1:21" ht="127.5" customHeight="1" x14ac:dyDescent="0.2">
      <c r="A224" s="14">
        <v>755</v>
      </c>
      <c r="B224" s="17" t="s">
        <v>623</v>
      </c>
      <c r="C224" s="17" t="s">
        <v>34</v>
      </c>
      <c r="D224" s="17"/>
      <c r="E224" s="17" t="s">
        <v>624</v>
      </c>
      <c r="F224" s="17" t="s">
        <v>21</v>
      </c>
      <c r="G224" s="18" t="s">
        <v>578</v>
      </c>
      <c r="H224" s="18" t="s">
        <v>401</v>
      </c>
      <c r="I224" s="19">
        <v>40102</v>
      </c>
      <c r="J224" s="20" t="s">
        <v>1655</v>
      </c>
      <c r="K224" s="20" t="s">
        <v>1964</v>
      </c>
      <c r="L224" s="21"/>
      <c r="M224" s="49" t="s">
        <v>2032</v>
      </c>
      <c r="N224" s="34"/>
      <c r="O224" s="23" t="str">
        <f>IF(L224="Yes",(IF(N224="yes","Sponsor Certified Compliant - Documentation Required",IF(N224="No","Sponsor Certified Not Compliant",""))),IF(L224="No",IF(N224&lt;&gt;"","Do not answer Question 2","Sponsor Certified Not Compliant"),""))</f>
        <v/>
      </c>
      <c r="P224" s="17" t="s">
        <v>2189</v>
      </c>
      <c r="Q224" s="24" t="s">
        <v>2044</v>
      </c>
      <c r="R224" s="21"/>
      <c r="S224" s="66"/>
      <c r="T224" s="66"/>
      <c r="U224" s="66"/>
    </row>
    <row r="225" spans="1:21" s="25" customFormat="1" ht="121.5" customHeight="1" x14ac:dyDescent="0.2">
      <c r="A225" s="14">
        <v>756</v>
      </c>
      <c r="B225" s="16" t="s">
        <v>625</v>
      </c>
      <c r="C225" s="17" t="s">
        <v>34</v>
      </c>
      <c r="D225" s="16"/>
      <c r="E225" s="17" t="s">
        <v>626</v>
      </c>
      <c r="F225" s="17" t="s">
        <v>21</v>
      </c>
      <c r="G225" s="18" t="s">
        <v>578</v>
      </c>
      <c r="H225" s="18" t="s">
        <v>401</v>
      </c>
      <c r="I225" s="19">
        <v>32815</v>
      </c>
      <c r="J225" s="20" t="s">
        <v>1656</v>
      </c>
      <c r="K225" s="20" t="s">
        <v>1965</v>
      </c>
      <c r="L225" s="21"/>
      <c r="M225" s="49" t="s">
        <v>1966</v>
      </c>
      <c r="N225" s="21"/>
      <c r="O225" s="23" t="str">
        <f>IF(L225="Yes",(IF(N225="yes","Sponsor Certified Compliant - Documentation Required",IF(N225="No","Sponsor Certified Not Compliant",""))),IF(L225="No",IF(N225&lt;&gt;"","Do not answer Question 2","Sponsor Certified Not Applicable"),""))</f>
        <v/>
      </c>
      <c r="P225" s="17" t="s">
        <v>790</v>
      </c>
      <c r="Q225" s="24" t="s">
        <v>2044</v>
      </c>
      <c r="R225" s="34"/>
      <c r="S225" s="66"/>
      <c r="T225" s="66"/>
      <c r="U225" s="66"/>
    </row>
    <row r="226" spans="1:21" s="25" customFormat="1" ht="123.75" customHeight="1" x14ac:dyDescent="0.2">
      <c r="A226" s="14">
        <v>757</v>
      </c>
      <c r="B226" s="32" t="s">
        <v>627</v>
      </c>
      <c r="C226" s="32" t="s">
        <v>26</v>
      </c>
      <c r="D226" s="32"/>
      <c r="E226" s="32" t="s">
        <v>628</v>
      </c>
      <c r="F226" s="32" t="s">
        <v>21</v>
      </c>
      <c r="G226" s="18" t="s">
        <v>578</v>
      </c>
      <c r="H226" s="37" t="s">
        <v>401</v>
      </c>
      <c r="I226" s="33">
        <v>42276</v>
      </c>
      <c r="J226" s="17" t="s">
        <v>1657</v>
      </c>
      <c r="K226" s="17" t="s">
        <v>1967</v>
      </c>
      <c r="L226" s="21"/>
      <c r="M226" s="17" t="s">
        <v>1968</v>
      </c>
      <c r="N226" s="21"/>
      <c r="O226" s="23" t="str">
        <f>IF(L226="Yes",(IF(N226="yes","Sponsor Certified Compliant - Documentation Required",IF(N226="No","Sponsor Certified Not Compliant",""))),IF(L226="No",IF(N226&lt;&gt;"","Do not answer Question 2","Sponsor Certified Not Applicable"),""))</f>
        <v/>
      </c>
      <c r="P226" s="17" t="s">
        <v>629</v>
      </c>
      <c r="Q226" s="24" t="s">
        <v>2044</v>
      </c>
      <c r="R226" s="21"/>
      <c r="S226" s="66"/>
      <c r="T226" s="66"/>
      <c r="U226" s="66"/>
    </row>
    <row r="227" spans="1:21" s="25" customFormat="1" ht="121.5" customHeight="1" x14ac:dyDescent="0.2">
      <c r="A227" s="14">
        <v>758</v>
      </c>
      <c r="B227" s="32" t="s">
        <v>630</v>
      </c>
      <c r="C227" s="32" t="s">
        <v>26</v>
      </c>
      <c r="D227" s="32"/>
      <c r="E227" s="32" t="s">
        <v>631</v>
      </c>
      <c r="F227" s="32" t="s">
        <v>21</v>
      </c>
      <c r="G227" s="18" t="s">
        <v>578</v>
      </c>
      <c r="H227" s="18" t="s">
        <v>401</v>
      </c>
      <c r="I227" s="33">
        <v>39176</v>
      </c>
      <c r="J227" s="17" t="s">
        <v>632</v>
      </c>
      <c r="K227" s="18" t="s">
        <v>1969</v>
      </c>
      <c r="L227" s="21"/>
      <c r="M227" s="18" t="s">
        <v>633</v>
      </c>
      <c r="N227" s="21"/>
      <c r="O227" s="23" t="str">
        <f>IF(L227="Yes",(IF(N227="yes","Sponsor Certified Compliant",IF(N227="No","Sponsor Certified Not Compliant",""))),IF(L227="No",IF(N227&lt;&gt;"","Do not answer Question 2","Sponsor Certified Not Applicable"),""))</f>
        <v/>
      </c>
      <c r="P227" s="17" t="s">
        <v>24</v>
      </c>
      <c r="Q227" s="24" t="s">
        <v>2044</v>
      </c>
      <c r="R227" s="34"/>
      <c r="S227" s="66"/>
      <c r="T227" s="66"/>
      <c r="U227" s="66"/>
    </row>
    <row r="228" spans="1:21" s="25" customFormat="1" ht="122.25" customHeight="1" x14ac:dyDescent="0.2">
      <c r="A228" s="14">
        <v>759</v>
      </c>
      <c r="B228" s="17" t="s">
        <v>634</v>
      </c>
      <c r="C228" s="17" t="s">
        <v>34</v>
      </c>
      <c r="D228" s="44" t="s">
        <v>635</v>
      </c>
      <c r="E228" s="17" t="s">
        <v>636</v>
      </c>
      <c r="F228" s="17" t="s">
        <v>21</v>
      </c>
      <c r="G228" s="18" t="s">
        <v>578</v>
      </c>
      <c r="H228" s="18" t="s">
        <v>637</v>
      </c>
      <c r="I228" s="19">
        <v>41998</v>
      </c>
      <c r="J228" s="17" t="s">
        <v>638</v>
      </c>
      <c r="K228" s="18" t="s">
        <v>1970</v>
      </c>
      <c r="L228" s="21"/>
      <c r="M228" s="22"/>
      <c r="N228" s="22"/>
      <c r="O228" s="23" t="str">
        <f>IF(L228="Yes","Sponsor Certified Compliant",IF(L228="No","Sponsor Certified Not Compliant",""))</f>
        <v/>
      </c>
      <c r="P228" s="17" t="s">
        <v>24</v>
      </c>
      <c r="Q228" s="24" t="s">
        <v>2044</v>
      </c>
      <c r="R228" s="34"/>
      <c r="S228" s="66"/>
      <c r="T228" s="66"/>
      <c r="U228" s="66"/>
    </row>
    <row r="229" spans="1:21" s="25" customFormat="1" ht="67.5" x14ac:dyDescent="0.2">
      <c r="A229" s="14">
        <v>760</v>
      </c>
      <c r="B229" s="17" t="s">
        <v>639</v>
      </c>
      <c r="C229" s="17" t="s">
        <v>34</v>
      </c>
      <c r="D229" s="17"/>
      <c r="E229" s="17" t="s">
        <v>640</v>
      </c>
      <c r="F229" s="17" t="s">
        <v>21</v>
      </c>
      <c r="G229" s="18" t="s">
        <v>578</v>
      </c>
      <c r="H229" s="18" t="s">
        <v>2190</v>
      </c>
      <c r="I229" s="19">
        <v>39171</v>
      </c>
      <c r="J229" s="20" t="s">
        <v>641</v>
      </c>
      <c r="K229" s="20" t="s">
        <v>1971</v>
      </c>
      <c r="L229" s="21"/>
      <c r="M229" s="17" t="s">
        <v>1972</v>
      </c>
      <c r="N229" s="21"/>
      <c r="O229" s="23" t="str">
        <f>IF(L229="Yes",(IF(N229="yes","Sponsor Certified Compliant",IF(N229="No","Sponsor Certified Not Compliant",""))),IF(L229="No",IF(N229&lt;&gt;"","Do not answer Question 2","Sponsor Certified Not Applicable"),""))</f>
        <v/>
      </c>
      <c r="P229" s="17" t="s">
        <v>24</v>
      </c>
      <c r="Q229" s="24" t="s">
        <v>2044</v>
      </c>
      <c r="R229" s="21"/>
      <c r="S229" s="66"/>
      <c r="T229" s="66"/>
      <c r="U229" s="66"/>
    </row>
    <row r="230" spans="1:21" s="25" customFormat="1" ht="139.5" customHeight="1" x14ac:dyDescent="0.2">
      <c r="A230" s="14">
        <v>761</v>
      </c>
      <c r="B230" s="17" t="s">
        <v>782</v>
      </c>
      <c r="C230" s="17" t="s">
        <v>34</v>
      </c>
      <c r="D230" s="17"/>
      <c r="E230" s="17" t="s">
        <v>783</v>
      </c>
      <c r="F230" s="17" t="s">
        <v>21</v>
      </c>
      <c r="G230" s="18" t="s">
        <v>578</v>
      </c>
      <c r="H230" s="18" t="s">
        <v>2190</v>
      </c>
      <c r="I230" s="19">
        <v>39171</v>
      </c>
      <c r="J230" s="20" t="s">
        <v>1658</v>
      </c>
      <c r="K230" s="20" t="s">
        <v>1973</v>
      </c>
      <c r="L230" s="21"/>
      <c r="M230" s="22"/>
      <c r="N230" s="22"/>
      <c r="O230" s="23" t="str">
        <f>IF(L230="Yes","Sponsor Certified Compliant - Documentation Required",IF(L230="No","Sponsor Certified Not Compliant",""))</f>
        <v/>
      </c>
      <c r="P230" s="17" t="s">
        <v>795</v>
      </c>
      <c r="Q230" s="24" t="s">
        <v>2044</v>
      </c>
      <c r="R230" s="21"/>
      <c r="S230" s="66"/>
      <c r="T230" s="66"/>
      <c r="U230" s="66"/>
    </row>
    <row r="231" spans="1:21" s="25" customFormat="1" ht="125.25" customHeight="1" x14ac:dyDescent="0.2">
      <c r="A231" s="31">
        <v>776</v>
      </c>
      <c r="B231" s="17" t="s">
        <v>642</v>
      </c>
      <c r="C231" s="17" t="s">
        <v>34</v>
      </c>
      <c r="D231" s="17" t="s">
        <v>643</v>
      </c>
      <c r="E231" s="17" t="s">
        <v>644</v>
      </c>
      <c r="F231" s="17" t="s">
        <v>21</v>
      </c>
      <c r="G231" s="18" t="s">
        <v>578</v>
      </c>
      <c r="H231" s="18" t="s">
        <v>645</v>
      </c>
      <c r="I231" s="19">
        <v>41025</v>
      </c>
      <c r="J231" s="39" t="s">
        <v>1659</v>
      </c>
      <c r="K231" s="39" t="s">
        <v>1974</v>
      </c>
      <c r="L231" s="21"/>
      <c r="M231" s="17" t="s">
        <v>1975</v>
      </c>
      <c r="N231" s="21"/>
      <c r="O231" s="23" t="str">
        <f>IF(L231="Yes",(IF(N231="yes","Sponsor Certified Compliant - Documentation Required",IF(N231="No","Sponsor Certified Not Compliant",""))),IF(L231="No",IF(N231&lt;&gt;"","Do not answer Question 2","Sponsor Certified Not Applicable"),""))</f>
        <v/>
      </c>
      <c r="P231" s="17" t="s">
        <v>744</v>
      </c>
      <c r="Q231" s="24" t="s">
        <v>2044</v>
      </c>
      <c r="R231" s="21"/>
      <c r="S231" s="66"/>
      <c r="T231" s="66"/>
      <c r="U231" s="66"/>
    </row>
    <row r="232" spans="1:21" s="25" customFormat="1" ht="127.5" customHeight="1" x14ac:dyDescent="0.2">
      <c r="A232" s="14">
        <v>777</v>
      </c>
      <c r="B232" s="17" t="s">
        <v>646</v>
      </c>
      <c r="C232" s="17" t="s">
        <v>34</v>
      </c>
      <c r="D232" s="17"/>
      <c r="E232" s="17" t="s">
        <v>647</v>
      </c>
      <c r="F232" s="18" t="s">
        <v>21</v>
      </c>
      <c r="G232" s="18" t="s">
        <v>578</v>
      </c>
      <c r="H232" s="18" t="s">
        <v>645</v>
      </c>
      <c r="I232" s="19">
        <v>41176</v>
      </c>
      <c r="J232" s="20" t="s">
        <v>1660</v>
      </c>
      <c r="K232" s="20" t="s">
        <v>1976</v>
      </c>
      <c r="L232" s="21"/>
      <c r="M232" s="17" t="s">
        <v>1977</v>
      </c>
      <c r="N232" s="21"/>
      <c r="O232" s="23" t="str">
        <f>IF(L232="Yes",(IF(N232="yes","Sponsor Certified Compliant",IF(N232="No","Sponsor Certified Not Compliant",""))),IF(L232="No",IF(N232&lt;&gt;"","Do not answer Question 2","Sponsor Certified Not Applicable"),""))</f>
        <v/>
      </c>
      <c r="P232" s="17" t="s">
        <v>24</v>
      </c>
      <c r="Q232" s="24" t="s">
        <v>2044</v>
      </c>
      <c r="R232" s="21"/>
      <c r="S232" s="66"/>
      <c r="T232" s="66"/>
      <c r="U232" s="66"/>
    </row>
    <row r="233" spans="1:21" s="25" customFormat="1" ht="112.5" customHeight="1" x14ac:dyDescent="0.2">
      <c r="A233" s="31">
        <v>778</v>
      </c>
      <c r="B233" s="17" t="s">
        <v>648</v>
      </c>
      <c r="C233" s="17">
        <v>3314.8150000000001</v>
      </c>
      <c r="D233" s="17"/>
      <c r="E233" s="17" t="s">
        <v>649</v>
      </c>
      <c r="F233" s="17" t="s">
        <v>650</v>
      </c>
      <c r="G233" s="18" t="s">
        <v>578</v>
      </c>
      <c r="H233" s="18" t="s">
        <v>645</v>
      </c>
      <c r="I233" s="19">
        <v>37505</v>
      </c>
      <c r="J233" s="17" t="s">
        <v>2191</v>
      </c>
      <c r="K233" s="17" t="s">
        <v>1978</v>
      </c>
      <c r="L233" s="21"/>
      <c r="M233" s="17" t="s">
        <v>1979</v>
      </c>
      <c r="N233" s="21"/>
      <c r="O233" s="23" t="str">
        <f>IF(L233="Yes",(IF(N233="yes","Sponsor Certified Compliant",IF(N233="No","Sponsor Certified Not Compliant",""))),IF(L233="No",IF(N233&lt;&gt;"","Do not answer Question 2","Sponsor Certified Not Applicable"),""))</f>
        <v/>
      </c>
      <c r="P233" s="17" t="s">
        <v>24</v>
      </c>
      <c r="Q233" s="24" t="s">
        <v>2044</v>
      </c>
      <c r="R233" s="21"/>
      <c r="S233" s="66"/>
      <c r="T233" s="66"/>
      <c r="U233" s="66"/>
    </row>
    <row r="234" spans="1:21" s="25" customFormat="1" ht="122.25" customHeight="1" x14ac:dyDescent="0.2">
      <c r="A234" s="14">
        <v>779</v>
      </c>
      <c r="B234" s="17" t="s">
        <v>651</v>
      </c>
      <c r="C234" s="17" t="s">
        <v>652</v>
      </c>
      <c r="D234" s="17" t="s">
        <v>653</v>
      </c>
      <c r="E234" s="17" t="s">
        <v>654</v>
      </c>
      <c r="F234" s="17" t="s">
        <v>650</v>
      </c>
      <c r="G234" s="18" t="s">
        <v>578</v>
      </c>
      <c r="H234" s="18" t="s">
        <v>645</v>
      </c>
      <c r="I234" s="19">
        <v>42089</v>
      </c>
      <c r="J234" s="39" t="s">
        <v>1661</v>
      </c>
      <c r="K234" s="39" t="s">
        <v>1980</v>
      </c>
      <c r="L234" s="21"/>
      <c r="M234" s="17" t="s">
        <v>1981</v>
      </c>
      <c r="N234" s="21"/>
      <c r="O234" s="23" t="str">
        <f>IF(L234="Yes",(IF(N234="yes","Sponsor Certified Compliant",IF(N234="No","Sponsor Certified Not Compliant",""))),IF(L234="No",IF(N234&lt;&gt;"","Do not answer Question 2","Sponsor Certified Not Applicable"),""))</f>
        <v/>
      </c>
      <c r="P234" s="17" t="s">
        <v>24</v>
      </c>
      <c r="Q234" s="24" t="s">
        <v>2044</v>
      </c>
      <c r="R234" s="21"/>
      <c r="S234" s="66"/>
      <c r="T234" s="66"/>
      <c r="U234" s="66"/>
    </row>
    <row r="235" spans="1:21" s="25" customFormat="1" ht="123.75" customHeight="1" x14ac:dyDescent="0.2">
      <c r="A235" s="26">
        <v>780</v>
      </c>
      <c r="B235" s="27" t="s">
        <v>655</v>
      </c>
      <c r="C235" s="27" t="s">
        <v>34</v>
      </c>
      <c r="D235" s="27"/>
      <c r="E235" s="27" t="s">
        <v>656</v>
      </c>
      <c r="F235" s="27" t="s">
        <v>650</v>
      </c>
      <c r="G235" s="27" t="s">
        <v>578</v>
      </c>
      <c r="H235" s="27" t="s">
        <v>645</v>
      </c>
      <c r="I235" s="45">
        <v>40725</v>
      </c>
      <c r="J235" s="28" t="s">
        <v>657</v>
      </c>
      <c r="K235" s="28" t="s">
        <v>1982</v>
      </c>
      <c r="L235" s="30"/>
      <c r="M235" s="27" t="s">
        <v>658</v>
      </c>
      <c r="N235" s="30" t="s">
        <v>336</v>
      </c>
      <c r="O235" s="30" t="s">
        <v>767</v>
      </c>
      <c r="P235" s="27" t="s">
        <v>24</v>
      </c>
      <c r="Q235" s="81" t="s">
        <v>2044</v>
      </c>
      <c r="R235" s="29"/>
      <c r="S235" s="66"/>
      <c r="T235" s="66"/>
      <c r="U235" s="66"/>
    </row>
    <row r="236" spans="1:21" s="25" customFormat="1" ht="125.25" customHeight="1" x14ac:dyDescent="0.2">
      <c r="A236" s="14">
        <v>781</v>
      </c>
      <c r="B236" s="17" t="s">
        <v>659</v>
      </c>
      <c r="C236" s="17" t="s">
        <v>34</v>
      </c>
      <c r="D236" s="17"/>
      <c r="E236" s="17" t="s">
        <v>660</v>
      </c>
      <c r="F236" s="17" t="s">
        <v>650</v>
      </c>
      <c r="G236" s="18" t="s">
        <v>578</v>
      </c>
      <c r="H236" s="18" t="s">
        <v>645</v>
      </c>
      <c r="I236" s="19">
        <v>40725</v>
      </c>
      <c r="J236" s="38" t="s">
        <v>1662</v>
      </c>
      <c r="K236" s="38" t="s">
        <v>1983</v>
      </c>
      <c r="L236" s="21"/>
      <c r="M236" s="18" t="s">
        <v>1984</v>
      </c>
      <c r="N236" s="21"/>
      <c r="O236" s="23" t="str">
        <f>IF(L236="Yes",(IF(N236="yes","Sponsor Certified Compliant",IF(N236="No","Sponsor Certified Not Compliant",""))),IF(L236="No",IF(N236&lt;&gt;"","Do not answer Question 2","Sponsor Certified Not Applicable"),""))</f>
        <v/>
      </c>
      <c r="P236" s="17" t="s">
        <v>24</v>
      </c>
      <c r="Q236" s="24" t="s">
        <v>2044</v>
      </c>
      <c r="R236" s="34"/>
      <c r="S236" s="66"/>
      <c r="T236" s="66"/>
      <c r="U236" s="66"/>
    </row>
    <row r="237" spans="1:21" s="25" customFormat="1" ht="126.75" customHeight="1" x14ac:dyDescent="0.2">
      <c r="A237" s="31">
        <v>782</v>
      </c>
      <c r="B237" s="17" t="s">
        <v>652</v>
      </c>
      <c r="C237" s="17" t="s">
        <v>652</v>
      </c>
      <c r="D237" s="17"/>
      <c r="E237" s="17" t="s">
        <v>661</v>
      </c>
      <c r="F237" s="17" t="s">
        <v>650</v>
      </c>
      <c r="G237" s="18" t="s">
        <v>578</v>
      </c>
      <c r="H237" s="18" t="s">
        <v>645</v>
      </c>
      <c r="I237" s="19">
        <v>41176</v>
      </c>
      <c r="J237" s="17" t="s">
        <v>662</v>
      </c>
      <c r="K237" s="18" t="s">
        <v>2192</v>
      </c>
      <c r="L237" s="21"/>
      <c r="M237" s="18" t="s">
        <v>1985</v>
      </c>
      <c r="N237" s="21"/>
      <c r="O237" s="23" t="str">
        <f>IF(L237="Yes",(IF(N237="yes","Sponsor Certified Compliant - Documentation Required",IF(N237="No","Sponsor Certified Not Compliant",""))),IF(L237="No",IF(N237&lt;&gt;"","Do not answer Question 2","Sponsor Certified Not Applicable"),""))</f>
        <v/>
      </c>
      <c r="P237" s="17" t="s">
        <v>2087</v>
      </c>
      <c r="Q237" s="24" t="s">
        <v>2044</v>
      </c>
      <c r="R237" s="34"/>
      <c r="S237" s="66"/>
      <c r="T237" s="66"/>
      <c r="U237" s="66"/>
    </row>
    <row r="238" spans="1:21" s="4" customFormat="1" ht="122.25" customHeight="1" x14ac:dyDescent="0.2">
      <c r="A238" s="42">
        <v>801</v>
      </c>
      <c r="B238" s="17" t="s">
        <v>2056</v>
      </c>
      <c r="C238" s="18" t="s">
        <v>666</v>
      </c>
      <c r="D238" s="18" t="s">
        <v>663</v>
      </c>
      <c r="E238" s="17" t="s">
        <v>2064</v>
      </c>
      <c r="F238" s="18" t="s">
        <v>21</v>
      </c>
      <c r="G238" s="18" t="s">
        <v>511</v>
      </c>
      <c r="H238" s="18" t="s">
        <v>511</v>
      </c>
      <c r="I238" s="43">
        <v>41480</v>
      </c>
      <c r="J238" s="18" t="s">
        <v>2016</v>
      </c>
      <c r="K238" s="17" t="s">
        <v>2177</v>
      </c>
      <c r="L238" s="34"/>
      <c r="M238" s="18" t="s">
        <v>1986</v>
      </c>
      <c r="N238" s="34"/>
      <c r="O238" s="49" t="str">
        <f>IF(L238="Yes",(IF(N238="yes","Sponsor Certified Compliant",IF(N238="No","Sponsor Certified Not Compliant",""))),IF(L238="No",IF(N238&lt;&gt;"","Do not answer Question 2","Sponsor Certified Not Applicable"),""))</f>
        <v/>
      </c>
      <c r="P238" s="18" t="s">
        <v>24</v>
      </c>
      <c r="Q238" s="60" t="s">
        <v>2044</v>
      </c>
      <c r="R238" s="34"/>
      <c r="S238" s="66"/>
      <c r="T238" s="66"/>
      <c r="U238" s="66"/>
    </row>
    <row r="239" spans="1:21" ht="125.25" customHeight="1" x14ac:dyDescent="0.2">
      <c r="A239" s="14">
        <v>802</v>
      </c>
      <c r="B239" s="17" t="s">
        <v>664</v>
      </c>
      <c r="C239" s="17" t="s">
        <v>664</v>
      </c>
      <c r="D239" s="17"/>
      <c r="E239" s="17" t="s">
        <v>665</v>
      </c>
      <c r="F239" s="17" t="s">
        <v>21</v>
      </c>
      <c r="G239" s="18" t="s">
        <v>511</v>
      </c>
      <c r="H239" s="18" t="s">
        <v>511</v>
      </c>
      <c r="I239" s="19">
        <v>41821</v>
      </c>
      <c r="J239" s="20" t="s">
        <v>2017</v>
      </c>
      <c r="K239" s="38" t="s">
        <v>1987</v>
      </c>
      <c r="L239" s="21"/>
      <c r="M239" s="20" t="s">
        <v>1988</v>
      </c>
      <c r="N239" s="21"/>
      <c r="O239" s="23" t="str">
        <f>IF(L239="Yes",(IF(N239="yes","Sponsor Certified Compliant",IF(N239="No","Sponsor Certified Not Compliant",""))),IF(L239="No",IF(N239&lt;&gt;"","Do not answer Question 2","Sponsor Certified Not Applicable"),""))</f>
        <v/>
      </c>
      <c r="P239" s="17" t="s">
        <v>24</v>
      </c>
      <c r="Q239" s="24" t="s">
        <v>2044</v>
      </c>
      <c r="R239" s="34"/>
      <c r="S239" s="66"/>
      <c r="T239" s="66"/>
      <c r="U239" s="66"/>
    </row>
    <row r="240" spans="1:21" s="4" customFormat="1" ht="125.25" customHeight="1" x14ac:dyDescent="0.2">
      <c r="A240" s="42">
        <v>803</v>
      </c>
      <c r="B240" s="17" t="s">
        <v>2060</v>
      </c>
      <c r="C240" s="17" t="s">
        <v>2061</v>
      </c>
      <c r="D240" s="17" t="s">
        <v>2062</v>
      </c>
      <c r="E240" s="17" t="s">
        <v>2063</v>
      </c>
      <c r="F240" s="18" t="s">
        <v>21</v>
      </c>
      <c r="G240" s="18" t="s">
        <v>511</v>
      </c>
      <c r="H240" s="18" t="s">
        <v>511</v>
      </c>
      <c r="I240" s="43">
        <v>42276</v>
      </c>
      <c r="J240" s="38" t="s">
        <v>1663</v>
      </c>
      <c r="K240" s="17" t="s">
        <v>2177</v>
      </c>
      <c r="L240" s="34"/>
      <c r="M240" s="38" t="s">
        <v>1989</v>
      </c>
      <c r="N240" s="34"/>
      <c r="O240" s="49" t="str">
        <f>IF(L240="Yes",(IF(N240="yes","Sponsor Certified Compliant",IF(N240="No","Sponsor Certified Not Compliant",""))),IF(L240="No",IF(N240&lt;&gt;"","Do not answer Question 2","Sponsor Certified Not Applicable"),""))</f>
        <v/>
      </c>
      <c r="P240" s="18" t="s">
        <v>24</v>
      </c>
      <c r="Q240" s="60" t="s">
        <v>2044</v>
      </c>
      <c r="R240" s="34"/>
      <c r="S240" s="66"/>
      <c r="T240" s="66"/>
      <c r="U240" s="66"/>
    </row>
    <row r="241" spans="1:21" ht="123.75" customHeight="1" x14ac:dyDescent="0.2">
      <c r="A241" s="14">
        <v>804</v>
      </c>
      <c r="B241" s="17" t="s">
        <v>2060</v>
      </c>
      <c r="C241" s="16" t="s">
        <v>2065</v>
      </c>
      <c r="D241" s="17" t="s">
        <v>668</v>
      </c>
      <c r="E241" s="17" t="s">
        <v>2066</v>
      </c>
      <c r="F241" s="17" t="s">
        <v>21</v>
      </c>
      <c r="G241" s="18" t="s">
        <v>511</v>
      </c>
      <c r="H241" s="18" t="s">
        <v>511</v>
      </c>
      <c r="I241" s="19">
        <v>38261</v>
      </c>
      <c r="J241" s="39" t="s">
        <v>2193</v>
      </c>
      <c r="K241" s="17" t="s">
        <v>2177</v>
      </c>
      <c r="L241" s="21"/>
      <c r="M241" s="17" t="s">
        <v>2194</v>
      </c>
      <c r="N241" s="21"/>
      <c r="O241" s="23" t="str">
        <f>IF(L241="Yes",(IF(N241="yes","Sponsor Certified Compliant - Documentation Required",IF(N241="No","Sponsor Certified Not Compliant",""))),IF(L241="No",IF(N241&lt;&gt;"","Do not answer Question 2","Sponsor Certified Not Applicable"),""))</f>
        <v/>
      </c>
      <c r="P241" s="17" t="s">
        <v>799</v>
      </c>
      <c r="Q241" s="24" t="s">
        <v>2044</v>
      </c>
      <c r="R241" s="21"/>
      <c r="S241" s="66"/>
      <c r="T241" s="66"/>
      <c r="U241" s="66"/>
    </row>
    <row r="242" spans="1:21" ht="122.25" customHeight="1" x14ac:dyDescent="0.2">
      <c r="A242" s="14">
        <v>805</v>
      </c>
      <c r="B242" s="17" t="s">
        <v>2060</v>
      </c>
      <c r="C242" s="16" t="s">
        <v>2065</v>
      </c>
      <c r="D242" s="17" t="s">
        <v>669</v>
      </c>
      <c r="E242" s="17" t="s">
        <v>2067</v>
      </c>
      <c r="F242" s="17" t="s">
        <v>21</v>
      </c>
      <c r="G242" s="18" t="s">
        <v>511</v>
      </c>
      <c r="H242" s="18" t="s">
        <v>511</v>
      </c>
      <c r="I242" s="19">
        <v>38261</v>
      </c>
      <c r="J242" s="39" t="s">
        <v>1664</v>
      </c>
      <c r="K242" s="17" t="s">
        <v>2177</v>
      </c>
      <c r="L242" s="21"/>
      <c r="M242" s="17" t="s">
        <v>1990</v>
      </c>
      <c r="N242" s="21"/>
      <c r="O242" s="23" t="str">
        <f>IF(L242="Yes",(IF(N242="yes","Sponsor Certified Compliant - Documentation Required",IF(N242="No","Sponsor Certified Not Compliant",""))),IF(L242="No",IF(N242&lt;&gt;"","Do not answer Question 2","Sponsor Certified Not Applicable"),""))</f>
        <v/>
      </c>
      <c r="P242" s="17" t="s">
        <v>670</v>
      </c>
      <c r="Q242" s="24" t="s">
        <v>2044</v>
      </c>
      <c r="R242" s="21"/>
      <c r="S242" s="66"/>
      <c r="T242" s="66"/>
      <c r="U242" s="66"/>
    </row>
    <row r="243" spans="1:21" ht="123.75" customHeight="1" x14ac:dyDescent="0.2">
      <c r="A243" s="14">
        <v>806</v>
      </c>
      <c r="B243" s="17" t="s">
        <v>671</v>
      </c>
      <c r="C243" s="16" t="s">
        <v>2065</v>
      </c>
      <c r="D243" s="17" t="s">
        <v>672</v>
      </c>
      <c r="E243" s="17" t="s">
        <v>2069</v>
      </c>
      <c r="F243" s="17" t="s">
        <v>21</v>
      </c>
      <c r="G243" s="18" t="s">
        <v>511</v>
      </c>
      <c r="H243" s="18" t="s">
        <v>511</v>
      </c>
      <c r="I243" s="19">
        <v>38261</v>
      </c>
      <c r="J243" s="39" t="s">
        <v>1665</v>
      </c>
      <c r="K243" s="17" t="s">
        <v>2177</v>
      </c>
      <c r="L243" s="21"/>
      <c r="M243" s="17" t="s">
        <v>1991</v>
      </c>
      <c r="N243" s="21"/>
      <c r="O243" s="23" t="str">
        <f>IF(L243="Yes",(IF(N243="yes","Sponsor Certified Compliant - Documentation Required",IF(N243="No","Sponsor Certified Not Compliant",""))),IF(L243="No",IF(N243&lt;&gt;"","Do not answer Question 2","Sponsor Certified Not Applicable"),""))</f>
        <v/>
      </c>
      <c r="P243" s="17" t="s">
        <v>38</v>
      </c>
      <c r="Q243" s="24" t="s">
        <v>2044</v>
      </c>
      <c r="R243" s="21"/>
      <c r="S243" s="66"/>
      <c r="T243" s="66"/>
      <c r="U243" s="66"/>
    </row>
    <row r="244" spans="1:21" ht="122.25" customHeight="1" x14ac:dyDescent="0.2">
      <c r="A244" s="14">
        <v>807</v>
      </c>
      <c r="B244" s="17" t="s">
        <v>667</v>
      </c>
      <c r="C244" s="20" t="s">
        <v>2068</v>
      </c>
      <c r="D244" s="17" t="s">
        <v>673</v>
      </c>
      <c r="E244" s="17" t="s">
        <v>674</v>
      </c>
      <c r="F244" s="17" t="s">
        <v>21</v>
      </c>
      <c r="G244" s="18" t="s">
        <v>511</v>
      </c>
      <c r="H244" s="18" t="s">
        <v>511</v>
      </c>
      <c r="I244" s="19">
        <v>38261</v>
      </c>
      <c r="J244" s="39" t="s">
        <v>1666</v>
      </c>
      <c r="K244" s="17" t="s">
        <v>2177</v>
      </c>
      <c r="L244" s="21"/>
      <c r="M244" s="17" t="s">
        <v>1992</v>
      </c>
      <c r="N244" s="21"/>
      <c r="O244" s="23" t="str">
        <f t="shared" ref="O244:O250" si="7">IF(L244="Yes",(IF(N244="yes","Sponsor Certified Compliant",IF(N244="No","Sponsor Certified Not Compliant",""))),IF(L244="No",IF(N244&lt;&gt;"","Do not answer Question 2","Sponsor Certified Not Applicable"),""))</f>
        <v/>
      </c>
      <c r="P244" s="17" t="s">
        <v>24</v>
      </c>
      <c r="Q244" s="24" t="s">
        <v>2044</v>
      </c>
      <c r="R244" s="21"/>
      <c r="S244" s="66"/>
      <c r="T244" s="66"/>
      <c r="U244" s="66"/>
    </row>
    <row r="245" spans="1:21" ht="125.25" customHeight="1" x14ac:dyDescent="0.2">
      <c r="A245" s="14">
        <v>808</v>
      </c>
      <c r="B245" s="17" t="s">
        <v>2070</v>
      </c>
      <c r="C245" s="20" t="s">
        <v>2068</v>
      </c>
      <c r="D245" s="17" t="s">
        <v>675</v>
      </c>
      <c r="E245" s="17" t="s">
        <v>2071</v>
      </c>
      <c r="F245" s="17" t="s">
        <v>21</v>
      </c>
      <c r="G245" s="18" t="s">
        <v>511</v>
      </c>
      <c r="H245" s="18" t="s">
        <v>511</v>
      </c>
      <c r="I245" s="19">
        <v>41480</v>
      </c>
      <c r="J245" s="39" t="s">
        <v>676</v>
      </c>
      <c r="K245" s="17" t="s">
        <v>2177</v>
      </c>
      <c r="L245" s="21"/>
      <c r="M245" s="17" t="s">
        <v>1993</v>
      </c>
      <c r="N245" s="21"/>
      <c r="O245" s="23" t="str">
        <f t="shared" si="7"/>
        <v/>
      </c>
      <c r="P245" s="17" t="s">
        <v>24</v>
      </c>
      <c r="Q245" s="24" t="s">
        <v>2044</v>
      </c>
      <c r="R245" s="21"/>
      <c r="S245" s="66"/>
      <c r="T245" s="66"/>
      <c r="U245" s="66"/>
    </row>
    <row r="246" spans="1:21" ht="123.75" customHeight="1" x14ac:dyDescent="0.2">
      <c r="A246" s="14">
        <v>809</v>
      </c>
      <c r="B246" s="17" t="s">
        <v>667</v>
      </c>
      <c r="C246" s="20" t="s">
        <v>2068</v>
      </c>
      <c r="D246" s="17" t="s">
        <v>677</v>
      </c>
      <c r="E246" s="17" t="s">
        <v>678</v>
      </c>
      <c r="F246" s="17" t="s">
        <v>21</v>
      </c>
      <c r="G246" s="18" t="s">
        <v>511</v>
      </c>
      <c r="H246" s="18" t="s">
        <v>511</v>
      </c>
      <c r="I246" s="19">
        <v>38856</v>
      </c>
      <c r="J246" s="39" t="s">
        <v>1667</v>
      </c>
      <c r="K246" s="17" t="s">
        <v>2177</v>
      </c>
      <c r="L246" s="21"/>
      <c r="M246" s="18" t="s">
        <v>1994</v>
      </c>
      <c r="N246" s="21"/>
      <c r="O246" s="23" t="str">
        <f t="shared" si="7"/>
        <v/>
      </c>
      <c r="P246" s="17" t="s">
        <v>24</v>
      </c>
      <c r="Q246" s="24" t="s">
        <v>2044</v>
      </c>
      <c r="R246" s="34"/>
      <c r="S246" s="66"/>
      <c r="T246" s="66"/>
      <c r="U246" s="66"/>
    </row>
    <row r="247" spans="1:21" ht="126" customHeight="1" x14ac:dyDescent="0.2">
      <c r="A247" s="14">
        <v>810</v>
      </c>
      <c r="B247" s="17" t="s">
        <v>2074</v>
      </c>
      <c r="C247" s="17" t="s">
        <v>2068</v>
      </c>
      <c r="D247" s="17" t="s">
        <v>679</v>
      </c>
      <c r="E247" s="17" t="s">
        <v>2073</v>
      </c>
      <c r="F247" s="17" t="s">
        <v>520</v>
      </c>
      <c r="G247" s="18" t="s">
        <v>511</v>
      </c>
      <c r="H247" s="18" t="s">
        <v>511</v>
      </c>
      <c r="I247" s="19">
        <v>39354</v>
      </c>
      <c r="J247" s="39" t="s">
        <v>758</v>
      </c>
      <c r="K247" s="17" t="s">
        <v>2177</v>
      </c>
      <c r="L247" s="21"/>
      <c r="M247" s="17" t="s">
        <v>680</v>
      </c>
      <c r="N247" s="21"/>
      <c r="O247" s="23" t="str">
        <f t="shared" si="7"/>
        <v/>
      </c>
      <c r="P247" s="17" t="s">
        <v>24</v>
      </c>
      <c r="Q247" s="24" t="s">
        <v>2044</v>
      </c>
      <c r="R247" s="21"/>
      <c r="S247" s="66"/>
      <c r="T247" s="66"/>
      <c r="U247" s="66"/>
    </row>
    <row r="248" spans="1:21" ht="120" customHeight="1" x14ac:dyDescent="0.2">
      <c r="A248" s="14">
        <v>811</v>
      </c>
      <c r="B248" s="17" t="s">
        <v>2075</v>
      </c>
      <c r="C248" s="17" t="s">
        <v>2068</v>
      </c>
      <c r="D248" s="17" t="s">
        <v>681</v>
      </c>
      <c r="E248" s="17" t="s">
        <v>2076</v>
      </c>
      <c r="F248" s="17" t="s">
        <v>520</v>
      </c>
      <c r="G248" s="18" t="s">
        <v>511</v>
      </c>
      <c r="H248" s="18" t="s">
        <v>511</v>
      </c>
      <c r="I248" s="19">
        <v>29251</v>
      </c>
      <c r="J248" s="39" t="s">
        <v>1668</v>
      </c>
      <c r="K248" s="17" t="s">
        <v>2177</v>
      </c>
      <c r="L248" s="21"/>
      <c r="M248" s="17" t="s">
        <v>1995</v>
      </c>
      <c r="N248" s="21"/>
      <c r="O248" s="23" t="str">
        <f t="shared" si="7"/>
        <v/>
      </c>
      <c r="P248" s="17" t="s">
        <v>24</v>
      </c>
      <c r="Q248" s="24" t="s">
        <v>2044</v>
      </c>
      <c r="R248" s="21"/>
      <c r="S248" s="66"/>
      <c r="T248" s="66"/>
      <c r="U248" s="66"/>
    </row>
    <row r="249" spans="1:21" ht="134.25" customHeight="1" x14ac:dyDescent="0.2">
      <c r="A249" s="14">
        <v>812</v>
      </c>
      <c r="B249" s="17" t="s">
        <v>2077</v>
      </c>
      <c r="C249" s="17" t="s">
        <v>2068</v>
      </c>
      <c r="D249" s="17" t="s">
        <v>682</v>
      </c>
      <c r="E249" s="17" t="s">
        <v>2078</v>
      </c>
      <c r="F249" s="17" t="s">
        <v>520</v>
      </c>
      <c r="G249" s="18" t="s">
        <v>511</v>
      </c>
      <c r="H249" s="18" t="s">
        <v>511</v>
      </c>
      <c r="I249" s="19" t="s">
        <v>2079</v>
      </c>
      <c r="J249" s="39" t="s">
        <v>2195</v>
      </c>
      <c r="K249" s="39" t="s">
        <v>1996</v>
      </c>
      <c r="L249" s="21"/>
      <c r="M249" s="17" t="s">
        <v>1997</v>
      </c>
      <c r="N249" s="21"/>
      <c r="O249" s="23" t="str">
        <f t="shared" si="7"/>
        <v/>
      </c>
      <c r="P249" s="17" t="s">
        <v>24</v>
      </c>
      <c r="Q249" s="24" t="s">
        <v>2044</v>
      </c>
      <c r="R249" s="21"/>
      <c r="S249" s="66"/>
      <c r="T249" s="66"/>
      <c r="U249" s="66"/>
    </row>
    <row r="250" spans="1:21" ht="121.5" customHeight="1" x14ac:dyDescent="0.2">
      <c r="A250" s="14">
        <v>813</v>
      </c>
      <c r="B250" s="17" t="s">
        <v>671</v>
      </c>
      <c r="C250" s="17" t="s">
        <v>2068</v>
      </c>
      <c r="D250" s="17" t="s">
        <v>683</v>
      </c>
      <c r="E250" s="17" t="s">
        <v>2080</v>
      </c>
      <c r="F250" s="17" t="s">
        <v>520</v>
      </c>
      <c r="G250" s="18" t="s">
        <v>511</v>
      </c>
      <c r="H250" s="18" t="s">
        <v>511</v>
      </c>
      <c r="I250" s="19">
        <v>41091</v>
      </c>
      <c r="J250" s="39" t="s">
        <v>1669</v>
      </c>
      <c r="K250" s="17" t="s">
        <v>2177</v>
      </c>
      <c r="L250" s="21"/>
      <c r="M250" s="17" t="s">
        <v>1914</v>
      </c>
      <c r="N250" s="21"/>
      <c r="O250" s="23" t="str">
        <f t="shared" si="7"/>
        <v/>
      </c>
      <c r="P250" s="17" t="s">
        <v>24</v>
      </c>
      <c r="Q250" s="24" t="s">
        <v>2044</v>
      </c>
      <c r="R250" s="21"/>
      <c r="S250" s="66"/>
      <c r="T250" s="66"/>
      <c r="U250" s="66"/>
    </row>
    <row r="251" spans="1:21" ht="125.25" customHeight="1" x14ac:dyDescent="0.2">
      <c r="A251" s="14">
        <v>814</v>
      </c>
      <c r="B251" s="17" t="s">
        <v>671</v>
      </c>
      <c r="C251" s="17" t="s">
        <v>2068</v>
      </c>
      <c r="D251" s="17" t="s">
        <v>684</v>
      </c>
      <c r="E251" s="17" t="s">
        <v>2081</v>
      </c>
      <c r="F251" s="17" t="s">
        <v>520</v>
      </c>
      <c r="G251" s="18" t="s">
        <v>511</v>
      </c>
      <c r="H251" s="18" t="s">
        <v>511</v>
      </c>
      <c r="I251" s="19">
        <v>40262</v>
      </c>
      <c r="J251" s="39" t="s">
        <v>1670</v>
      </c>
      <c r="K251" s="17" t="s">
        <v>2177</v>
      </c>
      <c r="L251" s="21"/>
      <c r="M251" s="17" t="s">
        <v>1676</v>
      </c>
      <c r="N251" s="21"/>
      <c r="O251" s="23" t="str">
        <f>IF(L251="Yes",(IF(N251="yes","Sponsor Certified Compliant - Documentation Required",IF(N251="No","Sponsor Certified Not Compliant",""))),IF(L251="No",IF(N251&lt;&gt;"","Do not answer Question 2","Sponsor Certified Not Applicable"),""))</f>
        <v/>
      </c>
      <c r="P251" s="17" t="s">
        <v>799</v>
      </c>
      <c r="Q251" s="24" t="s">
        <v>2044</v>
      </c>
      <c r="R251" s="21"/>
      <c r="S251" s="66"/>
      <c r="T251" s="66"/>
      <c r="U251" s="66"/>
    </row>
    <row r="252" spans="1:21" ht="129.75" customHeight="1" x14ac:dyDescent="0.2">
      <c r="A252" s="14">
        <v>815</v>
      </c>
      <c r="B252" s="17" t="s">
        <v>671</v>
      </c>
      <c r="C252" s="17" t="s">
        <v>2068</v>
      </c>
      <c r="D252" s="17" t="s">
        <v>685</v>
      </c>
      <c r="E252" s="17" t="s">
        <v>2082</v>
      </c>
      <c r="F252" s="17" t="s">
        <v>520</v>
      </c>
      <c r="G252" s="18" t="s">
        <v>511</v>
      </c>
      <c r="H252" s="18" t="s">
        <v>511</v>
      </c>
      <c r="I252" s="19">
        <v>41480</v>
      </c>
      <c r="J252" s="39" t="s">
        <v>2196</v>
      </c>
      <c r="K252" s="17" t="s">
        <v>2177</v>
      </c>
      <c r="L252" s="21"/>
      <c r="M252" s="17" t="s">
        <v>2197</v>
      </c>
      <c r="N252" s="21"/>
      <c r="O252" s="23" t="str">
        <f>IF(L252="Yes",(IF(N252="yes","Sponsor Certified Compliant",IF(N252="No","Sponsor Certified Not Compliant",""))),IF(L252="No",IF(N252&lt;&gt;"","Do not answer Question 2","Sponsor Certified Not Applicable"),""))</f>
        <v/>
      </c>
      <c r="P252" s="17" t="s">
        <v>24</v>
      </c>
      <c r="Q252" s="24" t="s">
        <v>2044</v>
      </c>
      <c r="R252" s="21"/>
      <c r="S252" s="66"/>
      <c r="T252" s="66"/>
      <c r="U252" s="66"/>
    </row>
    <row r="253" spans="1:21" ht="127.5" customHeight="1" x14ac:dyDescent="0.2">
      <c r="A253" s="14">
        <v>816</v>
      </c>
      <c r="B253" s="17" t="s">
        <v>2083</v>
      </c>
      <c r="C253" s="17" t="s">
        <v>2068</v>
      </c>
      <c r="D253" s="17" t="s">
        <v>686</v>
      </c>
      <c r="E253" s="17" t="s">
        <v>2084</v>
      </c>
      <c r="F253" s="17" t="s">
        <v>520</v>
      </c>
      <c r="G253" s="18" t="s">
        <v>511</v>
      </c>
      <c r="H253" s="18" t="s">
        <v>511</v>
      </c>
      <c r="I253" s="19">
        <v>41091</v>
      </c>
      <c r="J253" s="39" t="s">
        <v>1671</v>
      </c>
      <c r="K253" s="17" t="s">
        <v>2177</v>
      </c>
      <c r="L253" s="21"/>
      <c r="M253" s="17" t="s">
        <v>1677</v>
      </c>
      <c r="N253" s="21"/>
      <c r="O253" s="23" t="str">
        <f>IF(L253="Yes",(IF(N253="yes","Sponsor Certified Compliant",IF(N253="No","Sponsor Certified Not Compliant",""))),IF(L253="No",IF(N253&lt;&gt;"","Do not answer Question 2","Sponsor Certified Not Applicable"),""))</f>
        <v/>
      </c>
      <c r="P253" s="17" t="s">
        <v>24</v>
      </c>
      <c r="Q253" s="24" t="s">
        <v>2044</v>
      </c>
      <c r="R253" s="21"/>
      <c r="S253" s="66"/>
      <c r="T253" s="66"/>
      <c r="U253" s="66"/>
    </row>
    <row r="254" spans="1:21" ht="67.5" x14ac:dyDescent="0.2">
      <c r="A254" s="14">
        <v>817</v>
      </c>
      <c r="B254" s="32" t="s">
        <v>687</v>
      </c>
      <c r="C254" s="17" t="s">
        <v>2068</v>
      </c>
      <c r="D254" s="32"/>
      <c r="E254" s="32" t="s">
        <v>688</v>
      </c>
      <c r="F254" s="32" t="s">
        <v>520</v>
      </c>
      <c r="G254" s="18" t="s">
        <v>511</v>
      </c>
      <c r="H254" s="37" t="s">
        <v>689</v>
      </c>
      <c r="I254" s="33">
        <v>41899</v>
      </c>
      <c r="J254" s="17" t="s">
        <v>690</v>
      </c>
      <c r="K254" s="17" t="s">
        <v>1679</v>
      </c>
      <c r="L254" s="21"/>
      <c r="M254" s="18" t="s">
        <v>1678</v>
      </c>
      <c r="N254" s="21"/>
      <c r="O254" s="23" t="str">
        <f>IF(L254="Yes",(IF(N254="yes","Sponsor Certified Compliant",IF(N254="No","Sponsor Certified Not Compliant",""))),IF(L254="No",IF(N254&lt;&gt;"","Do not answer Question 2","Sponsor Certified Not Applicable"),""))</f>
        <v/>
      </c>
      <c r="P254" s="17" t="s">
        <v>24</v>
      </c>
      <c r="Q254" s="24" t="s">
        <v>2044</v>
      </c>
      <c r="R254" s="34"/>
      <c r="S254" s="66"/>
      <c r="T254" s="66"/>
      <c r="U254" s="66"/>
    </row>
    <row r="255" spans="1:21" ht="123.75" x14ac:dyDescent="0.2">
      <c r="A255" s="14">
        <v>818</v>
      </c>
      <c r="B255" s="32" t="s">
        <v>2077</v>
      </c>
      <c r="C255" s="17"/>
      <c r="D255" s="32" t="s">
        <v>682</v>
      </c>
      <c r="E255" s="32" t="s">
        <v>2085</v>
      </c>
      <c r="F255" s="32" t="s">
        <v>21</v>
      </c>
      <c r="G255" s="17" t="s">
        <v>511</v>
      </c>
      <c r="H255" s="32" t="s">
        <v>511</v>
      </c>
      <c r="I255" s="33">
        <v>41091</v>
      </c>
      <c r="J255" s="17" t="s">
        <v>2055</v>
      </c>
      <c r="K255" s="17" t="s">
        <v>2177</v>
      </c>
      <c r="L255" s="21"/>
      <c r="M255" s="17" t="s">
        <v>2086</v>
      </c>
      <c r="N255" s="21"/>
      <c r="O255" s="23" t="str">
        <f>IF(L255="Yes",(IF(N255="yes","Sponsor Certified Compliant",IF(N255="No","Sponsor Certified Not Compliant",""))),IF(L255="No",IF(N255&lt;&gt;"","Do not answer Question 2","Sponsor Certified Not Applicable"),""))</f>
        <v/>
      </c>
      <c r="P255" s="17" t="s">
        <v>24</v>
      </c>
      <c r="Q255" s="24" t="s">
        <v>2044</v>
      </c>
      <c r="R255" s="21"/>
      <c r="S255" s="66"/>
      <c r="T255" s="66"/>
      <c r="U255" s="66"/>
    </row>
    <row r="256" spans="1:21" ht="123.75" customHeight="1" x14ac:dyDescent="0.2">
      <c r="A256" s="14">
        <v>901</v>
      </c>
      <c r="B256" s="17" t="s">
        <v>691</v>
      </c>
      <c r="C256" s="16" t="s">
        <v>34</v>
      </c>
      <c r="D256" s="17" t="s">
        <v>692</v>
      </c>
      <c r="E256" s="17" t="s">
        <v>693</v>
      </c>
      <c r="F256" s="17" t="s">
        <v>21</v>
      </c>
      <c r="G256" s="18" t="s">
        <v>2198</v>
      </c>
      <c r="H256" s="18" t="s">
        <v>694</v>
      </c>
      <c r="I256" s="19">
        <v>42177</v>
      </c>
      <c r="J256" s="39" t="s">
        <v>1672</v>
      </c>
      <c r="K256" s="39" t="s">
        <v>1680</v>
      </c>
      <c r="L256" s="21"/>
      <c r="M256" s="49" t="s">
        <v>695</v>
      </c>
      <c r="N256" s="21"/>
      <c r="O256" s="23" t="str">
        <f>IF(L256="Yes",(IF(N256="yes","Sponsor Certified Not Compliant",IF(N256="No","Sponsor Certified Compliant - Documentation Required",""))),IF(L256="No",IF(N256&lt;&gt;"","Do not answer Question 2","Sponsor Certified Not Compliant"),""))</f>
        <v/>
      </c>
      <c r="P256" s="17" t="s">
        <v>792</v>
      </c>
      <c r="Q256" s="24" t="s">
        <v>2044</v>
      </c>
      <c r="R256" s="34"/>
      <c r="S256" s="66"/>
      <c r="T256" s="66"/>
      <c r="U256" s="66"/>
    </row>
    <row r="257" spans="1:21" ht="214.5" customHeight="1" x14ac:dyDescent="0.2">
      <c r="A257" s="14">
        <v>902</v>
      </c>
      <c r="B257" s="17" t="s">
        <v>696</v>
      </c>
      <c r="C257" s="17" t="s">
        <v>34</v>
      </c>
      <c r="D257" s="17"/>
      <c r="E257" s="17" t="s">
        <v>697</v>
      </c>
      <c r="F257" s="17" t="s">
        <v>21</v>
      </c>
      <c r="G257" s="18" t="s">
        <v>2198</v>
      </c>
      <c r="H257" s="18" t="s">
        <v>694</v>
      </c>
      <c r="I257" s="19">
        <v>35977</v>
      </c>
      <c r="J257" s="20" t="s">
        <v>2199</v>
      </c>
      <c r="K257" s="20" t="s">
        <v>1681</v>
      </c>
      <c r="L257" s="21"/>
      <c r="M257" s="22"/>
      <c r="N257" s="22"/>
      <c r="O257" s="23" t="str">
        <f>IF(L257="Yes","Sponsor Certified Compliant - Documentation Required",IF(L257="No","Sponsor Certified Not Compliant",""))</f>
        <v/>
      </c>
      <c r="P257" s="17" t="s">
        <v>795</v>
      </c>
      <c r="Q257" s="24" t="s">
        <v>2044</v>
      </c>
      <c r="R257" s="21"/>
      <c r="S257" s="66"/>
      <c r="T257" s="66"/>
      <c r="U257" s="66"/>
    </row>
    <row r="258" spans="1:21" ht="123.75" customHeight="1" x14ac:dyDescent="0.2">
      <c r="A258" s="14">
        <v>903</v>
      </c>
      <c r="B258" s="16" t="s">
        <v>698</v>
      </c>
      <c r="C258" s="17" t="s">
        <v>34</v>
      </c>
      <c r="D258" s="16"/>
      <c r="E258" s="17" t="s">
        <v>699</v>
      </c>
      <c r="F258" s="17" t="s">
        <v>21</v>
      </c>
      <c r="G258" s="18" t="s">
        <v>2198</v>
      </c>
      <c r="H258" s="18" t="s">
        <v>694</v>
      </c>
      <c r="I258" s="19">
        <v>39176</v>
      </c>
      <c r="J258" s="17" t="s">
        <v>2018</v>
      </c>
      <c r="K258" s="17" t="s">
        <v>1998</v>
      </c>
      <c r="L258" s="21"/>
      <c r="M258" s="22"/>
      <c r="N258" s="22"/>
      <c r="O258" s="23" t="str">
        <f>IF(L258="Yes","Sponsor Certified Compliant - Documentation Required",IF(L258="No","Sponsor Certified Not Compliant",""))</f>
        <v/>
      </c>
      <c r="P258" s="17" t="s">
        <v>795</v>
      </c>
      <c r="Q258" s="24" t="s">
        <v>2044</v>
      </c>
      <c r="R258" s="21"/>
      <c r="S258" s="66"/>
      <c r="T258" s="66"/>
      <c r="U258" s="66"/>
    </row>
    <row r="259" spans="1:21" ht="129" customHeight="1" x14ac:dyDescent="0.2">
      <c r="A259" s="31">
        <v>951</v>
      </c>
      <c r="B259" s="32" t="s">
        <v>700</v>
      </c>
      <c r="C259" s="32" t="s">
        <v>26</v>
      </c>
      <c r="D259" s="32"/>
      <c r="E259" s="32" t="s">
        <v>701</v>
      </c>
      <c r="F259" s="32" t="s">
        <v>21</v>
      </c>
      <c r="G259" s="18" t="s">
        <v>2198</v>
      </c>
      <c r="H259" s="37" t="s">
        <v>702</v>
      </c>
      <c r="I259" s="33">
        <v>42292</v>
      </c>
      <c r="J259" s="20" t="s">
        <v>1673</v>
      </c>
      <c r="K259" s="20" t="s">
        <v>1682</v>
      </c>
      <c r="L259" s="21"/>
      <c r="M259" s="17" t="s">
        <v>1999</v>
      </c>
      <c r="N259" s="21"/>
      <c r="O259" s="23" t="str">
        <f>IF(L259="Yes",(IF(N259="yes","Sponsor Certified Compliant",IF(N259="No","Sponsor Certified Not Compliant",""))),IF(L259="No",IF(N259&lt;&gt;"","Do not answer Question 2","Sponsor Certified Not Applicable"),""))</f>
        <v/>
      </c>
      <c r="P259" s="17" t="s">
        <v>24</v>
      </c>
      <c r="Q259" s="24" t="s">
        <v>2044</v>
      </c>
      <c r="R259" s="21"/>
      <c r="S259" s="66"/>
      <c r="T259" s="66"/>
      <c r="U259" s="66"/>
    </row>
    <row r="260" spans="1:21" ht="169.5" customHeight="1" x14ac:dyDescent="0.2">
      <c r="A260" s="14">
        <v>952</v>
      </c>
      <c r="B260" s="16" t="s">
        <v>703</v>
      </c>
      <c r="C260" s="16" t="s">
        <v>703</v>
      </c>
      <c r="D260" s="16"/>
      <c r="E260" s="17" t="s">
        <v>533</v>
      </c>
      <c r="F260" s="17" t="s">
        <v>21</v>
      </c>
      <c r="G260" s="18" t="s">
        <v>2198</v>
      </c>
      <c r="H260" s="18" t="s">
        <v>704</v>
      </c>
      <c r="I260" s="19">
        <v>42401</v>
      </c>
      <c r="J260" s="20" t="s">
        <v>2200</v>
      </c>
      <c r="K260" s="38" t="s">
        <v>1683</v>
      </c>
      <c r="L260" s="21"/>
      <c r="M260" s="38" t="s">
        <v>1685</v>
      </c>
      <c r="N260" s="21"/>
      <c r="O260" s="23" t="str">
        <f>IF(L260="Yes",(IF(N260="yes","Sponsor Certified Compliant",IF(N260="No","Sponsor Certified Not Compliant",""))),IF(L260="No",IF(N260&lt;&gt;"","Do not answer Question 2","Sponsor Certified Not Applicable"),""))</f>
        <v/>
      </c>
      <c r="P260" s="17" t="s">
        <v>24</v>
      </c>
      <c r="Q260" s="24" t="s">
        <v>2044</v>
      </c>
      <c r="R260" s="34"/>
      <c r="S260" s="66"/>
      <c r="T260" s="66"/>
      <c r="U260" s="66"/>
    </row>
    <row r="261" spans="1:21" ht="123.75" customHeight="1" x14ac:dyDescent="0.2">
      <c r="A261" s="31">
        <v>953</v>
      </c>
      <c r="B261" s="17" t="s">
        <v>705</v>
      </c>
      <c r="C261" s="17" t="s">
        <v>705</v>
      </c>
      <c r="D261" s="17"/>
      <c r="E261" s="17" t="s">
        <v>706</v>
      </c>
      <c r="F261" s="17" t="s">
        <v>2129</v>
      </c>
      <c r="G261" s="18" t="s">
        <v>2198</v>
      </c>
      <c r="H261" s="18" t="s">
        <v>707</v>
      </c>
      <c r="I261" s="19">
        <v>38624</v>
      </c>
      <c r="J261" s="17" t="s">
        <v>1611</v>
      </c>
      <c r="K261" s="18" t="s">
        <v>1684</v>
      </c>
      <c r="L261" s="21"/>
      <c r="M261" s="18" t="s">
        <v>2201</v>
      </c>
      <c r="N261" s="21"/>
      <c r="O261" s="23" t="str">
        <f>IF(L261="Yes",(IF(N261="yes","Sponsor Certified Compliant",IF(N261="No","Sponsor Certified Not Compliant",""))),IF(L261="No",IF(N261&lt;&gt;"","Do not answer Question 2","Sponsor Certified Not Applicable"),""))</f>
        <v/>
      </c>
      <c r="P261" s="17" t="s">
        <v>24</v>
      </c>
      <c r="Q261" s="24" t="s">
        <v>2044</v>
      </c>
      <c r="R261" s="34"/>
      <c r="S261" s="66"/>
      <c r="T261" s="66"/>
      <c r="U261" s="66"/>
    </row>
    <row r="262" spans="1:21" ht="122.25" customHeight="1" x14ac:dyDescent="0.2">
      <c r="A262" s="14">
        <v>954</v>
      </c>
      <c r="B262" s="16" t="s">
        <v>708</v>
      </c>
      <c r="C262" s="16" t="s">
        <v>34</v>
      </c>
      <c r="D262" s="16"/>
      <c r="E262" s="17" t="s">
        <v>759</v>
      </c>
      <c r="F262" s="17" t="s">
        <v>21</v>
      </c>
      <c r="G262" s="18" t="s">
        <v>2198</v>
      </c>
      <c r="H262" s="18" t="s">
        <v>709</v>
      </c>
      <c r="I262" s="19">
        <v>36708</v>
      </c>
      <c r="J262" s="39" t="s">
        <v>1674</v>
      </c>
      <c r="K262" s="35" t="s">
        <v>1675</v>
      </c>
      <c r="L262" s="21"/>
      <c r="M262" s="82"/>
      <c r="N262" s="22"/>
      <c r="O262" s="23" t="str">
        <f>IF(L262="Yes","Sponsor Certified Compliant",IF(L262="No","Sponsor Certified Not Compliant",""))</f>
        <v/>
      </c>
      <c r="P262" s="17" t="s">
        <v>24</v>
      </c>
      <c r="Q262" s="24" t="s">
        <v>2044</v>
      </c>
      <c r="R262" s="34"/>
      <c r="S262" s="66"/>
      <c r="T262" s="66"/>
      <c r="U262" s="66"/>
    </row>
    <row r="263" spans="1:21" ht="120" customHeight="1" x14ac:dyDescent="0.2">
      <c r="A263" s="31">
        <v>955</v>
      </c>
      <c r="B263" s="17" t="s">
        <v>710</v>
      </c>
      <c r="C263" s="17" t="s">
        <v>710</v>
      </c>
      <c r="D263" s="51"/>
      <c r="E263" s="17" t="s">
        <v>711</v>
      </c>
      <c r="F263" s="17" t="s">
        <v>21</v>
      </c>
      <c r="G263" s="18" t="s">
        <v>2198</v>
      </c>
      <c r="H263" s="50" t="s">
        <v>712</v>
      </c>
      <c r="I263" s="19">
        <v>41899</v>
      </c>
      <c r="J263" s="17" t="s">
        <v>713</v>
      </c>
      <c r="K263" s="18" t="s">
        <v>2000</v>
      </c>
      <c r="L263" s="21"/>
      <c r="M263" s="18" t="s">
        <v>2001</v>
      </c>
      <c r="N263" s="21"/>
      <c r="O263" s="23" t="str">
        <f>IF(L263="Yes",(IF(N263="yes","Sponsor Certified Compliant",IF(N263="No","Sponsor Certified Not Compliant",""))),IF(L263="No",IF(N263&lt;&gt;"","Do not answer Question 2","Sponsor Certified Not Applicable"),""))</f>
        <v/>
      </c>
      <c r="P263" s="17" t="s">
        <v>24</v>
      </c>
      <c r="Q263" s="24" t="s">
        <v>2044</v>
      </c>
      <c r="R263" s="52"/>
      <c r="S263" s="66"/>
      <c r="T263" s="66"/>
      <c r="U263" s="66"/>
    </row>
    <row r="264" spans="1:21" ht="120" customHeight="1" x14ac:dyDescent="0.2">
      <c r="A264" s="14">
        <v>956</v>
      </c>
      <c r="B264" s="32" t="s">
        <v>714</v>
      </c>
      <c r="C264" s="32" t="s">
        <v>26</v>
      </c>
      <c r="D264" s="32"/>
      <c r="E264" s="32" t="s">
        <v>715</v>
      </c>
      <c r="F264" s="32" t="s">
        <v>75</v>
      </c>
      <c r="G264" s="18" t="s">
        <v>2198</v>
      </c>
      <c r="H264" s="18" t="s">
        <v>716</v>
      </c>
      <c r="I264" s="33">
        <v>41183</v>
      </c>
      <c r="J264" s="20" t="s">
        <v>717</v>
      </c>
      <c r="K264" s="38" t="s">
        <v>2002</v>
      </c>
      <c r="L264" s="21"/>
      <c r="M264" s="18" t="s">
        <v>2003</v>
      </c>
      <c r="N264" s="21"/>
      <c r="O264" s="23" t="str">
        <f>IF(L264="Yes",(IF(N264="yes","Sponsor Certified Compliant - Documentation Required",IF(N264="No","Sponsor Certified Not Compliant",""))),IF(L264="No",IF(N264&lt;&gt;"","Do not answer Question 2","Sponsor Certified Not Applicable"),""))</f>
        <v/>
      </c>
      <c r="P264" s="17" t="s">
        <v>2034</v>
      </c>
      <c r="Q264" s="24" t="s">
        <v>2044</v>
      </c>
      <c r="R264" s="34"/>
      <c r="S264" s="66"/>
      <c r="T264" s="66"/>
      <c r="U264" s="66"/>
    </row>
    <row r="265" spans="1:21" ht="129.75" customHeight="1" x14ac:dyDescent="0.2">
      <c r="A265" s="31">
        <v>957</v>
      </c>
      <c r="B265" s="17" t="s">
        <v>718</v>
      </c>
      <c r="C265" s="17" t="s">
        <v>34</v>
      </c>
      <c r="D265" s="17"/>
      <c r="E265" s="17" t="s">
        <v>719</v>
      </c>
      <c r="F265" s="17" t="s">
        <v>720</v>
      </c>
      <c r="G265" s="18" t="s">
        <v>2198</v>
      </c>
      <c r="H265" s="18" t="s">
        <v>721</v>
      </c>
      <c r="I265" s="19">
        <v>19633</v>
      </c>
      <c r="J265" s="20" t="s">
        <v>722</v>
      </c>
      <c r="K265" s="38" t="s">
        <v>2202</v>
      </c>
      <c r="L265" s="21"/>
      <c r="M265" s="20" t="s">
        <v>723</v>
      </c>
      <c r="N265" s="21"/>
      <c r="O265" s="23" t="str">
        <f>IF(L265="Yes",(IF(N265="yes","Sponsor Certified Compliant",IF(N265="No","Sponsor Certified Not Compliant",""))),IF(L265="No",IF(N265&lt;&gt;"","Do not answer Question 2","Sponsor Certified Not Applicable"),""))</f>
        <v/>
      </c>
      <c r="P265" s="17" t="s">
        <v>24</v>
      </c>
      <c r="Q265" s="24" t="s">
        <v>2044</v>
      </c>
      <c r="R265" s="34"/>
      <c r="S265" s="66"/>
      <c r="T265" s="66"/>
      <c r="U265" s="66"/>
    </row>
    <row r="266" spans="1:21" s="53" customFormat="1" ht="67.5" x14ac:dyDescent="0.2">
      <c r="A266" s="14">
        <v>958</v>
      </c>
      <c r="B266" s="17" t="s">
        <v>724</v>
      </c>
      <c r="C266" s="17" t="s">
        <v>280</v>
      </c>
      <c r="D266" s="17"/>
      <c r="E266" s="17" t="s">
        <v>725</v>
      </c>
      <c r="F266" s="17" t="s">
        <v>720</v>
      </c>
      <c r="G266" s="18" t="s">
        <v>2198</v>
      </c>
      <c r="H266" s="18" t="s">
        <v>726</v>
      </c>
      <c r="I266" s="19">
        <v>39002</v>
      </c>
      <c r="J266" s="20" t="s">
        <v>760</v>
      </c>
      <c r="K266" s="38" t="s">
        <v>2004</v>
      </c>
      <c r="L266" s="21"/>
      <c r="M266" s="38" t="s">
        <v>2005</v>
      </c>
      <c r="N266" s="21"/>
      <c r="O266" s="23" t="str">
        <f>IF(L266="Yes",(IF(N266="yes","Sponsor Certified Compliant",IF(N266="No","Sponsor Certified Not Compliant",""))),IF(L266="No",IF(N266&lt;&gt;"","Do not answer Question 2","Sponsor Certified Not Applicable"),""))</f>
        <v/>
      </c>
      <c r="P266" s="17" t="s">
        <v>24</v>
      </c>
      <c r="Q266" s="24" t="s">
        <v>2044</v>
      </c>
      <c r="R266" s="34"/>
      <c r="S266" s="66"/>
      <c r="T266" s="66"/>
      <c r="U266" s="66"/>
    </row>
    <row r="267" spans="1:21" s="53" customFormat="1" x14ac:dyDescent="0.2">
      <c r="A267" s="54"/>
      <c r="G267" s="55"/>
      <c r="H267" s="56"/>
      <c r="L267" s="57"/>
      <c r="N267" s="57"/>
      <c r="O267" s="58"/>
      <c r="Q267" s="59"/>
      <c r="R267" s="57"/>
    </row>
  </sheetData>
  <sheetProtection algorithmName="SHA-512" hashValue="P0lznEF2p2gT5cwc8+JLHtqhAob26oIi1JXtgRk/brOr0CPYWt1jjCFs4/LSnGddTPePmA3mG+XzzBfb2QyOlw==" saltValue="Xi6I57+tLcpW1peaOaQuOA==" spinCount="100000" sheet="1" formatRows="0" sort="0" autoFilter="0"/>
  <autoFilter ref="A8:R266"/>
  <sortState ref="A9:R264">
    <sortCondition ref="A9:A264"/>
  </sortState>
  <mergeCells count="3">
    <mergeCell ref="B2:E2"/>
    <mergeCell ref="B4:E4"/>
    <mergeCell ref="B6:R6"/>
  </mergeCells>
  <conditionalFormatting sqref="M222:N222">
    <cfRule type="expression" dxfId="67" priority="294">
      <formula>$L$222="Yes"</formula>
    </cfRule>
  </conditionalFormatting>
  <conditionalFormatting sqref="O9">
    <cfRule type="expression" dxfId="66" priority="125">
      <formula>O9="Sponsor Certified Compliant - Documentation Required"</formula>
    </cfRule>
  </conditionalFormatting>
  <conditionalFormatting sqref="Q9 Q19:Q219">
    <cfRule type="expression" dxfId="65" priority="99">
      <formula>O9="Sponsor Certified Not Compliant"</formula>
    </cfRule>
  </conditionalFormatting>
  <conditionalFormatting sqref="Q10">
    <cfRule type="expression" dxfId="64" priority="98">
      <formula>O10="Sponsor Certified Not Compliant"</formula>
    </cfRule>
  </conditionalFormatting>
  <conditionalFormatting sqref="Q11">
    <cfRule type="expression" dxfId="63" priority="97">
      <formula>O11="Sponsor Certified Not Compliant"</formula>
    </cfRule>
  </conditionalFormatting>
  <conditionalFormatting sqref="Q12 Q265:Q266">
    <cfRule type="expression" dxfId="62" priority="96">
      <formula>O12="Sponsor Certified Not Compliant"</formula>
    </cfRule>
  </conditionalFormatting>
  <conditionalFormatting sqref="O11">
    <cfRule type="expression" dxfId="61" priority="94">
      <formula>O11="Do not answer Question 2"</formula>
    </cfRule>
  </conditionalFormatting>
  <conditionalFormatting sqref="O12 O265:O266">
    <cfRule type="expression" dxfId="60" priority="93">
      <formula>O12="Do not answer Question 2"</formula>
    </cfRule>
  </conditionalFormatting>
  <conditionalFormatting sqref="O19:O27 O204:O217 O111:O148 O91:O109 O150:O202 O29:O89">
    <cfRule type="expression" dxfId="59" priority="91">
      <formula>O19="Sponsor Certified Compliant - Documentation Required"</formula>
    </cfRule>
    <cfRule type="expression" dxfId="58" priority="92">
      <formula>O19="Do not answer Question 2"</formula>
    </cfRule>
  </conditionalFormatting>
  <conditionalFormatting sqref="P13">
    <cfRule type="expression" dxfId="57" priority="86">
      <formula>O13="Sponsor Certified Not Applicable"</formula>
    </cfRule>
    <cfRule type="expression" dxfId="56" priority="87">
      <formula>O13="Sponsor Certified Not Compliant"</formula>
    </cfRule>
    <cfRule type="expression" dxfId="55" priority="90">
      <formula>O13="Sponsor Certified Compliant - Documentation Required"</formula>
    </cfRule>
  </conditionalFormatting>
  <conditionalFormatting sqref="Q13">
    <cfRule type="expression" dxfId="54" priority="88">
      <formula>O13="Sponsor Certified Not Compliant"</formula>
    </cfRule>
  </conditionalFormatting>
  <conditionalFormatting sqref="O220:O264">
    <cfRule type="expression" dxfId="53" priority="84">
      <formula>O220="Sponsor Certified Compliant - Documentation Required"</formula>
    </cfRule>
    <cfRule type="expression" dxfId="52" priority="85">
      <formula>O220="Do not answer Question 2"</formula>
    </cfRule>
  </conditionalFormatting>
  <conditionalFormatting sqref="Q264 Q220:Q262">
    <cfRule type="expression" dxfId="51" priority="80">
      <formula>O220="Sponsor Certified Not Compliant"</formula>
    </cfRule>
  </conditionalFormatting>
  <conditionalFormatting sqref="Q14">
    <cfRule type="expression" dxfId="50" priority="79">
      <formula>O14="Sponsor Certified Not Compliant"</formula>
    </cfRule>
  </conditionalFormatting>
  <conditionalFormatting sqref="Q15:Q18">
    <cfRule type="expression" dxfId="49" priority="78">
      <formula>O15="Sponsor Certified Not Compliant"</formula>
    </cfRule>
  </conditionalFormatting>
  <conditionalFormatting sqref="O16:O18">
    <cfRule type="expression" dxfId="48" priority="73">
      <formula>O16="Do not answer Question 2"</formula>
    </cfRule>
  </conditionalFormatting>
  <conditionalFormatting sqref="P19 P200:P202 P204:P217 P91:P107 P29:P89">
    <cfRule type="expression" dxfId="47" priority="63">
      <formula>O19="Sponsor Certified Compliant - Documentation Required"</formula>
    </cfRule>
    <cfRule type="expression" dxfId="46" priority="64">
      <formula>O19="Sponsor Certified Not Applicable"</formula>
    </cfRule>
    <cfRule type="expression" dxfId="45" priority="65">
      <formula>O19="Sponsor Certified Not Compliant"</formula>
    </cfRule>
  </conditionalFormatting>
  <conditionalFormatting sqref="P109 P220:P264 P111:P198">
    <cfRule type="expression" dxfId="44" priority="60">
      <formula>O109="Sponsor Certified Compliant - Documentation Required"</formula>
    </cfRule>
    <cfRule type="expression" dxfId="43" priority="61">
      <formula>O109="Sponsor Certified Not Applicable"</formula>
    </cfRule>
    <cfRule type="expression" dxfId="42" priority="62">
      <formula>O109="Sponsor Certified Not Compliant"</formula>
    </cfRule>
  </conditionalFormatting>
  <conditionalFormatting sqref="P140">
    <cfRule type="expression" dxfId="41" priority="59">
      <formula>O140="Sponsor Certified Not Applicable - go to item 518"</formula>
    </cfRule>
  </conditionalFormatting>
  <conditionalFormatting sqref="M141">
    <cfRule type="expression" dxfId="40" priority="56">
      <formula>L140="yes"</formula>
    </cfRule>
  </conditionalFormatting>
  <conditionalFormatting sqref="N141">
    <cfRule type="expression" dxfId="39" priority="55">
      <formula>L140="yes"</formula>
    </cfRule>
  </conditionalFormatting>
  <conditionalFormatting sqref="P141">
    <cfRule type="expression" dxfId="38" priority="54">
      <formula>O141="Sponsor Certified Not Applicable Based on Previous Item - Do not answer questions for this item"</formula>
    </cfRule>
  </conditionalFormatting>
  <conditionalFormatting sqref="P163">
    <cfRule type="expression" dxfId="37" priority="53">
      <formula>O163="Sponsor Certified Compliant - No Documentation Required"</formula>
    </cfRule>
  </conditionalFormatting>
  <conditionalFormatting sqref="P108">
    <cfRule type="expression" dxfId="36" priority="50">
      <formula>O108="Sponsor Certified Compliant - Documentation Required"</formula>
    </cfRule>
    <cfRule type="expression" dxfId="35" priority="51">
      <formula>O108="Sponsor Certified Not Applicable"</formula>
    </cfRule>
    <cfRule type="expression" dxfId="34" priority="52">
      <formula>O108="Sponsor Certified Not Compliant"</formula>
    </cfRule>
  </conditionalFormatting>
  <conditionalFormatting sqref="P199">
    <cfRule type="expression" dxfId="33" priority="47">
      <formula>O199="Sponsor Certified Compliant - Documentation Required"</formula>
    </cfRule>
    <cfRule type="expression" dxfId="32" priority="48">
      <formula>O199="Sponsor Certified Not Applicable"</formula>
    </cfRule>
    <cfRule type="expression" dxfId="31" priority="49">
      <formula>O199="Sponsor Certified Not Compliant"</formula>
    </cfRule>
  </conditionalFormatting>
  <conditionalFormatting sqref="O218:O219">
    <cfRule type="expression" dxfId="30" priority="35">
      <formula>O218="Sponsor Certified Compliant - Documentation Required"</formula>
    </cfRule>
    <cfRule type="expression" dxfId="29" priority="36">
      <formula>O218="Do not answer Question 2"</formula>
    </cfRule>
  </conditionalFormatting>
  <conditionalFormatting sqref="P218:P219">
    <cfRule type="expression" dxfId="28" priority="32">
      <formula>O218="Sponsor Certified Compliant - Documentation Required"</formula>
    </cfRule>
    <cfRule type="expression" dxfId="27" priority="33">
      <formula>O218="Sponsor Certified Not Applicable"</formula>
    </cfRule>
    <cfRule type="expression" dxfId="26" priority="34">
      <formula>O218="Sponsor Certified Not Compliant"</formula>
    </cfRule>
  </conditionalFormatting>
  <conditionalFormatting sqref="O203">
    <cfRule type="expression" dxfId="25" priority="30">
      <formula>O203="Sponsor Certified Compliant - Documentation Required"</formula>
    </cfRule>
    <cfRule type="expression" dxfId="24" priority="31">
      <formula>O203="Do not answer Question 2"</formula>
    </cfRule>
  </conditionalFormatting>
  <conditionalFormatting sqref="P203">
    <cfRule type="expression" dxfId="23" priority="27">
      <formula>O203="Sponsor Certified Compliant - Documentation Required"</formula>
    </cfRule>
    <cfRule type="expression" dxfId="22" priority="28">
      <formula>O203="Sponsor Certified Not Applicable"</formula>
    </cfRule>
    <cfRule type="expression" dxfId="21" priority="29">
      <formula>O203="Sponsor Certified Not Compliant"</formula>
    </cfRule>
  </conditionalFormatting>
  <conditionalFormatting sqref="O149">
    <cfRule type="expression" dxfId="20" priority="25">
      <formula>O149="Sponsor Certified Compliant - Documentation Required"</formula>
    </cfRule>
    <cfRule type="expression" dxfId="19" priority="26">
      <formula>O149="Do not answer Question 2"</formula>
    </cfRule>
  </conditionalFormatting>
  <conditionalFormatting sqref="O13">
    <cfRule type="expression" dxfId="18" priority="19">
      <formula>O13="Sponsor Certified Compliant - Documentation Required"</formula>
    </cfRule>
    <cfRule type="expression" dxfId="17" priority="20">
      <formula>O13="Do not answer Question 2"</formula>
    </cfRule>
  </conditionalFormatting>
  <conditionalFormatting sqref="O10">
    <cfRule type="expression" dxfId="16" priority="18">
      <formula>O10="Do not answer Question 2"</formula>
    </cfRule>
  </conditionalFormatting>
  <conditionalFormatting sqref="O110">
    <cfRule type="expression" dxfId="15" priority="16">
      <formula>O110="Sponsor Certified Compliant - Documentation Required"</formula>
    </cfRule>
    <cfRule type="expression" dxfId="14" priority="17">
      <formula>O110="Do not answer Question 2"</formula>
    </cfRule>
  </conditionalFormatting>
  <conditionalFormatting sqref="P110">
    <cfRule type="expression" dxfId="13" priority="13">
      <formula>O110="Sponsor Certified Compliant - Documentation Required"</formula>
    </cfRule>
    <cfRule type="expression" dxfId="12" priority="14">
      <formula>O110="Sponsor Certified Not Applicable"</formula>
    </cfRule>
    <cfRule type="expression" dxfId="11" priority="15">
      <formula>O110="Sponsor Certified Not Compliant"</formula>
    </cfRule>
  </conditionalFormatting>
  <conditionalFormatting sqref="O90">
    <cfRule type="expression" dxfId="10" priority="11">
      <formula>O90="Sponsor Certified Compliant - Documentation Required"</formula>
    </cfRule>
    <cfRule type="expression" dxfId="9" priority="12">
      <formula>O90="Do not answer Question 2"</formula>
    </cfRule>
  </conditionalFormatting>
  <conditionalFormatting sqref="P90">
    <cfRule type="expression" dxfId="8" priority="8">
      <formula>O90="Sponsor Certified Compliant - Documentation Required"</formula>
    </cfRule>
    <cfRule type="expression" dxfId="7" priority="9">
      <formula>O90="Sponsor Certified Not Applicable"</formula>
    </cfRule>
    <cfRule type="expression" dxfId="6" priority="10">
      <formula>O90="Sponsor Certified Not Compliant"</formula>
    </cfRule>
  </conditionalFormatting>
  <conditionalFormatting sqref="H2">
    <cfRule type="expression" dxfId="5" priority="7">
      <formula>$H$2=""</formula>
    </cfRule>
  </conditionalFormatting>
  <conditionalFormatting sqref="H4">
    <cfRule type="expression" dxfId="4" priority="5">
      <formula>$H$4=""</formula>
    </cfRule>
  </conditionalFormatting>
  <conditionalFormatting sqref="O14">
    <cfRule type="expression" dxfId="3" priority="4">
      <formula>O14="Do not answer Question 2"</formula>
    </cfRule>
  </conditionalFormatting>
  <conditionalFormatting sqref="Q263">
    <cfRule type="expression" dxfId="2" priority="3">
      <formula>O263="Sponsor Certified Not Compliant"</formula>
    </cfRule>
  </conditionalFormatting>
  <conditionalFormatting sqref="O28">
    <cfRule type="expression" dxfId="1" priority="1">
      <formula>O28="Sponsor Certified Compliant - Documentation Required"</formula>
    </cfRule>
    <cfRule type="expression" dxfId="0" priority="2">
      <formula>O28="Do not answer Question 2"</formula>
    </cfRule>
  </conditionalFormatting>
  <dataValidations count="3">
    <dataValidation allowBlank="1" showInputMessage="1" showErrorMessage="1" error="Please select one response._x000a_" promptTitle="Select One" sqref="M139 M212 M23:M24 M29 M79:M82 M31:M32 M36:M37 M9 M47:M51 M55:M56 M214 M69:M73 M61:M66 M75 M91:M93 M142:M143 M34 M100 M198:M200 M123 M195 M16 M102:M103 M20 M53 M95 M40:M45 M106:M121 M84:M88 M97 M125:M137"/>
    <dataValidation type="list" allowBlank="1" showInputMessage="1" showErrorMessage="1" error="Please respond to the question in the previous column using the drop down selection._x000a_" promptTitle="Select One" sqref="N222">
      <formula1>"N/A"</formula1>
    </dataValidation>
    <dataValidation allowBlank="1" showInputMessage="1" showErrorMessage="1" error="Please respond to the question in the previous column using the drop down selection._x000a_" promptTitle="Select One" sqref="O9:O265"/>
  </dataValidations>
  <printOptions horizontalCentered="1" verticalCentered="1" headings="1" gridLines="1"/>
  <pageMargins left="0.5" right="0.5" top="0.75" bottom="0.75" header="0.3" footer="0.3"/>
  <pageSetup paperSize="5" scale="42" fitToHeight="0" orientation="landscape" r:id="rId1"/>
  <headerFooter>
    <oddHeader>&amp;C2018-2019 Certification Worksheet - Oversight of Schools</oddHeader>
    <oddFooter>Page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error="Please respond to the question in the previous column using the drop down selection._x000a_" promptTitle="Select One">
          <x14:formula1>
            <xm:f>'Drop Downs'!$A$1:$A$2</xm:f>
          </x14:formula1>
          <xm:sqref>N223:N266 N9:N221 L9:L266 R9:R266</xm:sqref>
        </x14:dataValidation>
        <x14:dataValidation type="list" allowBlank="1" showDropDown="1" showInputMessage="1" showErrorMessage="1">
          <x14:formula1>
            <xm:f>'Drop Downs'!$K$2:$K$342</xm:f>
          </x14:formula1>
          <xm:sqref>H2</xm:sqref>
        </x14:dataValidation>
        <x14:dataValidation type="list" allowBlank="1" showDropDown="1" showInputMessage="1" showErrorMessage="1">
          <x14:formula1>
            <xm:f>'Drop Downs'!$H$2:$H$46</xm:f>
          </x14:formula1>
          <xm:sqref>H4:H5</xm:sqref>
        </x14:dataValidation>
        <x14:dataValidation type="list" allowBlank="1" showInputMessage="1" showErrorMessage="1">
          <x14:formula1>
            <xm:f>'Drop Downs'!$B$2:$B$3</xm:f>
          </x14:formula1>
          <xm:sqref>S9:S266</xm:sqref>
        </x14:dataValidation>
        <x14:dataValidation type="list" allowBlank="1" showInputMessage="1" showErrorMessage="1">
          <x14:formula1>
            <xm:f>'Drop Downs'!$D$2:$D$4</xm:f>
          </x14:formula1>
          <xm:sqref>T9:T266</xm:sqref>
        </x14:dataValidation>
        <x14:dataValidation type="list" allowBlank="1" showInputMessage="1" showErrorMessage="1">
          <x14:formula1>
            <xm:f>'Drop Downs'!$F$2:$F$25</xm:f>
          </x14:formula1>
          <xm:sqref>U9:U266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workbookViewId="0">
      <selection activeCell="E22" sqref="E22"/>
    </sheetView>
  </sheetViews>
  <sheetFormatPr defaultColWidth="9.140625" defaultRowHeight="15" x14ac:dyDescent="0.25"/>
  <cols>
    <col min="1" max="1" width="13.140625" style="78" customWidth="1"/>
    <col min="2" max="2" width="13" style="78" customWidth="1"/>
    <col min="3" max="3" width="12.85546875" style="78" customWidth="1"/>
    <col min="4" max="4" width="40" style="78" customWidth="1"/>
    <col min="5" max="5" width="24.42578125" style="78" customWidth="1"/>
    <col min="6" max="6" width="16.85546875" style="78" customWidth="1"/>
    <col min="7" max="7" width="18.5703125" style="78" customWidth="1"/>
    <col min="8" max="8" width="44.7109375" style="79" customWidth="1"/>
    <col min="9" max="16384" width="9.140625" style="1"/>
  </cols>
  <sheetData>
    <row r="1" spans="1:8" s="75" customFormat="1" ht="45" x14ac:dyDescent="0.25">
      <c r="A1" s="77" t="s">
        <v>900</v>
      </c>
      <c r="B1" s="77" t="s">
        <v>901</v>
      </c>
      <c r="C1" s="77" t="s">
        <v>4</v>
      </c>
      <c r="D1" s="77" t="s">
        <v>1589</v>
      </c>
      <c r="E1" s="77" t="s">
        <v>1590</v>
      </c>
      <c r="F1" s="77" t="s">
        <v>805</v>
      </c>
      <c r="G1" s="77" t="s">
        <v>806</v>
      </c>
      <c r="H1" s="77" t="s">
        <v>807</v>
      </c>
    </row>
    <row r="2" spans="1:8" x14ac:dyDescent="0.25">
      <c r="A2" s="78">
        <f>'Sponsor Oversight of Schools'!$H$4</f>
        <v>0</v>
      </c>
      <c r="B2" s="72">
        <f>'Sponsor Oversight of Schools'!$H$2</f>
        <v>0</v>
      </c>
      <c r="C2" s="78">
        <f>'Sponsor Oversight of Schools'!A9</f>
        <v>101</v>
      </c>
      <c r="D2" s="78" t="str">
        <f>'Sponsor Oversight of Schools'!O9</f>
        <v/>
      </c>
      <c r="E2" s="78" t="str">
        <f>IF('Sponsor Oversight of Schools'!R9&lt;&gt;"",'Sponsor Oversight of Schools'!R9,"")</f>
        <v/>
      </c>
      <c r="F2" s="78">
        <f>'Sponsor Oversight of Schools'!S9</f>
        <v>0</v>
      </c>
      <c r="G2" s="78">
        <f>'Sponsor Oversight of Schools'!T9</f>
        <v>0</v>
      </c>
      <c r="H2" s="79">
        <f>'Sponsor Oversight of Schools'!U9</f>
        <v>0</v>
      </c>
    </row>
    <row r="3" spans="1:8" x14ac:dyDescent="0.25">
      <c r="A3" s="78">
        <f>'Sponsor Oversight of Schools'!$H$4</f>
        <v>0</v>
      </c>
      <c r="B3" s="72">
        <f>'Sponsor Oversight of Schools'!$H$2</f>
        <v>0</v>
      </c>
      <c r="C3" s="78">
        <f>'Sponsor Oversight of Schools'!A10</f>
        <v>102</v>
      </c>
      <c r="D3" s="78" t="str">
        <f>'Sponsor Oversight of Schools'!O10</f>
        <v/>
      </c>
      <c r="E3" s="78" t="str">
        <f>IF('Sponsor Oversight of Schools'!R10&lt;&gt;"",'Sponsor Oversight of Schools'!R10,"")</f>
        <v/>
      </c>
      <c r="F3" s="78">
        <f>'Sponsor Oversight of Schools'!S10</f>
        <v>0</v>
      </c>
      <c r="G3" s="78">
        <f>'Sponsor Oversight of Schools'!T10</f>
        <v>0</v>
      </c>
      <c r="H3" s="79">
        <f>'Sponsor Oversight of Schools'!U10</f>
        <v>0</v>
      </c>
    </row>
    <row r="4" spans="1:8" x14ac:dyDescent="0.25">
      <c r="A4" s="78">
        <f>'Sponsor Oversight of Schools'!$H$4</f>
        <v>0</v>
      </c>
      <c r="B4" s="72">
        <f>'Sponsor Oversight of Schools'!$H$2</f>
        <v>0</v>
      </c>
      <c r="C4" s="78">
        <f>'Sponsor Oversight of Schools'!A11</f>
        <v>103</v>
      </c>
      <c r="D4" s="78" t="str">
        <f>'Sponsor Oversight of Schools'!O11</f>
        <v/>
      </c>
      <c r="E4" s="78" t="str">
        <f>IF('Sponsor Oversight of Schools'!R11&lt;&gt;"",'Sponsor Oversight of Schools'!R11,"")</f>
        <v/>
      </c>
      <c r="F4" s="78">
        <f>'Sponsor Oversight of Schools'!S11</f>
        <v>0</v>
      </c>
      <c r="G4" s="78">
        <f>'Sponsor Oversight of Schools'!T11</f>
        <v>0</v>
      </c>
      <c r="H4" s="79">
        <f>'Sponsor Oversight of Schools'!U11</f>
        <v>0</v>
      </c>
    </row>
    <row r="5" spans="1:8" x14ac:dyDescent="0.25">
      <c r="A5" s="78">
        <f>'Sponsor Oversight of Schools'!$H$4</f>
        <v>0</v>
      </c>
      <c r="B5" s="72">
        <f>'Sponsor Oversight of Schools'!$H$2</f>
        <v>0</v>
      </c>
      <c r="C5" s="78">
        <f>'Sponsor Oversight of Schools'!A12</f>
        <v>104</v>
      </c>
      <c r="D5" s="78" t="str">
        <f>'Sponsor Oversight of Schools'!O12</f>
        <v/>
      </c>
      <c r="E5" s="78" t="str">
        <f>IF('Sponsor Oversight of Schools'!R12&lt;&gt;"",'Sponsor Oversight of Schools'!R12,"")</f>
        <v/>
      </c>
      <c r="F5" s="78">
        <f>'Sponsor Oversight of Schools'!S12</f>
        <v>0</v>
      </c>
      <c r="G5" s="78">
        <f>'Sponsor Oversight of Schools'!T12</f>
        <v>0</v>
      </c>
      <c r="H5" s="79">
        <f>'Sponsor Oversight of Schools'!U12</f>
        <v>0</v>
      </c>
    </row>
    <row r="6" spans="1:8" x14ac:dyDescent="0.25">
      <c r="A6" s="78">
        <f>'Sponsor Oversight of Schools'!$H$4</f>
        <v>0</v>
      </c>
      <c r="B6" s="72">
        <f>'Sponsor Oversight of Schools'!$H$2</f>
        <v>0</v>
      </c>
      <c r="C6" s="78">
        <f>'Sponsor Oversight of Schools'!A13</f>
        <v>105</v>
      </c>
      <c r="D6" s="78" t="str">
        <f>'Sponsor Oversight of Schools'!O13</f>
        <v/>
      </c>
      <c r="E6" s="78" t="str">
        <f>IF('Sponsor Oversight of Schools'!R13&lt;&gt;"",'Sponsor Oversight of Schools'!R13,"")</f>
        <v/>
      </c>
      <c r="F6" s="78">
        <f>'Sponsor Oversight of Schools'!S13</f>
        <v>0</v>
      </c>
      <c r="G6" s="78">
        <f>'Sponsor Oversight of Schools'!T13</f>
        <v>0</v>
      </c>
      <c r="H6" s="79">
        <f>'Sponsor Oversight of Schools'!U13</f>
        <v>0</v>
      </c>
    </row>
    <row r="7" spans="1:8" x14ac:dyDescent="0.25">
      <c r="A7" s="78">
        <f>'Sponsor Oversight of Schools'!$H$4</f>
        <v>0</v>
      </c>
      <c r="B7" s="72">
        <f>'Sponsor Oversight of Schools'!$H$2</f>
        <v>0</v>
      </c>
      <c r="C7" s="78">
        <f>'Sponsor Oversight of Schools'!A14</f>
        <v>106</v>
      </c>
      <c r="D7" s="78" t="str">
        <f>'Sponsor Oversight of Schools'!O14</f>
        <v/>
      </c>
      <c r="E7" s="78" t="str">
        <f>IF('Sponsor Oversight of Schools'!R14&lt;&gt;"",'Sponsor Oversight of Schools'!R14,"")</f>
        <v/>
      </c>
      <c r="F7" s="78">
        <f>'Sponsor Oversight of Schools'!S14</f>
        <v>0</v>
      </c>
      <c r="G7" s="78">
        <f>'Sponsor Oversight of Schools'!T14</f>
        <v>0</v>
      </c>
      <c r="H7" s="79">
        <f>'Sponsor Oversight of Schools'!U14</f>
        <v>0</v>
      </c>
    </row>
    <row r="8" spans="1:8" x14ac:dyDescent="0.25">
      <c r="A8" s="78">
        <f>'Sponsor Oversight of Schools'!$H$4</f>
        <v>0</v>
      </c>
      <c r="B8" s="72">
        <f>'Sponsor Oversight of Schools'!$H$2</f>
        <v>0</v>
      </c>
      <c r="C8" s="78">
        <f>'Sponsor Oversight of Schools'!A15</f>
        <v>107</v>
      </c>
      <c r="D8" s="78" t="str">
        <f>'Sponsor Oversight of Schools'!O15</f>
        <v/>
      </c>
      <c r="E8" s="78" t="str">
        <f>IF('Sponsor Oversight of Schools'!R15&lt;&gt;"",'Sponsor Oversight of Schools'!R15,"")</f>
        <v/>
      </c>
      <c r="F8" s="78">
        <f>'Sponsor Oversight of Schools'!S15</f>
        <v>0</v>
      </c>
      <c r="G8" s="78">
        <f>'Sponsor Oversight of Schools'!T15</f>
        <v>0</v>
      </c>
      <c r="H8" s="79">
        <f>'Sponsor Oversight of Schools'!U15</f>
        <v>0</v>
      </c>
    </row>
    <row r="9" spans="1:8" x14ac:dyDescent="0.25">
      <c r="A9" s="78">
        <f>'Sponsor Oversight of Schools'!$H$4</f>
        <v>0</v>
      </c>
      <c r="B9" s="72">
        <f>'Sponsor Oversight of Schools'!$H$2</f>
        <v>0</v>
      </c>
      <c r="C9" s="78">
        <f>'Sponsor Oversight of Schools'!A16</f>
        <v>108</v>
      </c>
      <c r="D9" s="78" t="str">
        <f>'Sponsor Oversight of Schools'!O16</f>
        <v/>
      </c>
      <c r="E9" s="78" t="str">
        <f>IF('Sponsor Oversight of Schools'!R16&lt;&gt;"",'Sponsor Oversight of Schools'!R16,"")</f>
        <v/>
      </c>
      <c r="F9" s="78">
        <f>'Sponsor Oversight of Schools'!S16</f>
        <v>0</v>
      </c>
      <c r="G9" s="78">
        <f>'Sponsor Oversight of Schools'!T16</f>
        <v>0</v>
      </c>
      <c r="H9" s="79">
        <f>'Sponsor Oversight of Schools'!U16</f>
        <v>0</v>
      </c>
    </row>
    <row r="10" spans="1:8" x14ac:dyDescent="0.25">
      <c r="A10" s="78">
        <f>'Sponsor Oversight of Schools'!$H$4</f>
        <v>0</v>
      </c>
      <c r="B10" s="72">
        <f>'Sponsor Oversight of Schools'!$H$2</f>
        <v>0</v>
      </c>
      <c r="C10" s="78">
        <f>'Sponsor Oversight of Schools'!A17</f>
        <v>109</v>
      </c>
      <c r="D10" s="78" t="str">
        <f>'Sponsor Oversight of Schools'!O17</f>
        <v/>
      </c>
      <c r="E10" s="78" t="str">
        <f>IF('Sponsor Oversight of Schools'!R17&lt;&gt;"",'Sponsor Oversight of Schools'!R17,"")</f>
        <v/>
      </c>
      <c r="F10" s="78">
        <f>'Sponsor Oversight of Schools'!S17</f>
        <v>0</v>
      </c>
      <c r="G10" s="78">
        <f>'Sponsor Oversight of Schools'!T17</f>
        <v>0</v>
      </c>
      <c r="H10" s="79">
        <f>'Sponsor Oversight of Schools'!U17</f>
        <v>0</v>
      </c>
    </row>
    <row r="11" spans="1:8" x14ac:dyDescent="0.25">
      <c r="A11" s="78">
        <f>'Sponsor Oversight of Schools'!$H$4</f>
        <v>0</v>
      </c>
      <c r="B11" s="72">
        <f>'Sponsor Oversight of Schools'!$H$2</f>
        <v>0</v>
      </c>
      <c r="C11" s="78">
        <f>'Sponsor Oversight of Schools'!A18</f>
        <v>110</v>
      </c>
      <c r="D11" s="78" t="str">
        <f>'Sponsor Oversight of Schools'!O18</f>
        <v/>
      </c>
      <c r="E11" s="78" t="str">
        <f>IF('Sponsor Oversight of Schools'!R18&lt;&gt;"",'Sponsor Oversight of Schools'!R18,"")</f>
        <v/>
      </c>
      <c r="F11" s="78">
        <f>'Sponsor Oversight of Schools'!S18</f>
        <v>0</v>
      </c>
      <c r="G11" s="78">
        <f>'Sponsor Oversight of Schools'!T18</f>
        <v>0</v>
      </c>
      <c r="H11" s="79">
        <f>'Sponsor Oversight of Schools'!U18</f>
        <v>0</v>
      </c>
    </row>
    <row r="12" spans="1:8" x14ac:dyDescent="0.25">
      <c r="A12" s="78">
        <f>'Sponsor Oversight of Schools'!$H$4</f>
        <v>0</v>
      </c>
      <c r="B12" s="72">
        <f>'Sponsor Oversight of Schools'!$H$2</f>
        <v>0</v>
      </c>
      <c r="C12" s="78">
        <f>'Sponsor Oversight of Schools'!A19</f>
        <v>111</v>
      </c>
      <c r="D12" s="78" t="str">
        <f>'Sponsor Oversight of Schools'!O19</f>
        <v/>
      </c>
      <c r="E12" s="78" t="str">
        <f>IF('Sponsor Oversight of Schools'!R19&lt;&gt;"",'Sponsor Oversight of Schools'!R19,"")</f>
        <v/>
      </c>
      <c r="F12" s="78">
        <f>'Sponsor Oversight of Schools'!S19</f>
        <v>0</v>
      </c>
      <c r="G12" s="78">
        <f>'Sponsor Oversight of Schools'!T19</f>
        <v>0</v>
      </c>
      <c r="H12" s="79">
        <f>'Sponsor Oversight of Schools'!U19</f>
        <v>0</v>
      </c>
    </row>
    <row r="13" spans="1:8" x14ac:dyDescent="0.25">
      <c r="A13" s="78">
        <f>'Sponsor Oversight of Schools'!$H$4</f>
        <v>0</v>
      </c>
      <c r="B13" s="72">
        <f>'Sponsor Oversight of Schools'!$H$2</f>
        <v>0</v>
      </c>
      <c r="C13" s="78">
        <f>'Sponsor Oversight of Schools'!A20</f>
        <v>112</v>
      </c>
      <c r="D13" s="78" t="str">
        <f>'Sponsor Oversight of Schools'!O20</f>
        <v/>
      </c>
      <c r="E13" s="78" t="str">
        <f>IF('Sponsor Oversight of Schools'!R20&lt;&gt;"",'Sponsor Oversight of Schools'!R20,"")</f>
        <v/>
      </c>
      <c r="F13" s="78">
        <f>'Sponsor Oversight of Schools'!S20</f>
        <v>0</v>
      </c>
      <c r="G13" s="78">
        <f>'Sponsor Oversight of Schools'!T20</f>
        <v>0</v>
      </c>
      <c r="H13" s="79">
        <f>'Sponsor Oversight of Schools'!U20</f>
        <v>0</v>
      </c>
    </row>
    <row r="14" spans="1:8" x14ac:dyDescent="0.25">
      <c r="A14" s="78">
        <f>'Sponsor Oversight of Schools'!$H$4</f>
        <v>0</v>
      </c>
      <c r="B14" s="72">
        <f>'Sponsor Oversight of Schools'!$H$2</f>
        <v>0</v>
      </c>
      <c r="C14" s="78">
        <f>'Sponsor Oversight of Schools'!A21</f>
        <v>113</v>
      </c>
      <c r="D14" s="78" t="str">
        <f>'Sponsor Oversight of Schools'!O21</f>
        <v/>
      </c>
      <c r="E14" s="78" t="str">
        <f>IF('Sponsor Oversight of Schools'!R21&lt;&gt;"",'Sponsor Oversight of Schools'!R21,"")</f>
        <v/>
      </c>
      <c r="F14" s="78">
        <f>'Sponsor Oversight of Schools'!S21</f>
        <v>0</v>
      </c>
      <c r="G14" s="78">
        <f>'Sponsor Oversight of Schools'!T21</f>
        <v>0</v>
      </c>
      <c r="H14" s="79">
        <f>'Sponsor Oversight of Schools'!U21</f>
        <v>0</v>
      </c>
    </row>
    <row r="15" spans="1:8" x14ac:dyDescent="0.25">
      <c r="A15" s="78">
        <f>'Sponsor Oversight of Schools'!$H$4</f>
        <v>0</v>
      </c>
      <c r="B15" s="72">
        <f>'Sponsor Oversight of Schools'!$H$2</f>
        <v>0</v>
      </c>
      <c r="C15" s="78">
        <f>'Sponsor Oversight of Schools'!A22</f>
        <v>114</v>
      </c>
      <c r="D15" s="78" t="str">
        <f>'Sponsor Oversight of Schools'!O22</f>
        <v/>
      </c>
      <c r="E15" s="78" t="str">
        <f>IF('Sponsor Oversight of Schools'!R22&lt;&gt;"",'Sponsor Oversight of Schools'!R22,"")</f>
        <v/>
      </c>
      <c r="F15" s="78">
        <f>'Sponsor Oversight of Schools'!S22</f>
        <v>0</v>
      </c>
      <c r="G15" s="78">
        <f>'Sponsor Oversight of Schools'!T22</f>
        <v>0</v>
      </c>
      <c r="H15" s="79">
        <f>'Sponsor Oversight of Schools'!U22</f>
        <v>0</v>
      </c>
    </row>
    <row r="16" spans="1:8" x14ac:dyDescent="0.25">
      <c r="A16" s="78">
        <f>'Sponsor Oversight of Schools'!$H$4</f>
        <v>0</v>
      </c>
      <c r="B16" s="72">
        <f>'Sponsor Oversight of Schools'!$H$2</f>
        <v>0</v>
      </c>
      <c r="C16" s="78">
        <f>'Sponsor Oversight of Schools'!A23</f>
        <v>115</v>
      </c>
      <c r="D16" s="78" t="str">
        <f>'Sponsor Oversight of Schools'!O23</f>
        <v/>
      </c>
      <c r="E16" s="78" t="str">
        <f>IF('Sponsor Oversight of Schools'!R23&lt;&gt;"",'Sponsor Oversight of Schools'!R23,"")</f>
        <v/>
      </c>
      <c r="F16" s="78">
        <f>'Sponsor Oversight of Schools'!S23</f>
        <v>0</v>
      </c>
      <c r="G16" s="78">
        <f>'Sponsor Oversight of Schools'!T23</f>
        <v>0</v>
      </c>
      <c r="H16" s="79">
        <f>'Sponsor Oversight of Schools'!U23</f>
        <v>0</v>
      </c>
    </row>
    <row r="17" spans="1:8" x14ac:dyDescent="0.25">
      <c r="A17" s="78">
        <f>'Sponsor Oversight of Schools'!$H$4</f>
        <v>0</v>
      </c>
      <c r="B17" s="72">
        <f>'Sponsor Oversight of Schools'!$H$2</f>
        <v>0</v>
      </c>
      <c r="C17" s="78">
        <f>'Sponsor Oversight of Schools'!A24</f>
        <v>116</v>
      </c>
      <c r="D17" s="78" t="str">
        <f>'Sponsor Oversight of Schools'!O24</f>
        <v/>
      </c>
      <c r="E17" s="78" t="str">
        <f>IF('Sponsor Oversight of Schools'!R24&lt;&gt;"",'Sponsor Oversight of Schools'!R24,"")</f>
        <v/>
      </c>
      <c r="F17" s="78">
        <f>'Sponsor Oversight of Schools'!S24</f>
        <v>0</v>
      </c>
      <c r="G17" s="78">
        <f>'Sponsor Oversight of Schools'!T24</f>
        <v>0</v>
      </c>
      <c r="H17" s="79">
        <f>'Sponsor Oversight of Schools'!U24</f>
        <v>0</v>
      </c>
    </row>
    <row r="18" spans="1:8" x14ac:dyDescent="0.25">
      <c r="A18" s="78">
        <f>'Sponsor Oversight of Schools'!$H$4</f>
        <v>0</v>
      </c>
      <c r="B18" s="72">
        <f>'Sponsor Oversight of Schools'!$H$2</f>
        <v>0</v>
      </c>
      <c r="C18" s="78">
        <f>'Sponsor Oversight of Schools'!A25</f>
        <v>117</v>
      </c>
      <c r="D18" s="78" t="str">
        <f>'Sponsor Oversight of Schools'!O25</f>
        <v/>
      </c>
      <c r="E18" s="78" t="str">
        <f>IF('Sponsor Oversight of Schools'!R25&lt;&gt;"",'Sponsor Oversight of Schools'!R25,"")</f>
        <v/>
      </c>
      <c r="F18" s="78">
        <f>'Sponsor Oversight of Schools'!S25</f>
        <v>0</v>
      </c>
      <c r="G18" s="78">
        <f>'Sponsor Oversight of Schools'!T25</f>
        <v>0</v>
      </c>
      <c r="H18" s="79">
        <f>'Sponsor Oversight of Schools'!U25</f>
        <v>0</v>
      </c>
    </row>
    <row r="19" spans="1:8" x14ac:dyDescent="0.25">
      <c r="A19" s="78">
        <f>'Sponsor Oversight of Schools'!$H$4</f>
        <v>0</v>
      </c>
      <c r="B19" s="72">
        <f>'Sponsor Oversight of Schools'!$H$2</f>
        <v>0</v>
      </c>
      <c r="C19" s="78">
        <f>'Sponsor Oversight of Schools'!A26</f>
        <v>118</v>
      </c>
      <c r="D19" s="78" t="str">
        <f>'Sponsor Oversight of Schools'!O26</f>
        <v/>
      </c>
      <c r="E19" s="78" t="str">
        <f>IF('Sponsor Oversight of Schools'!R26&lt;&gt;"",'Sponsor Oversight of Schools'!R26,"")</f>
        <v/>
      </c>
      <c r="F19" s="78">
        <f>'Sponsor Oversight of Schools'!S26</f>
        <v>0</v>
      </c>
      <c r="G19" s="78">
        <f>'Sponsor Oversight of Schools'!T26</f>
        <v>0</v>
      </c>
      <c r="H19" s="79">
        <f>'Sponsor Oversight of Schools'!U26</f>
        <v>0</v>
      </c>
    </row>
    <row r="20" spans="1:8" x14ac:dyDescent="0.25">
      <c r="A20" s="78">
        <f>'Sponsor Oversight of Schools'!$H$4</f>
        <v>0</v>
      </c>
      <c r="B20" s="72">
        <f>'Sponsor Oversight of Schools'!$H$2</f>
        <v>0</v>
      </c>
      <c r="C20" s="78">
        <f>'Sponsor Oversight of Schools'!A27</f>
        <v>119</v>
      </c>
      <c r="D20" s="78" t="str">
        <f>'Sponsor Oversight of Schools'!O27</f>
        <v/>
      </c>
      <c r="E20" s="78" t="str">
        <f>IF('Sponsor Oversight of Schools'!R27&lt;&gt;"",'Sponsor Oversight of Schools'!R27,"")</f>
        <v/>
      </c>
      <c r="F20" s="78">
        <f>'Sponsor Oversight of Schools'!S27</f>
        <v>0</v>
      </c>
      <c r="G20" s="78">
        <f>'Sponsor Oversight of Schools'!T27</f>
        <v>0</v>
      </c>
      <c r="H20" s="79">
        <f>'Sponsor Oversight of Schools'!U27</f>
        <v>0</v>
      </c>
    </row>
    <row r="21" spans="1:8" x14ac:dyDescent="0.25">
      <c r="A21" s="78">
        <f>'Sponsor Oversight of Schools'!$H$4</f>
        <v>0</v>
      </c>
      <c r="B21" s="72">
        <f>'Sponsor Oversight of Schools'!$H$2</f>
        <v>0</v>
      </c>
      <c r="C21" s="78">
        <f>'Sponsor Oversight of Schools'!A28</f>
        <v>120</v>
      </c>
      <c r="D21" s="78" t="str">
        <f>'Sponsor Oversight of Schools'!O28</f>
        <v/>
      </c>
      <c r="E21" s="78" t="str">
        <f>IF('Sponsor Oversight of Schools'!R28&lt;&gt;"",'Sponsor Oversight of Schools'!R28,"")</f>
        <v/>
      </c>
      <c r="F21" s="78">
        <f>'Sponsor Oversight of Schools'!S28</f>
        <v>0</v>
      </c>
      <c r="G21" s="78">
        <f>'Sponsor Oversight of Schools'!T28</f>
        <v>0</v>
      </c>
      <c r="H21" s="79">
        <f>'Sponsor Oversight of Schools'!U28</f>
        <v>0</v>
      </c>
    </row>
    <row r="22" spans="1:8" x14ac:dyDescent="0.25">
      <c r="A22" s="78">
        <f>'Sponsor Oversight of Schools'!$H$4</f>
        <v>0</v>
      </c>
      <c r="B22" s="72">
        <f>'Sponsor Oversight of Schools'!$H$2</f>
        <v>0</v>
      </c>
      <c r="C22" s="78">
        <f>'Sponsor Oversight of Schools'!A29</f>
        <v>126</v>
      </c>
      <c r="D22" s="78" t="str">
        <f>'Sponsor Oversight of Schools'!O29</f>
        <v/>
      </c>
      <c r="E22" s="78" t="str">
        <f>IF('Sponsor Oversight of Schools'!R29&lt;&gt;"",'Sponsor Oversight of Schools'!R29,"")</f>
        <v/>
      </c>
      <c r="F22" s="78">
        <f>'Sponsor Oversight of Schools'!S29</f>
        <v>0</v>
      </c>
      <c r="G22" s="78">
        <f>'Sponsor Oversight of Schools'!T29</f>
        <v>0</v>
      </c>
      <c r="H22" s="79">
        <f>'Sponsor Oversight of Schools'!U29</f>
        <v>0</v>
      </c>
    </row>
    <row r="23" spans="1:8" x14ac:dyDescent="0.25">
      <c r="A23" s="78">
        <f>'Sponsor Oversight of Schools'!$H$4</f>
        <v>0</v>
      </c>
      <c r="B23" s="72">
        <f>'Sponsor Oversight of Schools'!$H$2</f>
        <v>0</v>
      </c>
      <c r="C23" s="78">
        <f>'Sponsor Oversight of Schools'!A30</f>
        <v>127</v>
      </c>
      <c r="D23" s="78" t="str">
        <f>'Sponsor Oversight of Schools'!O30</f>
        <v/>
      </c>
      <c r="E23" s="78" t="str">
        <f>IF('Sponsor Oversight of Schools'!R30&lt;&gt;"",'Sponsor Oversight of Schools'!R30,"")</f>
        <v/>
      </c>
      <c r="F23" s="78">
        <f>'Sponsor Oversight of Schools'!S30</f>
        <v>0</v>
      </c>
      <c r="G23" s="78">
        <f>'Sponsor Oversight of Schools'!T30</f>
        <v>0</v>
      </c>
      <c r="H23" s="79">
        <f>'Sponsor Oversight of Schools'!U30</f>
        <v>0</v>
      </c>
    </row>
    <row r="24" spans="1:8" x14ac:dyDescent="0.25">
      <c r="A24" s="78">
        <f>'Sponsor Oversight of Schools'!$H$4</f>
        <v>0</v>
      </c>
      <c r="B24" s="72">
        <f>'Sponsor Oversight of Schools'!$H$2</f>
        <v>0</v>
      </c>
      <c r="C24" s="78">
        <f>'Sponsor Oversight of Schools'!A31</f>
        <v>128</v>
      </c>
      <c r="D24" s="78" t="str">
        <f>'Sponsor Oversight of Schools'!O31</f>
        <v/>
      </c>
      <c r="E24" s="78" t="str">
        <f>IF('Sponsor Oversight of Schools'!R31&lt;&gt;"",'Sponsor Oversight of Schools'!R31,"")</f>
        <v/>
      </c>
      <c r="F24" s="78">
        <f>'Sponsor Oversight of Schools'!S31</f>
        <v>0</v>
      </c>
      <c r="G24" s="78">
        <f>'Sponsor Oversight of Schools'!T31</f>
        <v>0</v>
      </c>
      <c r="H24" s="79">
        <f>'Sponsor Oversight of Schools'!U31</f>
        <v>0</v>
      </c>
    </row>
    <row r="25" spans="1:8" x14ac:dyDescent="0.25">
      <c r="A25" s="78">
        <f>'Sponsor Oversight of Schools'!$H$4</f>
        <v>0</v>
      </c>
      <c r="B25" s="72">
        <f>'Sponsor Oversight of Schools'!$H$2</f>
        <v>0</v>
      </c>
      <c r="C25" s="78">
        <f>'Sponsor Oversight of Schools'!A32</f>
        <v>129</v>
      </c>
      <c r="D25" s="78" t="str">
        <f>'Sponsor Oversight of Schools'!O32</f>
        <v/>
      </c>
      <c r="E25" s="78" t="str">
        <f>IF('Sponsor Oversight of Schools'!R32&lt;&gt;"",'Sponsor Oversight of Schools'!R32,"")</f>
        <v/>
      </c>
      <c r="F25" s="78">
        <f>'Sponsor Oversight of Schools'!S32</f>
        <v>0</v>
      </c>
      <c r="G25" s="78">
        <f>'Sponsor Oversight of Schools'!T32</f>
        <v>0</v>
      </c>
      <c r="H25" s="79">
        <f>'Sponsor Oversight of Schools'!U32</f>
        <v>0</v>
      </c>
    </row>
    <row r="26" spans="1:8" x14ac:dyDescent="0.25">
      <c r="A26" s="78">
        <f>'Sponsor Oversight of Schools'!$H$4</f>
        <v>0</v>
      </c>
      <c r="B26" s="72">
        <f>'Sponsor Oversight of Schools'!$H$2</f>
        <v>0</v>
      </c>
      <c r="C26" s="78">
        <f>'Sponsor Oversight of Schools'!A33</f>
        <v>130</v>
      </c>
      <c r="D26" s="78" t="str">
        <f>'Sponsor Oversight of Schools'!O33</f>
        <v/>
      </c>
      <c r="E26" s="78" t="str">
        <f>IF('Sponsor Oversight of Schools'!R33&lt;&gt;"",'Sponsor Oversight of Schools'!R33,"")</f>
        <v/>
      </c>
      <c r="F26" s="78">
        <f>'Sponsor Oversight of Schools'!S33</f>
        <v>0</v>
      </c>
      <c r="G26" s="78">
        <f>'Sponsor Oversight of Schools'!T33</f>
        <v>0</v>
      </c>
      <c r="H26" s="79">
        <f>'Sponsor Oversight of Schools'!U33</f>
        <v>0</v>
      </c>
    </row>
    <row r="27" spans="1:8" x14ac:dyDescent="0.25">
      <c r="A27" s="78">
        <f>'Sponsor Oversight of Schools'!$H$4</f>
        <v>0</v>
      </c>
      <c r="B27" s="72">
        <f>'Sponsor Oversight of Schools'!$H$2</f>
        <v>0</v>
      </c>
      <c r="C27" s="78">
        <f>'Sponsor Oversight of Schools'!A34</f>
        <v>131</v>
      </c>
      <c r="D27" s="78" t="str">
        <f>'Sponsor Oversight of Schools'!O34</f>
        <v/>
      </c>
      <c r="E27" s="78" t="str">
        <f>IF('Sponsor Oversight of Schools'!R34&lt;&gt;"",'Sponsor Oversight of Schools'!R34,"")</f>
        <v/>
      </c>
      <c r="F27" s="78">
        <f>'Sponsor Oversight of Schools'!S34</f>
        <v>0</v>
      </c>
      <c r="G27" s="78">
        <f>'Sponsor Oversight of Schools'!T34</f>
        <v>0</v>
      </c>
      <c r="H27" s="79">
        <f>'Sponsor Oversight of Schools'!U34</f>
        <v>0</v>
      </c>
    </row>
    <row r="28" spans="1:8" x14ac:dyDescent="0.25">
      <c r="A28" s="78">
        <f>'Sponsor Oversight of Schools'!$H$4</f>
        <v>0</v>
      </c>
      <c r="B28" s="72">
        <f>'Sponsor Oversight of Schools'!$H$2</f>
        <v>0</v>
      </c>
      <c r="C28" s="78">
        <f>'Sponsor Oversight of Schools'!A35</f>
        <v>132</v>
      </c>
      <c r="D28" s="78" t="str">
        <f>'Sponsor Oversight of Schools'!O35</f>
        <v/>
      </c>
      <c r="E28" s="78" t="str">
        <f>IF('Sponsor Oversight of Schools'!R35&lt;&gt;"",'Sponsor Oversight of Schools'!R35,"")</f>
        <v/>
      </c>
      <c r="F28" s="78">
        <f>'Sponsor Oversight of Schools'!S35</f>
        <v>0</v>
      </c>
      <c r="G28" s="78">
        <f>'Sponsor Oversight of Schools'!T35</f>
        <v>0</v>
      </c>
      <c r="H28" s="79">
        <f>'Sponsor Oversight of Schools'!U35</f>
        <v>0</v>
      </c>
    </row>
    <row r="29" spans="1:8" x14ac:dyDescent="0.25">
      <c r="A29" s="78">
        <f>'Sponsor Oversight of Schools'!$H$4</f>
        <v>0</v>
      </c>
      <c r="B29" s="72">
        <f>'Sponsor Oversight of Schools'!$H$2</f>
        <v>0</v>
      </c>
      <c r="C29" s="78">
        <f>'Sponsor Oversight of Schools'!A36</f>
        <v>133</v>
      </c>
      <c r="D29" s="78" t="str">
        <f>'Sponsor Oversight of Schools'!O36</f>
        <v/>
      </c>
      <c r="E29" s="78" t="str">
        <f>IF('Sponsor Oversight of Schools'!R36&lt;&gt;"",'Sponsor Oversight of Schools'!R36,"")</f>
        <v/>
      </c>
      <c r="F29" s="78">
        <f>'Sponsor Oversight of Schools'!S36</f>
        <v>0</v>
      </c>
      <c r="G29" s="78">
        <f>'Sponsor Oversight of Schools'!T36</f>
        <v>0</v>
      </c>
      <c r="H29" s="79">
        <f>'Sponsor Oversight of Schools'!U36</f>
        <v>0</v>
      </c>
    </row>
    <row r="30" spans="1:8" x14ac:dyDescent="0.25">
      <c r="A30" s="78">
        <f>'Sponsor Oversight of Schools'!$H$4</f>
        <v>0</v>
      </c>
      <c r="B30" s="72">
        <f>'Sponsor Oversight of Schools'!$H$2</f>
        <v>0</v>
      </c>
      <c r="C30" s="78">
        <f>'Sponsor Oversight of Schools'!A37</f>
        <v>134</v>
      </c>
      <c r="D30" s="78" t="str">
        <f>'Sponsor Oversight of Schools'!O37</f>
        <v/>
      </c>
      <c r="E30" s="78" t="str">
        <f>IF('Sponsor Oversight of Schools'!R37&lt;&gt;"",'Sponsor Oversight of Schools'!R37,"")</f>
        <v/>
      </c>
      <c r="F30" s="78">
        <f>'Sponsor Oversight of Schools'!S37</f>
        <v>0</v>
      </c>
      <c r="G30" s="78">
        <f>'Sponsor Oversight of Schools'!T37</f>
        <v>0</v>
      </c>
      <c r="H30" s="79">
        <f>'Sponsor Oversight of Schools'!U37</f>
        <v>0</v>
      </c>
    </row>
    <row r="31" spans="1:8" x14ac:dyDescent="0.25">
      <c r="A31" s="78">
        <f>'Sponsor Oversight of Schools'!$H$4</f>
        <v>0</v>
      </c>
      <c r="B31" s="72">
        <f>'Sponsor Oversight of Schools'!$H$2</f>
        <v>0</v>
      </c>
      <c r="C31" s="78">
        <f>'Sponsor Oversight of Schools'!A38</f>
        <v>135</v>
      </c>
      <c r="D31" s="78" t="str">
        <f>'Sponsor Oversight of Schools'!O38</f>
        <v/>
      </c>
      <c r="E31" s="78" t="str">
        <f>IF('Sponsor Oversight of Schools'!R38&lt;&gt;"",'Sponsor Oversight of Schools'!R38,"")</f>
        <v/>
      </c>
      <c r="F31" s="78">
        <f>'Sponsor Oversight of Schools'!S38</f>
        <v>0</v>
      </c>
      <c r="G31" s="78">
        <f>'Sponsor Oversight of Schools'!T38</f>
        <v>0</v>
      </c>
      <c r="H31" s="79">
        <f>'Sponsor Oversight of Schools'!U38</f>
        <v>0</v>
      </c>
    </row>
    <row r="32" spans="1:8" x14ac:dyDescent="0.25">
      <c r="A32" s="78">
        <f>'Sponsor Oversight of Schools'!$H$4</f>
        <v>0</v>
      </c>
      <c r="B32" s="72">
        <f>'Sponsor Oversight of Schools'!$H$2</f>
        <v>0</v>
      </c>
      <c r="C32" s="78">
        <f>'Sponsor Oversight of Schools'!A39</f>
        <v>136</v>
      </c>
      <c r="D32" s="78" t="str">
        <f>'Sponsor Oversight of Schools'!O39</f>
        <v/>
      </c>
      <c r="E32" s="78" t="str">
        <f>IF('Sponsor Oversight of Schools'!R39&lt;&gt;"",'Sponsor Oversight of Schools'!R39,"")</f>
        <v/>
      </c>
      <c r="F32" s="78">
        <f>'Sponsor Oversight of Schools'!S39</f>
        <v>0</v>
      </c>
      <c r="G32" s="78">
        <f>'Sponsor Oversight of Schools'!T39</f>
        <v>0</v>
      </c>
      <c r="H32" s="79">
        <f>'Sponsor Oversight of Schools'!U39</f>
        <v>0</v>
      </c>
    </row>
    <row r="33" spans="1:8" x14ac:dyDescent="0.25">
      <c r="A33" s="78">
        <f>'Sponsor Oversight of Schools'!$H$4</f>
        <v>0</v>
      </c>
      <c r="B33" s="72">
        <f>'Sponsor Oversight of Schools'!$H$2</f>
        <v>0</v>
      </c>
      <c r="C33" s="78">
        <f>'Sponsor Oversight of Schools'!A40</f>
        <v>137</v>
      </c>
      <c r="D33" s="78" t="str">
        <f>'Sponsor Oversight of Schools'!O40</f>
        <v/>
      </c>
      <c r="E33" s="78" t="str">
        <f>IF('Sponsor Oversight of Schools'!R40&lt;&gt;"",'Sponsor Oversight of Schools'!R40,"")</f>
        <v/>
      </c>
      <c r="F33" s="78">
        <f>'Sponsor Oversight of Schools'!S40</f>
        <v>0</v>
      </c>
      <c r="G33" s="78">
        <f>'Sponsor Oversight of Schools'!T40</f>
        <v>0</v>
      </c>
      <c r="H33" s="79">
        <f>'Sponsor Oversight of Schools'!U40</f>
        <v>0</v>
      </c>
    </row>
    <row r="34" spans="1:8" x14ac:dyDescent="0.25">
      <c r="A34" s="78">
        <f>'Sponsor Oversight of Schools'!$H$4</f>
        <v>0</v>
      </c>
      <c r="B34" s="72">
        <f>'Sponsor Oversight of Schools'!$H$2</f>
        <v>0</v>
      </c>
      <c r="C34" s="78">
        <f>'Sponsor Oversight of Schools'!A41</f>
        <v>138</v>
      </c>
      <c r="D34" s="78" t="str">
        <f>'Sponsor Oversight of Schools'!O41</f>
        <v/>
      </c>
      <c r="E34" s="78" t="str">
        <f>IF('Sponsor Oversight of Schools'!R41&lt;&gt;"",'Sponsor Oversight of Schools'!R41,"")</f>
        <v/>
      </c>
      <c r="F34" s="78">
        <f>'Sponsor Oversight of Schools'!S41</f>
        <v>0</v>
      </c>
      <c r="G34" s="78">
        <f>'Sponsor Oversight of Schools'!T41</f>
        <v>0</v>
      </c>
      <c r="H34" s="79">
        <f>'Sponsor Oversight of Schools'!U41</f>
        <v>0</v>
      </c>
    </row>
    <row r="35" spans="1:8" x14ac:dyDescent="0.25">
      <c r="A35" s="78">
        <f>'Sponsor Oversight of Schools'!$H$4</f>
        <v>0</v>
      </c>
      <c r="B35" s="72">
        <f>'Sponsor Oversight of Schools'!$H$2</f>
        <v>0</v>
      </c>
      <c r="C35" s="78">
        <f>'Sponsor Oversight of Schools'!A42</f>
        <v>139</v>
      </c>
      <c r="D35" s="78" t="str">
        <f>'Sponsor Oversight of Schools'!O42</f>
        <v/>
      </c>
      <c r="E35" s="78" t="str">
        <f>IF('Sponsor Oversight of Schools'!R42&lt;&gt;"",'Sponsor Oversight of Schools'!R42,"")</f>
        <v/>
      </c>
      <c r="F35" s="78">
        <f>'Sponsor Oversight of Schools'!S42</f>
        <v>0</v>
      </c>
      <c r="G35" s="78">
        <f>'Sponsor Oversight of Schools'!T42</f>
        <v>0</v>
      </c>
      <c r="H35" s="79">
        <f>'Sponsor Oversight of Schools'!U42</f>
        <v>0</v>
      </c>
    </row>
    <row r="36" spans="1:8" x14ac:dyDescent="0.25">
      <c r="A36" s="78">
        <f>'Sponsor Oversight of Schools'!$H$4</f>
        <v>0</v>
      </c>
      <c r="B36" s="72">
        <f>'Sponsor Oversight of Schools'!$H$2</f>
        <v>0</v>
      </c>
      <c r="C36" s="78">
        <f>'Sponsor Oversight of Schools'!A43</f>
        <v>146</v>
      </c>
      <c r="D36" s="78" t="str">
        <f>'Sponsor Oversight of Schools'!O43</f>
        <v/>
      </c>
      <c r="E36" s="78" t="str">
        <f>IF('Sponsor Oversight of Schools'!R43&lt;&gt;"",'Sponsor Oversight of Schools'!R43,"")</f>
        <v/>
      </c>
      <c r="F36" s="78">
        <f>'Sponsor Oversight of Schools'!S43</f>
        <v>0</v>
      </c>
      <c r="G36" s="78">
        <f>'Sponsor Oversight of Schools'!T43</f>
        <v>0</v>
      </c>
      <c r="H36" s="79">
        <f>'Sponsor Oversight of Schools'!U43</f>
        <v>0</v>
      </c>
    </row>
    <row r="37" spans="1:8" x14ac:dyDescent="0.25">
      <c r="A37" s="78">
        <f>'Sponsor Oversight of Schools'!$H$4</f>
        <v>0</v>
      </c>
      <c r="B37" s="72">
        <f>'Sponsor Oversight of Schools'!$H$2</f>
        <v>0</v>
      </c>
      <c r="C37" s="78">
        <f>'Sponsor Oversight of Schools'!A44</f>
        <v>147</v>
      </c>
      <c r="D37" s="78" t="str">
        <f>'Sponsor Oversight of Schools'!O44</f>
        <v/>
      </c>
      <c r="E37" s="78" t="str">
        <f>IF('Sponsor Oversight of Schools'!R44&lt;&gt;"",'Sponsor Oversight of Schools'!R44,"")</f>
        <v/>
      </c>
      <c r="F37" s="78">
        <f>'Sponsor Oversight of Schools'!S44</f>
        <v>0</v>
      </c>
      <c r="G37" s="78">
        <f>'Sponsor Oversight of Schools'!T44</f>
        <v>0</v>
      </c>
      <c r="H37" s="79">
        <f>'Sponsor Oversight of Schools'!U44</f>
        <v>0</v>
      </c>
    </row>
    <row r="38" spans="1:8" x14ac:dyDescent="0.25">
      <c r="A38" s="78">
        <f>'Sponsor Oversight of Schools'!$H$4</f>
        <v>0</v>
      </c>
      <c r="B38" s="72">
        <f>'Sponsor Oversight of Schools'!$H$2</f>
        <v>0</v>
      </c>
      <c r="C38" s="78">
        <f>'Sponsor Oversight of Schools'!A45</f>
        <v>148</v>
      </c>
      <c r="D38" s="78" t="str">
        <f>'Sponsor Oversight of Schools'!O45</f>
        <v/>
      </c>
      <c r="E38" s="78" t="str">
        <f>IF('Sponsor Oversight of Schools'!R45&lt;&gt;"",'Sponsor Oversight of Schools'!R45,"")</f>
        <v/>
      </c>
      <c r="F38" s="78">
        <f>'Sponsor Oversight of Schools'!S45</f>
        <v>0</v>
      </c>
      <c r="G38" s="78">
        <f>'Sponsor Oversight of Schools'!T45</f>
        <v>0</v>
      </c>
      <c r="H38" s="79">
        <f>'Sponsor Oversight of Schools'!U45</f>
        <v>0</v>
      </c>
    </row>
    <row r="39" spans="1:8" x14ac:dyDescent="0.25">
      <c r="A39" s="78">
        <f>'Sponsor Oversight of Schools'!$H$4</f>
        <v>0</v>
      </c>
      <c r="B39" s="72">
        <f>'Sponsor Oversight of Schools'!$H$2</f>
        <v>0</v>
      </c>
      <c r="C39" s="78">
        <f>'Sponsor Oversight of Schools'!A46</f>
        <v>149</v>
      </c>
      <c r="D39" s="78" t="str">
        <f>'Sponsor Oversight of Schools'!O46</f>
        <v/>
      </c>
      <c r="E39" s="78" t="str">
        <f>IF('Sponsor Oversight of Schools'!R46&lt;&gt;"",'Sponsor Oversight of Schools'!R46,"")</f>
        <v/>
      </c>
      <c r="F39" s="78">
        <f>'Sponsor Oversight of Schools'!S46</f>
        <v>0</v>
      </c>
      <c r="G39" s="78">
        <f>'Sponsor Oversight of Schools'!T46</f>
        <v>0</v>
      </c>
      <c r="H39" s="79">
        <f>'Sponsor Oversight of Schools'!U46</f>
        <v>0</v>
      </c>
    </row>
    <row r="40" spans="1:8" x14ac:dyDescent="0.25">
      <c r="A40" s="78">
        <f>'Sponsor Oversight of Schools'!$H$4</f>
        <v>0</v>
      </c>
      <c r="B40" s="72">
        <f>'Sponsor Oversight of Schools'!$H$2</f>
        <v>0</v>
      </c>
      <c r="C40" s="78">
        <f>'Sponsor Oversight of Schools'!A47</f>
        <v>150</v>
      </c>
      <c r="D40" s="78" t="str">
        <f>'Sponsor Oversight of Schools'!O47</f>
        <v/>
      </c>
      <c r="E40" s="78" t="str">
        <f>IF('Sponsor Oversight of Schools'!R47&lt;&gt;"",'Sponsor Oversight of Schools'!R47,"")</f>
        <v/>
      </c>
      <c r="F40" s="78">
        <f>'Sponsor Oversight of Schools'!S47</f>
        <v>0</v>
      </c>
      <c r="G40" s="78">
        <f>'Sponsor Oversight of Schools'!T47</f>
        <v>0</v>
      </c>
      <c r="H40" s="79">
        <f>'Sponsor Oversight of Schools'!U47</f>
        <v>0</v>
      </c>
    </row>
    <row r="41" spans="1:8" x14ac:dyDescent="0.25">
      <c r="A41" s="78">
        <f>'Sponsor Oversight of Schools'!$H$4</f>
        <v>0</v>
      </c>
      <c r="B41" s="72">
        <f>'Sponsor Oversight of Schools'!$H$2</f>
        <v>0</v>
      </c>
      <c r="C41" s="78">
        <f>'Sponsor Oversight of Schools'!A48</f>
        <v>156</v>
      </c>
      <c r="D41" s="78" t="str">
        <f>'Sponsor Oversight of Schools'!O48</f>
        <v/>
      </c>
      <c r="E41" s="78" t="str">
        <f>IF('Sponsor Oversight of Schools'!R48&lt;&gt;"",'Sponsor Oversight of Schools'!R48,"")</f>
        <v/>
      </c>
      <c r="F41" s="78">
        <f>'Sponsor Oversight of Schools'!S48</f>
        <v>0</v>
      </c>
      <c r="G41" s="78">
        <f>'Sponsor Oversight of Schools'!T48</f>
        <v>0</v>
      </c>
      <c r="H41" s="79">
        <f>'Sponsor Oversight of Schools'!U48</f>
        <v>0</v>
      </c>
    </row>
    <row r="42" spans="1:8" x14ac:dyDescent="0.25">
      <c r="A42" s="78">
        <f>'Sponsor Oversight of Schools'!$H$4</f>
        <v>0</v>
      </c>
      <c r="B42" s="72">
        <f>'Sponsor Oversight of Schools'!$H$2</f>
        <v>0</v>
      </c>
      <c r="C42" s="78">
        <f>'Sponsor Oversight of Schools'!A49</f>
        <v>157</v>
      </c>
      <c r="D42" s="78" t="str">
        <f>'Sponsor Oversight of Schools'!O49</f>
        <v/>
      </c>
      <c r="E42" s="78" t="str">
        <f>IF('Sponsor Oversight of Schools'!R49&lt;&gt;"",'Sponsor Oversight of Schools'!R49,"")</f>
        <v/>
      </c>
      <c r="F42" s="78">
        <f>'Sponsor Oversight of Schools'!S49</f>
        <v>0</v>
      </c>
      <c r="G42" s="78">
        <f>'Sponsor Oversight of Schools'!T49</f>
        <v>0</v>
      </c>
      <c r="H42" s="79">
        <f>'Sponsor Oversight of Schools'!U49</f>
        <v>0</v>
      </c>
    </row>
    <row r="43" spans="1:8" x14ac:dyDescent="0.25">
      <c r="A43" s="78">
        <f>'Sponsor Oversight of Schools'!$H$4</f>
        <v>0</v>
      </c>
      <c r="B43" s="72">
        <f>'Sponsor Oversight of Schools'!$H$2</f>
        <v>0</v>
      </c>
      <c r="C43" s="78">
        <f>'Sponsor Oversight of Schools'!A50</f>
        <v>158</v>
      </c>
      <c r="D43" s="78" t="str">
        <f>'Sponsor Oversight of Schools'!O50</f>
        <v/>
      </c>
      <c r="E43" s="78" t="str">
        <f>IF('Sponsor Oversight of Schools'!R50&lt;&gt;"",'Sponsor Oversight of Schools'!R50,"")</f>
        <v/>
      </c>
      <c r="F43" s="78">
        <f>'Sponsor Oversight of Schools'!S50</f>
        <v>0</v>
      </c>
      <c r="G43" s="78">
        <f>'Sponsor Oversight of Schools'!T50</f>
        <v>0</v>
      </c>
      <c r="H43" s="79">
        <f>'Sponsor Oversight of Schools'!U50</f>
        <v>0</v>
      </c>
    </row>
    <row r="44" spans="1:8" x14ac:dyDescent="0.25">
      <c r="A44" s="78">
        <f>'Sponsor Oversight of Schools'!$H$4</f>
        <v>0</v>
      </c>
      <c r="B44" s="72">
        <f>'Sponsor Oversight of Schools'!$H$2</f>
        <v>0</v>
      </c>
      <c r="C44" s="78">
        <f>'Sponsor Oversight of Schools'!A51</f>
        <v>159</v>
      </c>
      <c r="D44" s="78" t="str">
        <f>'Sponsor Oversight of Schools'!O51</f>
        <v/>
      </c>
      <c r="E44" s="78" t="str">
        <f>IF('Sponsor Oversight of Schools'!R51&lt;&gt;"",'Sponsor Oversight of Schools'!R51,"")</f>
        <v/>
      </c>
      <c r="F44" s="78">
        <f>'Sponsor Oversight of Schools'!S51</f>
        <v>0</v>
      </c>
      <c r="G44" s="78">
        <f>'Sponsor Oversight of Schools'!T51</f>
        <v>0</v>
      </c>
      <c r="H44" s="79">
        <f>'Sponsor Oversight of Schools'!U51</f>
        <v>0</v>
      </c>
    </row>
    <row r="45" spans="1:8" x14ac:dyDescent="0.25">
      <c r="A45" s="78">
        <f>'Sponsor Oversight of Schools'!$H$4</f>
        <v>0</v>
      </c>
      <c r="B45" s="72">
        <f>'Sponsor Oversight of Schools'!$H$2</f>
        <v>0</v>
      </c>
      <c r="C45" s="78">
        <f>'Sponsor Oversight of Schools'!A52</f>
        <v>160</v>
      </c>
      <c r="D45" s="78" t="str">
        <f>'Sponsor Oversight of Schools'!O52</f>
        <v/>
      </c>
      <c r="E45" s="78" t="str">
        <f>IF('Sponsor Oversight of Schools'!R52&lt;&gt;"",'Sponsor Oversight of Schools'!R52,"")</f>
        <v/>
      </c>
      <c r="F45" s="78">
        <f>'Sponsor Oversight of Schools'!S52</f>
        <v>0</v>
      </c>
      <c r="G45" s="78">
        <f>'Sponsor Oversight of Schools'!T52</f>
        <v>0</v>
      </c>
      <c r="H45" s="79">
        <f>'Sponsor Oversight of Schools'!U52</f>
        <v>0</v>
      </c>
    </row>
    <row r="46" spans="1:8" x14ac:dyDescent="0.25">
      <c r="A46" s="78">
        <f>'Sponsor Oversight of Schools'!$H$4</f>
        <v>0</v>
      </c>
      <c r="B46" s="72">
        <f>'Sponsor Oversight of Schools'!$H$2</f>
        <v>0</v>
      </c>
      <c r="C46" s="78">
        <f>'Sponsor Oversight of Schools'!A53</f>
        <v>161</v>
      </c>
      <c r="D46" s="78" t="str">
        <f>'Sponsor Oversight of Schools'!O53</f>
        <v/>
      </c>
      <c r="E46" s="78" t="str">
        <f>IF('Sponsor Oversight of Schools'!R53&lt;&gt;"",'Sponsor Oversight of Schools'!R53,"")</f>
        <v/>
      </c>
      <c r="F46" s="78">
        <f>'Sponsor Oversight of Schools'!S53</f>
        <v>0</v>
      </c>
      <c r="G46" s="78">
        <f>'Sponsor Oversight of Schools'!T53</f>
        <v>0</v>
      </c>
      <c r="H46" s="79">
        <f>'Sponsor Oversight of Schools'!U53</f>
        <v>0</v>
      </c>
    </row>
    <row r="47" spans="1:8" x14ac:dyDescent="0.25">
      <c r="A47" s="78">
        <f>'Sponsor Oversight of Schools'!$H$4</f>
        <v>0</v>
      </c>
      <c r="B47" s="72">
        <f>'Sponsor Oversight of Schools'!$H$2</f>
        <v>0</v>
      </c>
      <c r="C47" s="78">
        <f>'Sponsor Oversight of Schools'!A54</f>
        <v>162</v>
      </c>
      <c r="D47" s="78" t="str">
        <f>'Sponsor Oversight of Schools'!O54</f>
        <v/>
      </c>
      <c r="E47" s="78" t="str">
        <f>IF('Sponsor Oversight of Schools'!R54&lt;&gt;"",'Sponsor Oversight of Schools'!R54,"")</f>
        <v/>
      </c>
      <c r="F47" s="78">
        <f>'Sponsor Oversight of Schools'!S54</f>
        <v>0</v>
      </c>
      <c r="G47" s="78">
        <f>'Sponsor Oversight of Schools'!T54</f>
        <v>0</v>
      </c>
      <c r="H47" s="79">
        <f>'Sponsor Oversight of Schools'!U54</f>
        <v>0</v>
      </c>
    </row>
    <row r="48" spans="1:8" x14ac:dyDescent="0.25">
      <c r="A48" s="78">
        <f>'Sponsor Oversight of Schools'!$H$4</f>
        <v>0</v>
      </c>
      <c r="B48" s="72">
        <f>'Sponsor Oversight of Schools'!$H$2</f>
        <v>0</v>
      </c>
      <c r="C48" s="78">
        <f>'Sponsor Oversight of Schools'!A55</f>
        <v>163</v>
      </c>
      <c r="D48" s="78" t="str">
        <f>'Sponsor Oversight of Schools'!O55</f>
        <v/>
      </c>
      <c r="E48" s="78" t="str">
        <f>IF('Sponsor Oversight of Schools'!R55&lt;&gt;"",'Sponsor Oversight of Schools'!R55,"")</f>
        <v/>
      </c>
      <c r="F48" s="78">
        <f>'Sponsor Oversight of Schools'!S55</f>
        <v>0</v>
      </c>
      <c r="G48" s="78">
        <f>'Sponsor Oversight of Schools'!T55</f>
        <v>0</v>
      </c>
      <c r="H48" s="79">
        <f>'Sponsor Oversight of Schools'!U55</f>
        <v>0</v>
      </c>
    </row>
    <row r="49" spans="1:8" x14ac:dyDescent="0.25">
      <c r="A49" s="78">
        <f>'Sponsor Oversight of Schools'!$H$4</f>
        <v>0</v>
      </c>
      <c r="B49" s="72">
        <f>'Sponsor Oversight of Schools'!$H$2</f>
        <v>0</v>
      </c>
      <c r="C49" s="78">
        <f>'Sponsor Oversight of Schools'!A56</f>
        <v>164</v>
      </c>
      <c r="D49" s="78" t="str">
        <f>'Sponsor Oversight of Schools'!O56</f>
        <v/>
      </c>
      <c r="E49" s="78" t="str">
        <f>IF('Sponsor Oversight of Schools'!R56&lt;&gt;"",'Sponsor Oversight of Schools'!R56,"")</f>
        <v/>
      </c>
      <c r="F49" s="78">
        <f>'Sponsor Oversight of Schools'!S56</f>
        <v>0</v>
      </c>
      <c r="G49" s="78">
        <f>'Sponsor Oversight of Schools'!T56</f>
        <v>0</v>
      </c>
      <c r="H49" s="79">
        <f>'Sponsor Oversight of Schools'!U56</f>
        <v>0</v>
      </c>
    </row>
    <row r="50" spans="1:8" x14ac:dyDescent="0.25">
      <c r="A50" s="78">
        <f>'Sponsor Oversight of Schools'!$H$4</f>
        <v>0</v>
      </c>
      <c r="B50" s="72">
        <f>'Sponsor Oversight of Schools'!$H$2</f>
        <v>0</v>
      </c>
      <c r="C50" s="78">
        <f>'Sponsor Oversight of Schools'!A57</f>
        <v>165</v>
      </c>
      <c r="D50" s="78" t="str">
        <f>'Sponsor Oversight of Schools'!O57</f>
        <v/>
      </c>
      <c r="E50" s="78" t="str">
        <f>IF('Sponsor Oversight of Schools'!R57&lt;&gt;"",'Sponsor Oversight of Schools'!R57,"")</f>
        <v/>
      </c>
      <c r="F50" s="78">
        <f>'Sponsor Oversight of Schools'!S57</f>
        <v>0</v>
      </c>
      <c r="G50" s="78">
        <f>'Sponsor Oversight of Schools'!T57</f>
        <v>0</v>
      </c>
      <c r="H50" s="79">
        <f>'Sponsor Oversight of Schools'!U57</f>
        <v>0</v>
      </c>
    </row>
    <row r="51" spans="1:8" x14ac:dyDescent="0.25">
      <c r="A51" s="78">
        <f>'Sponsor Oversight of Schools'!$H$4</f>
        <v>0</v>
      </c>
      <c r="B51" s="72">
        <f>'Sponsor Oversight of Schools'!$H$2</f>
        <v>0</v>
      </c>
      <c r="C51" s="78">
        <f>'Sponsor Oversight of Schools'!A58</f>
        <v>171</v>
      </c>
      <c r="D51" s="78" t="str">
        <f>'Sponsor Oversight of Schools'!O58</f>
        <v/>
      </c>
      <c r="E51" s="78" t="str">
        <f>IF('Sponsor Oversight of Schools'!R58&lt;&gt;"",'Sponsor Oversight of Schools'!R58,"")</f>
        <v/>
      </c>
      <c r="F51" s="78">
        <f>'Sponsor Oversight of Schools'!S58</f>
        <v>0</v>
      </c>
      <c r="G51" s="78">
        <f>'Sponsor Oversight of Schools'!T58</f>
        <v>0</v>
      </c>
      <c r="H51" s="79">
        <f>'Sponsor Oversight of Schools'!U58</f>
        <v>0</v>
      </c>
    </row>
    <row r="52" spans="1:8" x14ac:dyDescent="0.25">
      <c r="A52" s="78">
        <f>'Sponsor Oversight of Schools'!$H$4</f>
        <v>0</v>
      </c>
      <c r="B52" s="72">
        <f>'Sponsor Oversight of Schools'!$H$2</f>
        <v>0</v>
      </c>
      <c r="C52" s="78">
        <f>'Sponsor Oversight of Schools'!A59</f>
        <v>172</v>
      </c>
      <c r="D52" s="78" t="str">
        <f>'Sponsor Oversight of Schools'!O59</f>
        <v/>
      </c>
      <c r="E52" s="78" t="str">
        <f>IF('Sponsor Oversight of Schools'!R59&lt;&gt;"",'Sponsor Oversight of Schools'!R59,"")</f>
        <v/>
      </c>
      <c r="F52" s="78">
        <f>'Sponsor Oversight of Schools'!S59</f>
        <v>0</v>
      </c>
      <c r="G52" s="78">
        <f>'Sponsor Oversight of Schools'!T59</f>
        <v>0</v>
      </c>
      <c r="H52" s="79">
        <f>'Sponsor Oversight of Schools'!U59</f>
        <v>0</v>
      </c>
    </row>
    <row r="53" spans="1:8" x14ac:dyDescent="0.25">
      <c r="A53" s="78">
        <f>'Sponsor Oversight of Schools'!$H$4</f>
        <v>0</v>
      </c>
      <c r="B53" s="72">
        <f>'Sponsor Oversight of Schools'!$H$2</f>
        <v>0</v>
      </c>
      <c r="C53" s="78">
        <f>'Sponsor Oversight of Schools'!A60</f>
        <v>173</v>
      </c>
      <c r="D53" s="78" t="str">
        <f>'Sponsor Oversight of Schools'!O60</f>
        <v/>
      </c>
      <c r="E53" s="78" t="str">
        <f>IF('Sponsor Oversight of Schools'!R60&lt;&gt;"",'Sponsor Oversight of Schools'!R60,"")</f>
        <v/>
      </c>
      <c r="F53" s="78">
        <f>'Sponsor Oversight of Schools'!S60</f>
        <v>0</v>
      </c>
      <c r="G53" s="78">
        <f>'Sponsor Oversight of Schools'!T60</f>
        <v>0</v>
      </c>
      <c r="H53" s="79">
        <f>'Sponsor Oversight of Schools'!U60</f>
        <v>0</v>
      </c>
    </row>
    <row r="54" spans="1:8" x14ac:dyDescent="0.25">
      <c r="A54" s="78">
        <f>'Sponsor Oversight of Schools'!$H$4</f>
        <v>0</v>
      </c>
      <c r="B54" s="72">
        <f>'Sponsor Oversight of Schools'!$H$2</f>
        <v>0</v>
      </c>
      <c r="C54" s="78">
        <f>'Sponsor Oversight of Schools'!A61</f>
        <v>174</v>
      </c>
      <c r="D54" s="78" t="str">
        <f>'Sponsor Oversight of Schools'!O61</f>
        <v/>
      </c>
      <c r="E54" s="78" t="str">
        <f>IF('Sponsor Oversight of Schools'!R61&lt;&gt;"",'Sponsor Oversight of Schools'!R61,"")</f>
        <v/>
      </c>
      <c r="F54" s="78">
        <f>'Sponsor Oversight of Schools'!S61</f>
        <v>0</v>
      </c>
      <c r="G54" s="78">
        <f>'Sponsor Oversight of Schools'!T61</f>
        <v>0</v>
      </c>
      <c r="H54" s="79">
        <f>'Sponsor Oversight of Schools'!U61</f>
        <v>0</v>
      </c>
    </row>
    <row r="55" spans="1:8" x14ac:dyDescent="0.25">
      <c r="A55" s="78">
        <f>'Sponsor Oversight of Schools'!$H$4</f>
        <v>0</v>
      </c>
      <c r="B55" s="72">
        <f>'Sponsor Oversight of Schools'!$H$2</f>
        <v>0</v>
      </c>
      <c r="C55" s="78">
        <f>'Sponsor Oversight of Schools'!A62</f>
        <v>175</v>
      </c>
      <c r="D55" s="78" t="str">
        <f>'Sponsor Oversight of Schools'!O62</f>
        <v/>
      </c>
      <c r="E55" s="78" t="str">
        <f>IF('Sponsor Oversight of Schools'!R62&lt;&gt;"",'Sponsor Oversight of Schools'!R62,"")</f>
        <v/>
      </c>
      <c r="F55" s="78">
        <f>'Sponsor Oversight of Schools'!S62</f>
        <v>0</v>
      </c>
      <c r="G55" s="78">
        <f>'Sponsor Oversight of Schools'!T62</f>
        <v>0</v>
      </c>
      <c r="H55" s="79">
        <f>'Sponsor Oversight of Schools'!U62</f>
        <v>0</v>
      </c>
    </row>
    <row r="56" spans="1:8" x14ac:dyDescent="0.25">
      <c r="A56" s="78">
        <f>'Sponsor Oversight of Schools'!$H$4</f>
        <v>0</v>
      </c>
      <c r="B56" s="72">
        <f>'Sponsor Oversight of Schools'!$H$2</f>
        <v>0</v>
      </c>
      <c r="C56" s="78">
        <f>'Sponsor Oversight of Schools'!A63</f>
        <v>176</v>
      </c>
      <c r="D56" s="78" t="str">
        <f>'Sponsor Oversight of Schools'!O63</f>
        <v/>
      </c>
      <c r="E56" s="78" t="str">
        <f>IF('Sponsor Oversight of Schools'!R63&lt;&gt;"",'Sponsor Oversight of Schools'!R63,"")</f>
        <v/>
      </c>
      <c r="F56" s="78">
        <f>'Sponsor Oversight of Schools'!S63</f>
        <v>0</v>
      </c>
      <c r="G56" s="78">
        <f>'Sponsor Oversight of Schools'!T63</f>
        <v>0</v>
      </c>
      <c r="H56" s="79">
        <f>'Sponsor Oversight of Schools'!U63</f>
        <v>0</v>
      </c>
    </row>
    <row r="57" spans="1:8" x14ac:dyDescent="0.25">
      <c r="A57" s="78">
        <f>'Sponsor Oversight of Schools'!$H$4</f>
        <v>0</v>
      </c>
      <c r="B57" s="72">
        <f>'Sponsor Oversight of Schools'!$H$2</f>
        <v>0</v>
      </c>
      <c r="C57" s="78">
        <f>'Sponsor Oversight of Schools'!A64</f>
        <v>177</v>
      </c>
      <c r="D57" s="78" t="str">
        <f>'Sponsor Oversight of Schools'!O64</f>
        <v/>
      </c>
      <c r="E57" s="78" t="str">
        <f>IF('Sponsor Oversight of Schools'!R64&lt;&gt;"",'Sponsor Oversight of Schools'!R64,"")</f>
        <v/>
      </c>
      <c r="F57" s="78">
        <f>'Sponsor Oversight of Schools'!S64</f>
        <v>0</v>
      </c>
      <c r="G57" s="78">
        <f>'Sponsor Oversight of Schools'!T64</f>
        <v>0</v>
      </c>
      <c r="H57" s="79">
        <f>'Sponsor Oversight of Schools'!U64</f>
        <v>0</v>
      </c>
    </row>
    <row r="58" spans="1:8" x14ac:dyDescent="0.25">
      <c r="A58" s="78">
        <f>'Sponsor Oversight of Schools'!$H$4</f>
        <v>0</v>
      </c>
      <c r="B58" s="72">
        <f>'Sponsor Oversight of Schools'!$H$2</f>
        <v>0</v>
      </c>
      <c r="C58" s="78">
        <f>'Sponsor Oversight of Schools'!A65</f>
        <v>178</v>
      </c>
      <c r="D58" s="78" t="str">
        <f>'Sponsor Oversight of Schools'!O65</f>
        <v/>
      </c>
      <c r="E58" s="78" t="str">
        <f>IF('Sponsor Oversight of Schools'!R65&lt;&gt;"",'Sponsor Oversight of Schools'!R65,"")</f>
        <v/>
      </c>
      <c r="F58" s="78">
        <f>'Sponsor Oversight of Schools'!S65</f>
        <v>0</v>
      </c>
      <c r="G58" s="78">
        <f>'Sponsor Oversight of Schools'!T65</f>
        <v>0</v>
      </c>
      <c r="H58" s="79">
        <f>'Sponsor Oversight of Schools'!U65</f>
        <v>0</v>
      </c>
    </row>
    <row r="59" spans="1:8" x14ac:dyDescent="0.25">
      <c r="A59" s="78">
        <f>'Sponsor Oversight of Schools'!$H$4</f>
        <v>0</v>
      </c>
      <c r="B59" s="72">
        <f>'Sponsor Oversight of Schools'!$H$2</f>
        <v>0</v>
      </c>
      <c r="C59" s="78">
        <f>'Sponsor Oversight of Schools'!A66</f>
        <v>179</v>
      </c>
      <c r="D59" s="78" t="str">
        <f>'Sponsor Oversight of Schools'!O66</f>
        <v/>
      </c>
      <c r="E59" s="78" t="str">
        <f>IF('Sponsor Oversight of Schools'!R66&lt;&gt;"",'Sponsor Oversight of Schools'!R66,"")</f>
        <v/>
      </c>
      <c r="F59" s="78">
        <f>'Sponsor Oversight of Schools'!S66</f>
        <v>0</v>
      </c>
      <c r="G59" s="78">
        <f>'Sponsor Oversight of Schools'!T66</f>
        <v>0</v>
      </c>
      <c r="H59" s="79">
        <f>'Sponsor Oversight of Schools'!U66</f>
        <v>0</v>
      </c>
    </row>
    <row r="60" spans="1:8" x14ac:dyDescent="0.25">
      <c r="A60" s="78">
        <f>'Sponsor Oversight of Schools'!$H$4</f>
        <v>0</v>
      </c>
      <c r="B60" s="72">
        <f>'Sponsor Oversight of Schools'!$H$2</f>
        <v>0</v>
      </c>
      <c r="C60" s="78">
        <f>'Sponsor Oversight of Schools'!A67</f>
        <v>180</v>
      </c>
      <c r="D60" s="78" t="str">
        <f>'Sponsor Oversight of Schools'!O67</f>
        <v/>
      </c>
      <c r="E60" s="78" t="str">
        <f>IF('Sponsor Oversight of Schools'!R67&lt;&gt;"",'Sponsor Oversight of Schools'!R67,"")</f>
        <v/>
      </c>
      <c r="F60" s="78">
        <f>'Sponsor Oversight of Schools'!S67</f>
        <v>0</v>
      </c>
      <c r="G60" s="78">
        <f>'Sponsor Oversight of Schools'!T67</f>
        <v>0</v>
      </c>
      <c r="H60" s="79">
        <f>'Sponsor Oversight of Schools'!U67</f>
        <v>0</v>
      </c>
    </row>
    <row r="61" spans="1:8" x14ac:dyDescent="0.25">
      <c r="A61" s="78">
        <f>'Sponsor Oversight of Schools'!$H$4</f>
        <v>0</v>
      </c>
      <c r="B61" s="72">
        <f>'Sponsor Oversight of Schools'!$H$2</f>
        <v>0</v>
      </c>
      <c r="C61" s="78">
        <f>'Sponsor Oversight of Schools'!A68</f>
        <v>181</v>
      </c>
      <c r="D61" s="78" t="str">
        <f>'Sponsor Oversight of Schools'!O68</f>
        <v/>
      </c>
      <c r="E61" s="78" t="str">
        <f>IF('Sponsor Oversight of Schools'!R68&lt;&gt;"",'Sponsor Oversight of Schools'!R68,"")</f>
        <v/>
      </c>
      <c r="F61" s="78">
        <f>'Sponsor Oversight of Schools'!S68</f>
        <v>0</v>
      </c>
      <c r="G61" s="78">
        <f>'Sponsor Oversight of Schools'!T68</f>
        <v>0</v>
      </c>
      <c r="H61" s="79">
        <f>'Sponsor Oversight of Schools'!U68</f>
        <v>0</v>
      </c>
    </row>
    <row r="62" spans="1:8" x14ac:dyDescent="0.25">
      <c r="A62" s="78">
        <f>'Sponsor Oversight of Schools'!$H$4</f>
        <v>0</v>
      </c>
      <c r="B62" s="72">
        <f>'Sponsor Oversight of Schools'!$H$2</f>
        <v>0</v>
      </c>
      <c r="C62" s="78">
        <f>'Sponsor Oversight of Schools'!A69</f>
        <v>182</v>
      </c>
      <c r="D62" s="78" t="str">
        <f>'Sponsor Oversight of Schools'!O69</f>
        <v/>
      </c>
      <c r="E62" s="78" t="str">
        <f>IF('Sponsor Oversight of Schools'!R69&lt;&gt;"",'Sponsor Oversight of Schools'!R69,"")</f>
        <v/>
      </c>
      <c r="F62" s="78">
        <f>'Sponsor Oversight of Schools'!S69</f>
        <v>0</v>
      </c>
      <c r="G62" s="78">
        <f>'Sponsor Oversight of Schools'!T69</f>
        <v>0</v>
      </c>
      <c r="H62" s="79">
        <f>'Sponsor Oversight of Schools'!U69</f>
        <v>0</v>
      </c>
    </row>
    <row r="63" spans="1:8" x14ac:dyDescent="0.25">
      <c r="A63" s="78">
        <f>'Sponsor Oversight of Schools'!$H$4</f>
        <v>0</v>
      </c>
      <c r="B63" s="72">
        <f>'Sponsor Oversight of Schools'!$H$2</f>
        <v>0</v>
      </c>
      <c r="C63" s="78">
        <f>'Sponsor Oversight of Schools'!A70</f>
        <v>183</v>
      </c>
      <c r="D63" s="78" t="str">
        <f>'Sponsor Oversight of Schools'!O70</f>
        <v/>
      </c>
      <c r="E63" s="78" t="str">
        <f>IF('Sponsor Oversight of Schools'!R70&lt;&gt;"",'Sponsor Oversight of Schools'!R70,"")</f>
        <v/>
      </c>
      <c r="F63" s="78">
        <f>'Sponsor Oversight of Schools'!S70</f>
        <v>0</v>
      </c>
      <c r="G63" s="78">
        <f>'Sponsor Oversight of Schools'!T70</f>
        <v>0</v>
      </c>
      <c r="H63" s="79">
        <f>'Sponsor Oversight of Schools'!U70</f>
        <v>0</v>
      </c>
    </row>
    <row r="64" spans="1:8" x14ac:dyDescent="0.25">
      <c r="A64" s="78">
        <f>'Sponsor Oversight of Schools'!$H$4</f>
        <v>0</v>
      </c>
      <c r="B64" s="72">
        <f>'Sponsor Oversight of Schools'!$H$2</f>
        <v>0</v>
      </c>
      <c r="C64" s="78">
        <f>'Sponsor Oversight of Schools'!A71</f>
        <v>184</v>
      </c>
      <c r="D64" s="78" t="str">
        <f>'Sponsor Oversight of Schools'!O71</f>
        <v/>
      </c>
      <c r="E64" s="78" t="str">
        <f>IF('Sponsor Oversight of Schools'!R71&lt;&gt;"",'Sponsor Oversight of Schools'!R71,"")</f>
        <v/>
      </c>
      <c r="F64" s="78">
        <f>'Sponsor Oversight of Schools'!S71</f>
        <v>0</v>
      </c>
      <c r="G64" s="78">
        <f>'Sponsor Oversight of Schools'!T71</f>
        <v>0</v>
      </c>
      <c r="H64" s="79">
        <f>'Sponsor Oversight of Schools'!U71</f>
        <v>0</v>
      </c>
    </row>
    <row r="65" spans="1:8" x14ac:dyDescent="0.25">
      <c r="A65" s="78">
        <f>'Sponsor Oversight of Schools'!$H$4</f>
        <v>0</v>
      </c>
      <c r="B65" s="72">
        <f>'Sponsor Oversight of Schools'!$H$2</f>
        <v>0</v>
      </c>
      <c r="C65" s="78">
        <f>'Sponsor Oversight of Schools'!A72</f>
        <v>185</v>
      </c>
      <c r="D65" s="78" t="str">
        <f>'Sponsor Oversight of Schools'!O72</f>
        <v/>
      </c>
      <c r="E65" s="78" t="str">
        <f>IF('Sponsor Oversight of Schools'!R72&lt;&gt;"",'Sponsor Oversight of Schools'!R72,"")</f>
        <v/>
      </c>
      <c r="F65" s="78">
        <f>'Sponsor Oversight of Schools'!S72</f>
        <v>0</v>
      </c>
      <c r="G65" s="78">
        <f>'Sponsor Oversight of Schools'!T72</f>
        <v>0</v>
      </c>
      <c r="H65" s="79">
        <f>'Sponsor Oversight of Schools'!U72</f>
        <v>0</v>
      </c>
    </row>
    <row r="66" spans="1:8" x14ac:dyDescent="0.25">
      <c r="A66" s="78">
        <f>'Sponsor Oversight of Schools'!$H$4</f>
        <v>0</v>
      </c>
      <c r="B66" s="72">
        <f>'Sponsor Oversight of Schools'!$H$2</f>
        <v>0</v>
      </c>
      <c r="C66" s="78">
        <f>'Sponsor Oversight of Schools'!A73</f>
        <v>186</v>
      </c>
      <c r="D66" s="78" t="str">
        <f>'Sponsor Oversight of Schools'!O73</f>
        <v/>
      </c>
      <c r="E66" s="78" t="str">
        <f>IF('Sponsor Oversight of Schools'!R73&lt;&gt;"",'Sponsor Oversight of Schools'!R73,"")</f>
        <v/>
      </c>
      <c r="F66" s="78">
        <f>'Sponsor Oversight of Schools'!S73</f>
        <v>0</v>
      </c>
      <c r="G66" s="78">
        <f>'Sponsor Oversight of Schools'!T73</f>
        <v>0</v>
      </c>
      <c r="H66" s="79">
        <f>'Sponsor Oversight of Schools'!U73</f>
        <v>0</v>
      </c>
    </row>
    <row r="67" spans="1:8" x14ac:dyDescent="0.25">
      <c r="A67" s="78">
        <f>'Sponsor Oversight of Schools'!$H$4</f>
        <v>0</v>
      </c>
      <c r="B67" s="72">
        <f>'Sponsor Oversight of Schools'!$H$2</f>
        <v>0</v>
      </c>
      <c r="C67" s="78">
        <f>'Sponsor Oversight of Schools'!A74</f>
        <v>187</v>
      </c>
      <c r="D67" s="78" t="str">
        <f>'Sponsor Oversight of Schools'!O74</f>
        <v/>
      </c>
      <c r="E67" s="78" t="str">
        <f>IF('Sponsor Oversight of Schools'!R74&lt;&gt;"",'Sponsor Oversight of Schools'!R74,"")</f>
        <v/>
      </c>
      <c r="F67" s="78">
        <f>'Sponsor Oversight of Schools'!S74</f>
        <v>0</v>
      </c>
      <c r="G67" s="78">
        <f>'Sponsor Oversight of Schools'!T74</f>
        <v>0</v>
      </c>
      <c r="H67" s="79">
        <f>'Sponsor Oversight of Schools'!U74</f>
        <v>0</v>
      </c>
    </row>
    <row r="68" spans="1:8" x14ac:dyDescent="0.25">
      <c r="A68" s="78">
        <f>'Sponsor Oversight of Schools'!$H$4</f>
        <v>0</v>
      </c>
      <c r="B68" s="72">
        <f>'Sponsor Oversight of Schools'!$H$2</f>
        <v>0</v>
      </c>
      <c r="C68" s="78">
        <f>'Sponsor Oversight of Schools'!A75</f>
        <v>196</v>
      </c>
      <c r="D68" s="78" t="str">
        <f>'Sponsor Oversight of Schools'!O75</f>
        <v/>
      </c>
      <c r="E68" s="78" t="str">
        <f>IF('Sponsor Oversight of Schools'!R75&lt;&gt;"",'Sponsor Oversight of Schools'!R75,"")</f>
        <v/>
      </c>
      <c r="F68" s="78">
        <f>'Sponsor Oversight of Schools'!S75</f>
        <v>0</v>
      </c>
      <c r="G68" s="78">
        <f>'Sponsor Oversight of Schools'!T75</f>
        <v>0</v>
      </c>
      <c r="H68" s="79">
        <f>'Sponsor Oversight of Schools'!U75</f>
        <v>0</v>
      </c>
    </row>
    <row r="69" spans="1:8" x14ac:dyDescent="0.25">
      <c r="A69" s="78">
        <f>'Sponsor Oversight of Schools'!$H$4</f>
        <v>0</v>
      </c>
      <c r="B69" s="72">
        <f>'Sponsor Oversight of Schools'!$H$2</f>
        <v>0</v>
      </c>
      <c r="C69" s="78">
        <f>'Sponsor Oversight of Schools'!A76</f>
        <v>197</v>
      </c>
      <c r="D69" s="78" t="str">
        <f>'Sponsor Oversight of Schools'!O76</f>
        <v/>
      </c>
      <c r="E69" s="78" t="str">
        <f>IF('Sponsor Oversight of Schools'!R76&lt;&gt;"",'Sponsor Oversight of Schools'!R76,"")</f>
        <v/>
      </c>
      <c r="F69" s="78">
        <f>'Sponsor Oversight of Schools'!S76</f>
        <v>0</v>
      </c>
      <c r="G69" s="78">
        <f>'Sponsor Oversight of Schools'!T76</f>
        <v>0</v>
      </c>
      <c r="H69" s="79">
        <f>'Sponsor Oversight of Schools'!U76</f>
        <v>0</v>
      </c>
    </row>
    <row r="70" spans="1:8" x14ac:dyDescent="0.25">
      <c r="A70" s="78">
        <f>'Sponsor Oversight of Schools'!$H$4</f>
        <v>0</v>
      </c>
      <c r="B70" s="72">
        <f>'Sponsor Oversight of Schools'!$H$2</f>
        <v>0</v>
      </c>
      <c r="C70" s="78">
        <f>'Sponsor Oversight of Schools'!A77</f>
        <v>198</v>
      </c>
      <c r="D70" s="78" t="str">
        <f>'Sponsor Oversight of Schools'!O77</f>
        <v/>
      </c>
      <c r="E70" s="78" t="str">
        <f>IF('Sponsor Oversight of Schools'!R77&lt;&gt;"",'Sponsor Oversight of Schools'!R77,"")</f>
        <v/>
      </c>
      <c r="F70" s="78">
        <f>'Sponsor Oversight of Schools'!S77</f>
        <v>0</v>
      </c>
      <c r="G70" s="78">
        <f>'Sponsor Oversight of Schools'!T77</f>
        <v>0</v>
      </c>
      <c r="H70" s="79">
        <f>'Sponsor Oversight of Schools'!U77</f>
        <v>0</v>
      </c>
    </row>
    <row r="71" spans="1:8" x14ac:dyDescent="0.25">
      <c r="A71" s="78">
        <f>'Sponsor Oversight of Schools'!$H$4</f>
        <v>0</v>
      </c>
      <c r="B71" s="72">
        <f>'Sponsor Oversight of Schools'!$H$2</f>
        <v>0</v>
      </c>
      <c r="C71" s="78">
        <f>'Sponsor Oversight of Schools'!A78</f>
        <v>199</v>
      </c>
      <c r="D71" s="78" t="str">
        <f>'Sponsor Oversight of Schools'!O78</f>
        <v/>
      </c>
      <c r="E71" s="78" t="str">
        <f>IF('Sponsor Oversight of Schools'!R78&lt;&gt;"",'Sponsor Oversight of Schools'!R78,"")</f>
        <v/>
      </c>
      <c r="F71" s="78">
        <f>'Sponsor Oversight of Schools'!S78</f>
        <v>0</v>
      </c>
      <c r="G71" s="78">
        <f>'Sponsor Oversight of Schools'!T78</f>
        <v>0</v>
      </c>
      <c r="H71" s="79">
        <f>'Sponsor Oversight of Schools'!U78</f>
        <v>0</v>
      </c>
    </row>
    <row r="72" spans="1:8" x14ac:dyDescent="0.25">
      <c r="A72" s="78">
        <f>'Sponsor Oversight of Schools'!$H$4</f>
        <v>0</v>
      </c>
      <c r="B72" s="72">
        <f>'Sponsor Oversight of Schools'!$H$2</f>
        <v>0</v>
      </c>
      <c r="C72" s="78" t="e">
        <f>'Sponsor Oversight of Schools'!#REF!</f>
        <v>#REF!</v>
      </c>
      <c r="D72" s="78" t="e">
        <f>'Sponsor Oversight of Schools'!#REF!</f>
        <v>#REF!</v>
      </c>
      <c r="E72" s="78" t="e">
        <f>IF('Sponsor Oversight of Schools'!#REF!&lt;&gt;"",'Sponsor Oversight of Schools'!#REF!,"")</f>
        <v>#REF!</v>
      </c>
      <c r="F72" s="78" t="e">
        <f>'Sponsor Oversight of Schools'!#REF!</f>
        <v>#REF!</v>
      </c>
      <c r="G72" s="78" t="e">
        <f>'Sponsor Oversight of Schools'!#REF!</f>
        <v>#REF!</v>
      </c>
      <c r="H72" s="79" t="e">
        <f>'Sponsor Oversight of Schools'!#REF!</f>
        <v>#REF!</v>
      </c>
    </row>
    <row r="73" spans="1:8" x14ac:dyDescent="0.25">
      <c r="A73" s="78">
        <f>'Sponsor Oversight of Schools'!$H$4</f>
        <v>0</v>
      </c>
      <c r="B73" s="72">
        <f>'Sponsor Oversight of Schools'!$H$2</f>
        <v>0</v>
      </c>
      <c r="C73" s="78">
        <f>'Sponsor Oversight of Schools'!A79</f>
        <v>201</v>
      </c>
      <c r="D73" s="78" t="str">
        <f>'Sponsor Oversight of Schools'!O79</f>
        <v/>
      </c>
      <c r="E73" s="78" t="str">
        <f>IF('Sponsor Oversight of Schools'!R79&lt;&gt;"",'Sponsor Oversight of Schools'!R79,"")</f>
        <v/>
      </c>
      <c r="F73" s="78">
        <f>'Sponsor Oversight of Schools'!S79</f>
        <v>0</v>
      </c>
      <c r="G73" s="78">
        <f>'Sponsor Oversight of Schools'!T79</f>
        <v>0</v>
      </c>
      <c r="H73" s="79">
        <f>'Sponsor Oversight of Schools'!U79</f>
        <v>0</v>
      </c>
    </row>
    <row r="74" spans="1:8" x14ac:dyDescent="0.25">
      <c r="A74" s="78">
        <f>'Sponsor Oversight of Schools'!$H$4</f>
        <v>0</v>
      </c>
      <c r="B74" s="72">
        <f>'Sponsor Oversight of Schools'!$H$2</f>
        <v>0</v>
      </c>
      <c r="C74" s="78">
        <f>'Sponsor Oversight of Schools'!A80</f>
        <v>202</v>
      </c>
      <c r="D74" s="78" t="str">
        <f>'Sponsor Oversight of Schools'!O80</f>
        <v/>
      </c>
      <c r="E74" s="78" t="str">
        <f>IF('Sponsor Oversight of Schools'!R80&lt;&gt;"",'Sponsor Oversight of Schools'!R80,"")</f>
        <v/>
      </c>
      <c r="F74" s="78">
        <f>'Sponsor Oversight of Schools'!S80</f>
        <v>0</v>
      </c>
      <c r="G74" s="78">
        <f>'Sponsor Oversight of Schools'!T80</f>
        <v>0</v>
      </c>
      <c r="H74" s="79">
        <f>'Sponsor Oversight of Schools'!U80</f>
        <v>0</v>
      </c>
    </row>
    <row r="75" spans="1:8" x14ac:dyDescent="0.25">
      <c r="A75" s="78">
        <f>'Sponsor Oversight of Schools'!$H$4</f>
        <v>0</v>
      </c>
      <c r="B75" s="72">
        <f>'Sponsor Oversight of Schools'!$H$2</f>
        <v>0</v>
      </c>
      <c r="C75" s="78">
        <f>'Sponsor Oversight of Schools'!A81</f>
        <v>203</v>
      </c>
      <c r="D75" s="78" t="str">
        <f>'Sponsor Oversight of Schools'!O81</f>
        <v/>
      </c>
      <c r="E75" s="78" t="str">
        <f>IF('Sponsor Oversight of Schools'!R81&lt;&gt;"",'Sponsor Oversight of Schools'!R81,"")</f>
        <v/>
      </c>
      <c r="F75" s="78">
        <f>'Sponsor Oversight of Schools'!S81</f>
        <v>0</v>
      </c>
      <c r="G75" s="78">
        <f>'Sponsor Oversight of Schools'!T81</f>
        <v>0</v>
      </c>
      <c r="H75" s="79">
        <f>'Sponsor Oversight of Schools'!U81</f>
        <v>0</v>
      </c>
    </row>
    <row r="76" spans="1:8" x14ac:dyDescent="0.25">
      <c r="A76" s="78">
        <f>'Sponsor Oversight of Schools'!$H$4</f>
        <v>0</v>
      </c>
      <c r="B76" s="72">
        <f>'Sponsor Oversight of Schools'!$H$2</f>
        <v>0</v>
      </c>
      <c r="C76" s="78">
        <f>'Sponsor Oversight of Schools'!A82</f>
        <v>216</v>
      </c>
      <c r="D76" s="78" t="str">
        <f>'Sponsor Oversight of Schools'!O82</f>
        <v/>
      </c>
      <c r="E76" s="78" t="str">
        <f>IF('Sponsor Oversight of Schools'!R82&lt;&gt;"",'Sponsor Oversight of Schools'!R82,"")</f>
        <v/>
      </c>
      <c r="F76" s="78">
        <f>'Sponsor Oversight of Schools'!S82</f>
        <v>0</v>
      </c>
      <c r="G76" s="78">
        <f>'Sponsor Oversight of Schools'!T82</f>
        <v>0</v>
      </c>
      <c r="H76" s="79">
        <f>'Sponsor Oversight of Schools'!U82</f>
        <v>0</v>
      </c>
    </row>
    <row r="77" spans="1:8" x14ac:dyDescent="0.25">
      <c r="A77" s="78">
        <f>'Sponsor Oversight of Schools'!$H$4</f>
        <v>0</v>
      </c>
      <c r="B77" s="72">
        <f>'Sponsor Oversight of Schools'!$H$2</f>
        <v>0</v>
      </c>
      <c r="C77" s="78">
        <f>'Sponsor Oversight of Schools'!A83</f>
        <v>217</v>
      </c>
      <c r="D77" s="78" t="str">
        <f>'Sponsor Oversight of Schools'!O83</f>
        <v/>
      </c>
      <c r="E77" s="78" t="str">
        <f>IF('Sponsor Oversight of Schools'!R83&lt;&gt;"",'Sponsor Oversight of Schools'!R83,"")</f>
        <v/>
      </c>
      <c r="F77" s="78">
        <f>'Sponsor Oversight of Schools'!S83</f>
        <v>0</v>
      </c>
      <c r="G77" s="78">
        <f>'Sponsor Oversight of Schools'!T83</f>
        <v>0</v>
      </c>
      <c r="H77" s="79">
        <f>'Sponsor Oversight of Schools'!U83</f>
        <v>0</v>
      </c>
    </row>
    <row r="78" spans="1:8" x14ac:dyDescent="0.25">
      <c r="A78" s="78">
        <f>'Sponsor Oversight of Schools'!$H$4</f>
        <v>0</v>
      </c>
      <c r="B78" s="72">
        <f>'Sponsor Oversight of Schools'!$H$2</f>
        <v>0</v>
      </c>
      <c r="C78" s="78">
        <f>'Sponsor Oversight of Schools'!A84</f>
        <v>218</v>
      </c>
      <c r="D78" s="78" t="str">
        <f>'Sponsor Oversight of Schools'!O84</f>
        <v/>
      </c>
      <c r="E78" s="78" t="str">
        <f>IF('Sponsor Oversight of Schools'!R84&lt;&gt;"",'Sponsor Oversight of Schools'!R84,"")</f>
        <v/>
      </c>
      <c r="F78" s="78">
        <f>'Sponsor Oversight of Schools'!S84</f>
        <v>0</v>
      </c>
      <c r="G78" s="78">
        <f>'Sponsor Oversight of Schools'!T84</f>
        <v>0</v>
      </c>
      <c r="H78" s="79">
        <f>'Sponsor Oversight of Schools'!U84</f>
        <v>0</v>
      </c>
    </row>
    <row r="79" spans="1:8" x14ac:dyDescent="0.25">
      <c r="A79" s="78">
        <f>'Sponsor Oversight of Schools'!$H$4</f>
        <v>0</v>
      </c>
      <c r="B79" s="72">
        <f>'Sponsor Oversight of Schools'!$H$2</f>
        <v>0</v>
      </c>
      <c r="C79" s="78">
        <f>'Sponsor Oversight of Schools'!A85</f>
        <v>219</v>
      </c>
      <c r="D79" s="78" t="str">
        <f>'Sponsor Oversight of Schools'!O85</f>
        <v/>
      </c>
      <c r="E79" s="78" t="str">
        <f>IF('Sponsor Oversight of Schools'!R85&lt;&gt;"",'Sponsor Oversight of Schools'!R85,"")</f>
        <v/>
      </c>
      <c r="F79" s="78">
        <f>'Sponsor Oversight of Schools'!S85</f>
        <v>0</v>
      </c>
      <c r="G79" s="78">
        <f>'Sponsor Oversight of Schools'!T85</f>
        <v>0</v>
      </c>
      <c r="H79" s="79">
        <f>'Sponsor Oversight of Schools'!U85</f>
        <v>0</v>
      </c>
    </row>
    <row r="80" spans="1:8" x14ac:dyDescent="0.25">
      <c r="A80" s="78">
        <f>'Sponsor Oversight of Schools'!$H$4</f>
        <v>0</v>
      </c>
      <c r="B80" s="72">
        <f>'Sponsor Oversight of Schools'!$H$2</f>
        <v>0</v>
      </c>
      <c r="C80" s="78">
        <f>'Sponsor Oversight of Schools'!A86</f>
        <v>220</v>
      </c>
      <c r="D80" s="78" t="str">
        <f>'Sponsor Oversight of Schools'!O86</f>
        <v/>
      </c>
      <c r="E80" s="78" t="str">
        <f>IF('Sponsor Oversight of Schools'!R86&lt;&gt;"",'Sponsor Oversight of Schools'!R86,"")</f>
        <v/>
      </c>
      <c r="F80" s="78">
        <f>'Sponsor Oversight of Schools'!S86</f>
        <v>0</v>
      </c>
      <c r="G80" s="78">
        <f>'Sponsor Oversight of Schools'!T86</f>
        <v>0</v>
      </c>
      <c r="H80" s="79">
        <f>'Sponsor Oversight of Schools'!U86</f>
        <v>0</v>
      </c>
    </row>
    <row r="81" spans="1:8" x14ac:dyDescent="0.25">
      <c r="A81" s="78">
        <f>'Sponsor Oversight of Schools'!$H$4</f>
        <v>0</v>
      </c>
      <c r="B81" s="72">
        <f>'Sponsor Oversight of Schools'!$H$2</f>
        <v>0</v>
      </c>
      <c r="C81" s="78">
        <f>'Sponsor Oversight of Schools'!A87</f>
        <v>221</v>
      </c>
      <c r="D81" s="78" t="str">
        <f>'Sponsor Oversight of Schools'!O87</f>
        <v/>
      </c>
      <c r="E81" s="78" t="str">
        <f>IF('Sponsor Oversight of Schools'!R87&lt;&gt;"",'Sponsor Oversight of Schools'!R87,"")</f>
        <v/>
      </c>
      <c r="F81" s="78">
        <f>'Sponsor Oversight of Schools'!S87</f>
        <v>0</v>
      </c>
      <c r="G81" s="78">
        <f>'Sponsor Oversight of Schools'!T87</f>
        <v>0</v>
      </c>
      <c r="H81" s="79">
        <f>'Sponsor Oversight of Schools'!U87</f>
        <v>0</v>
      </c>
    </row>
    <row r="82" spans="1:8" x14ac:dyDescent="0.25">
      <c r="A82" s="78">
        <f>'Sponsor Oversight of Schools'!$H$4</f>
        <v>0</v>
      </c>
      <c r="B82" s="72">
        <f>'Sponsor Oversight of Schools'!$H$2</f>
        <v>0</v>
      </c>
      <c r="C82" s="78">
        <f>'Sponsor Oversight of Schools'!A88</f>
        <v>301</v>
      </c>
      <c r="D82" s="78" t="str">
        <f>'Sponsor Oversight of Schools'!O88</f>
        <v/>
      </c>
      <c r="E82" s="78" t="str">
        <f>IF('Sponsor Oversight of Schools'!R88&lt;&gt;"",'Sponsor Oversight of Schools'!R88,"")</f>
        <v/>
      </c>
      <c r="F82" s="78">
        <f>'Sponsor Oversight of Schools'!S88</f>
        <v>0</v>
      </c>
      <c r="G82" s="78">
        <f>'Sponsor Oversight of Schools'!T88</f>
        <v>0</v>
      </c>
      <c r="H82" s="79">
        <f>'Sponsor Oversight of Schools'!U88</f>
        <v>0</v>
      </c>
    </row>
    <row r="83" spans="1:8" x14ac:dyDescent="0.25">
      <c r="A83" s="78">
        <f>'Sponsor Oversight of Schools'!$H$4</f>
        <v>0</v>
      </c>
      <c r="B83" s="72">
        <f>'Sponsor Oversight of Schools'!$H$2</f>
        <v>0</v>
      </c>
      <c r="C83" s="78">
        <f>'Sponsor Oversight of Schools'!A89</f>
        <v>302</v>
      </c>
      <c r="D83" s="78" t="str">
        <f>'Sponsor Oversight of Schools'!O89</f>
        <v/>
      </c>
      <c r="E83" s="78" t="str">
        <f>IF('Sponsor Oversight of Schools'!R89&lt;&gt;"",'Sponsor Oversight of Schools'!R89,"")</f>
        <v/>
      </c>
      <c r="F83" s="78">
        <f>'Sponsor Oversight of Schools'!S89</f>
        <v>0</v>
      </c>
      <c r="G83" s="78">
        <f>'Sponsor Oversight of Schools'!T89</f>
        <v>0</v>
      </c>
      <c r="H83" s="79">
        <f>'Sponsor Oversight of Schools'!U89</f>
        <v>0</v>
      </c>
    </row>
    <row r="84" spans="1:8" x14ac:dyDescent="0.25">
      <c r="A84" s="78">
        <f>'Sponsor Oversight of Schools'!$H$4</f>
        <v>0</v>
      </c>
      <c r="B84" s="72">
        <f>'Sponsor Oversight of Schools'!$H$2</f>
        <v>0</v>
      </c>
      <c r="C84" s="78">
        <f>'Sponsor Oversight of Schools'!A90</f>
        <v>304</v>
      </c>
      <c r="D84" s="78" t="str">
        <f>'Sponsor Oversight of Schools'!O90</f>
        <v/>
      </c>
      <c r="E84" s="78" t="str">
        <f>IF('Sponsor Oversight of Schools'!R90&lt;&gt;"",'Sponsor Oversight of Schools'!R90,"")</f>
        <v/>
      </c>
      <c r="F84" s="78">
        <f>'Sponsor Oversight of Schools'!S90</f>
        <v>0</v>
      </c>
      <c r="G84" s="78">
        <f>'Sponsor Oversight of Schools'!T90</f>
        <v>0</v>
      </c>
      <c r="H84" s="79">
        <f>'Sponsor Oversight of Schools'!U90</f>
        <v>0</v>
      </c>
    </row>
    <row r="85" spans="1:8" x14ac:dyDescent="0.25">
      <c r="A85" s="78">
        <f>'Sponsor Oversight of Schools'!$H$4</f>
        <v>0</v>
      </c>
      <c r="B85" s="72">
        <f>'Sponsor Oversight of Schools'!$H$2</f>
        <v>0</v>
      </c>
      <c r="C85" s="78">
        <f>'Sponsor Oversight of Schools'!A91</f>
        <v>305</v>
      </c>
      <c r="D85" s="78" t="str">
        <f>'Sponsor Oversight of Schools'!O91</f>
        <v/>
      </c>
      <c r="E85" s="78" t="str">
        <f>IF('Sponsor Oversight of Schools'!R91&lt;&gt;"",'Sponsor Oversight of Schools'!R91,"")</f>
        <v/>
      </c>
      <c r="F85" s="78">
        <f>'Sponsor Oversight of Schools'!S91</f>
        <v>0</v>
      </c>
      <c r="G85" s="78">
        <f>'Sponsor Oversight of Schools'!T91</f>
        <v>0</v>
      </c>
      <c r="H85" s="79">
        <f>'Sponsor Oversight of Schools'!U91</f>
        <v>0</v>
      </c>
    </row>
    <row r="86" spans="1:8" x14ac:dyDescent="0.25">
      <c r="A86" s="78">
        <f>'Sponsor Oversight of Schools'!$H$4</f>
        <v>0</v>
      </c>
      <c r="B86" s="72">
        <f>'Sponsor Oversight of Schools'!$H$2</f>
        <v>0</v>
      </c>
      <c r="C86" s="78">
        <f>'Sponsor Oversight of Schools'!A92</f>
        <v>306</v>
      </c>
      <c r="D86" s="78" t="str">
        <f>'Sponsor Oversight of Schools'!O92</f>
        <v/>
      </c>
      <c r="E86" s="78" t="str">
        <f>IF('Sponsor Oversight of Schools'!R92&lt;&gt;"",'Sponsor Oversight of Schools'!R92,"")</f>
        <v/>
      </c>
      <c r="F86" s="78">
        <f>'Sponsor Oversight of Schools'!S92</f>
        <v>0</v>
      </c>
      <c r="G86" s="78">
        <f>'Sponsor Oversight of Schools'!T92</f>
        <v>0</v>
      </c>
      <c r="H86" s="79">
        <f>'Sponsor Oversight of Schools'!U92</f>
        <v>0</v>
      </c>
    </row>
    <row r="87" spans="1:8" x14ac:dyDescent="0.25">
      <c r="A87" s="78">
        <f>'Sponsor Oversight of Schools'!$H$4</f>
        <v>0</v>
      </c>
      <c r="B87" s="72">
        <f>'Sponsor Oversight of Schools'!$H$2</f>
        <v>0</v>
      </c>
      <c r="C87" s="78">
        <f>'Sponsor Oversight of Schools'!A93</f>
        <v>307</v>
      </c>
      <c r="D87" s="78" t="str">
        <f>'Sponsor Oversight of Schools'!O93</f>
        <v/>
      </c>
      <c r="E87" s="78" t="str">
        <f>IF('Sponsor Oversight of Schools'!R93&lt;&gt;"",'Sponsor Oversight of Schools'!R93,"")</f>
        <v/>
      </c>
      <c r="F87" s="78">
        <f>'Sponsor Oversight of Schools'!S93</f>
        <v>0</v>
      </c>
      <c r="G87" s="78">
        <f>'Sponsor Oversight of Schools'!T93</f>
        <v>0</v>
      </c>
      <c r="H87" s="79">
        <f>'Sponsor Oversight of Schools'!U93</f>
        <v>0</v>
      </c>
    </row>
    <row r="88" spans="1:8" x14ac:dyDescent="0.25">
      <c r="A88" s="78">
        <f>'Sponsor Oversight of Schools'!$H$4</f>
        <v>0</v>
      </c>
      <c r="B88" s="72">
        <f>'Sponsor Oversight of Schools'!$H$2</f>
        <v>0</v>
      </c>
      <c r="C88" s="78">
        <f>'Sponsor Oversight of Schools'!A94</f>
        <v>308</v>
      </c>
      <c r="D88" s="78" t="str">
        <f>'Sponsor Oversight of Schools'!O94</f>
        <v/>
      </c>
      <c r="E88" s="78" t="str">
        <f>IF('Sponsor Oversight of Schools'!R94&lt;&gt;"",'Sponsor Oversight of Schools'!R94,"")</f>
        <v/>
      </c>
      <c r="F88" s="78">
        <f>'Sponsor Oversight of Schools'!S94</f>
        <v>0</v>
      </c>
      <c r="G88" s="78">
        <f>'Sponsor Oversight of Schools'!T94</f>
        <v>0</v>
      </c>
      <c r="H88" s="79">
        <f>'Sponsor Oversight of Schools'!U94</f>
        <v>0</v>
      </c>
    </row>
    <row r="89" spans="1:8" x14ac:dyDescent="0.25">
      <c r="A89" s="78">
        <f>'Sponsor Oversight of Schools'!$H$4</f>
        <v>0</v>
      </c>
      <c r="B89" s="72">
        <f>'Sponsor Oversight of Schools'!$H$2</f>
        <v>0</v>
      </c>
      <c r="C89" s="78">
        <f>'Sponsor Oversight of Schools'!A95</f>
        <v>309</v>
      </c>
      <c r="D89" s="78" t="str">
        <f>'Sponsor Oversight of Schools'!O95</f>
        <v/>
      </c>
      <c r="E89" s="78" t="str">
        <f>IF('Sponsor Oversight of Schools'!R95&lt;&gt;"",'Sponsor Oversight of Schools'!R95,"")</f>
        <v/>
      </c>
      <c r="F89" s="78">
        <f>'Sponsor Oversight of Schools'!S95</f>
        <v>0</v>
      </c>
      <c r="G89" s="78">
        <f>'Sponsor Oversight of Schools'!T95</f>
        <v>0</v>
      </c>
      <c r="H89" s="79">
        <f>'Sponsor Oversight of Schools'!U95</f>
        <v>0</v>
      </c>
    </row>
    <row r="90" spans="1:8" x14ac:dyDescent="0.25">
      <c r="A90" s="78">
        <f>'Sponsor Oversight of Schools'!$H$4</f>
        <v>0</v>
      </c>
      <c r="B90" s="72">
        <f>'Sponsor Oversight of Schools'!$H$2</f>
        <v>0</v>
      </c>
      <c r="C90" s="78">
        <f>'Sponsor Oversight of Schools'!A96</f>
        <v>310</v>
      </c>
      <c r="D90" s="78" t="str">
        <f>'Sponsor Oversight of Schools'!O96</f>
        <v/>
      </c>
      <c r="E90" s="78" t="str">
        <f>IF('Sponsor Oversight of Schools'!R96&lt;&gt;"",'Sponsor Oversight of Schools'!R96,"")</f>
        <v/>
      </c>
      <c r="F90" s="78">
        <f>'Sponsor Oversight of Schools'!S96</f>
        <v>0</v>
      </c>
      <c r="G90" s="78">
        <f>'Sponsor Oversight of Schools'!T96</f>
        <v>0</v>
      </c>
      <c r="H90" s="79">
        <f>'Sponsor Oversight of Schools'!U96</f>
        <v>0</v>
      </c>
    </row>
    <row r="91" spans="1:8" x14ac:dyDescent="0.25">
      <c r="A91" s="78">
        <f>'Sponsor Oversight of Schools'!$H$4</f>
        <v>0</v>
      </c>
      <c r="B91" s="72">
        <f>'Sponsor Oversight of Schools'!$H$2</f>
        <v>0</v>
      </c>
      <c r="C91" s="78">
        <f>'Sponsor Oversight of Schools'!A97</f>
        <v>311</v>
      </c>
      <c r="D91" s="78" t="str">
        <f>'Sponsor Oversight of Schools'!O97</f>
        <v/>
      </c>
      <c r="E91" s="78" t="str">
        <f>IF('Sponsor Oversight of Schools'!R97&lt;&gt;"",'Sponsor Oversight of Schools'!R97,"")</f>
        <v/>
      </c>
      <c r="F91" s="78">
        <f>'Sponsor Oversight of Schools'!S97</f>
        <v>0</v>
      </c>
      <c r="G91" s="78">
        <f>'Sponsor Oversight of Schools'!T97</f>
        <v>0</v>
      </c>
      <c r="H91" s="79">
        <f>'Sponsor Oversight of Schools'!U97</f>
        <v>0</v>
      </c>
    </row>
    <row r="92" spans="1:8" x14ac:dyDescent="0.25">
      <c r="A92" s="78">
        <f>'Sponsor Oversight of Schools'!$H$4</f>
        <v>0</v>
      </c>
      <c r="B92" s="72">
        <f>'Sponsor Oversight of Schools'!$H$2</f>
        <v>0</v>
      </c>
      <c r="C92" s="78">
        <f>'Sponsor Oversight of Schools'!A98</f>
        <v>312</v>
      </c>
      <c r="D92" s="78" t="str">
        <f>'Sponsor Oversight of Schools'!O98</f>
        <v/>
      </c>
      <c r="E92" s="78" t="str">
        <f>IF('Sponsor Oversight of Schools'!R98&lt;&gt;"",'Sponsor Oversight of Schools'!R98,"")</f>
        <v/>
      </c>
      <c r="F92" s="78">
        <f>'Sponsor Oversight of Schools'!S98</f>
        <v>0</v>
      </c>
      <c r="G92" s="78">
        <f>'Sponsor Oversight of Schools'!T98</f>
        <v>0</v>
      </c>
      <c r="H92" s="79">
        <f>'Sponsor Oversight of Schools'!U98</f>
        <v>0</v>
      </c>
    </row>
    <row r="93" spans="1:8" x14ac:dyDescent="0.25">
      <c r="A93" s="78">
        <f>'Sponsor Oversight of Schools'!$H$4</f>
        <v>0</v>
      </c>
      <c r="B93" s="72">
        <f>'Sponsor Oversight of Schools'!$H$2</f>
        <v>0</v>
      </c>
      <c r="C93" s="78">
        <f>'Sponsor Oversight of Schools'!A99</f>
        <v>313</v>
      </c>
      <c r="D93" s="78" t="str">
        <f>'Sponsor Oversight of Schools'!O99</f>
        <v/>
      </c>
      <c r="E93" s="78" t="str">
        <f>IF('Sponsor Oversight of Schools'!R99&lt;&gt;"",'Sponsor Oversight of Schools'!R99,"")</f>
        <v/>
      </c>
      <c r="F93" s="78">
        <f>'Sponsor Oversight of Schools'!S99</f>
        <v>0</v>
      </c>
      <c r="G93" s="78">
        <f>'Sponsor Oversight of Schools'!T99</f>
        <v>0</v>
      </c>
      <c r="H93" s="79">
        <f>'Sponsor Oversight of Schools'!U99</f>
        <v>0</v>
      </c>
    </row>
    <row r="94" spans="1:8" x14ac:dyDescent="0.25">
      <c r="A94" s="78">
        <f>'Sponsor Oversight of Schools'!$H$4</f>
        <v>0</v>
      </c>
      <c r="B94" s="72">
        <f>'Sponsor Oversight of Schools'!$H$2</f>
        <v>0</v>
      </c>
      <c r="C94" s="78">
        <f>'Sponsor Oversight of Schools'!A100</f>
        <v>314</v>
      </c>
      <c r="D94" s="78" t="str">
        <f>'Sponsor Oversight of Schools'!O100</f>
        <v/>
      </c>
      <c r="E94" s="78" t="str">
        <f>IF('Sponsor Oversight of Schools'!R100&lt;&gt;"",'Sponsor Oversight of Schools'!R100,"")</f>
        <v/>
      </c>
      <c r="F94" s="78">
        <f>'Sponsor Oversight of Schools'!S100</f>
        <v>0</v>
      </c>
      <c r="G94" s="78">
        <f>'Sponsor Oversight of Schools'!T100</f>
        <v>0</v>
      </c>
      <c r="H94" s="79">
        <f>'Sponsor Oversight of Schools'!U100</f>
        <v>0</v>
      </c>
    </row>
    <row r="95" spans="1:8" x14ac:dyDescent="0.25">
      <c r="A95" s="78">
        <f>'Sponsor Oversight of Schools'!$H$4</f>
        <v>0</v>
      </c>
      <c r="B95" s="72">
        <f>'Sponsor Oversight of Schools'!$H$2</f>
        <v>0</v>
      </c>
      <c r="C95" s="78">
        <f>'Sponsor Oversight of Schools'!A101</f>
        <v>315</v>
      </c>
      <c r="D95" s="78" t="str">
        <f>'Sponsor Oversight of Schools'!O101</f>
        <v/>
      </c>
      <c r="E95" s="78" t="str">
        <f>IF('Sponsor Oversight of Schools'!R101&lt;&gt;"",'Sponsor Oversight of Schools'!R101,"")</f>
        <v/>
      </c>
      <c r="F95" s="78">
        <f>'Sponsor Oversight of Schools'!S101</f>
        <v>0</v>
      </c>
      <c r="G95" s="78">
        <f>'Sponsor Oversight of Schools'!T101</f>
        <v>0</v>
      </c>
      <c r="H95" s="79">
        <f>'Sponsor Oversight of Schools'!U101</f>
        <v>0</v>
      </c>
    </row>
    <row r="96" spans="1:8" x14ac:dyDescent="0.25">
      <c r="A96" s="78">
        <f>'Sponsor Oversight of Schools'!$H$4</f>
        <v>0</v>
      </c>
      <c r="B96" s="72">
        <f>'Sponsor Oversight of Schools'!$H$2</f>
        <v>0</v>
      </c>
      <c r="C96" s="78">
        <f>'Sponsor Oversight of Schools'!A102</f>
        <v>316</v>
      </c>
      <c r="D96" s="78" t="str">
        <f>'Sponsor Oversight of Schools'!O102</f>
        <v/>
      </c>
      <c r="E96" s="78" t="str">
        <f>IF('Sponsor Oversight of Schools'!R102&lt;&gt;"",'Sponsor Oversight of Schools'!R102,"")</f>
        <v/>
      </c>
      <c r="F96" s="78">
        <f>'Sponsor Oversight of Schools'!S102</f>
        <v>0</v>
      </c>
      <c r="G96" s="78">
        <f>'Sponsor Oversight of Schools'!T102</f>
        <v>0</v>
      </c>
      <c r="H96" s="79">
        <f>'Sponsor Oversight of Schools'!U102</f>
        <v>0</v>
      </c>
    </row>
    <row r="97" spans="1:8" x14ac:dyDescent="0.25">
      <c r="A97" s="78">
        <f>'Sponsor Oversight of Schools'!$H$4</f>
        <v>0</v>
      </c>
      <c r="B97" s="72">
        <f>'Sponsor Oversight of Schools'!$H$2</f>
        <v>0</v>
      </c>
      <c r="C97" s="78">
        <f>'Sponsor Oversight of Schools'!A103</f>
        <v>317</v>
      </c>
      <c r="D97" s="78" t="str">
        <f>'Sponsor Oversight of Schools'!O103</f>
        <v/>
      </c>
      <c r="E97" s="78" t="str">
        <f>IF('Sponsor Oversight of Schools'!R103&lt;&gt;"",'Sponsor Oversight of Schools'!R103,"")</f>
        <v/>
      </c>
      <c r="F97" s="78">
        <f>'Sponsor Oversight of Schools'!S103</f>
        <v>0</v>
      </c>
      <c r="G97" s="78">
        <f>'Sponsor Oversight of Schools'!T103</f>
        <v>0</v>
      </c>
      <c r="H97" s="79">
        <f>'Sponsor Oversight of Schools'!U103</f>
        <v>0</v>
      </c>
    </row>
    <row r="98" spans="1:8" x14ac:dyDescent="0.25">
      <c r="A98" s="78">
        <f>'Sponsor Oversight of Schools'!$H$4</f>
        <v>0</v>
      </c>
      <c r="B98" s="72">
        <f>'Sponsor Oversight of Schools'!$H$2</f>
        <v>0</v>
      </c>
      <c r="C98" s="78">
        <f>'Sponsor Oversight of Schools'!A104</f>
        <v>401</v>
      </c>
      <c r="D98" s="78" t="str">
        <f>'Sponsor Oversight of Schools'!O104</f>
        <v/>
      </c>
      <c r="E98" s="78" t="str">
        <f>IF('Sponsor Oversight of Schools'!R104&lt;&gt;"",'Sponsor Oversight of Schools'!R104,"")</f>
        <v/>
      </c>
      <c r="F98" s="78">
        <f>'Sponsor Oversight of Schools'!S104</f>
        <v>0</v>
      </c>
      <c r="G98" s="78">
        <f>'Sponsor Oversight of Schools'!T104</f>
        <v>0</v>
      </c>
      <c r="H98" s="79">
        <f>'Sponsor Oversight of Schools'!U104</f>
        <v>0</v>
      </c>
    </row>
    <row r="99" spans="1:8" x14ac:dyDescent="0.25">
      <c r="A99" s="78">
        <f>'Sponsor Oversight of Schools'!$H$4</f>
        <v>0</v>
      </c>
      <c r="B99" s="72">
        <f>'Sponsor Oversight of Schools'!$H$2</f>
        <v>0</v>
      </c>
      <c r="C99" s="78">
        <f>'Sponsor Oversight of Schools'!A105</f>
        <v>402</v>
      </c>
      <c r="D99" s="78" t="str">
        <f>'Sponsor Oversight of Schools'!O105</f>
        <v/>
      </c>
      <c r="E99" s="78" t="str">
        <f>IF('Sponsor Oversight of Schools'!R105&lt;&gt;"",'Sponsor Oversight of Schools'!R105,"")</f>
        <v/>
      </c>
      <c r="F99" s="78">
        <f>'Sponsor Oversight of Schools'!S105</f>
        <v>0</v>
      </c>
      <c r="G99" s="78">
        <f>'Sponsor Oversight of Schools'!T105</f>
        <v>0</v>
      </c>
      <c r="H99" s="79">
        <f>'Sponsor Oversight of Schools'!U105</f>
        <v>0</v>
      </c>
    </row>
    <row r="100" spans="1:8" x14ac:dyDescent="0.25">
      <c r="A100" s="78">
        <f>'Sponsor Oversight of Schools'!$H$4</f>
        <v>0</v>
      </c>
      <c r="B100" s="72">
        <f>'Sponsor Oversight of Schools'!$H$2</f>
        <v>0</v>
      </c>
      <c r="C100" s="78">
        <f>'Sponsor Oversight of Schools'!A106</f>
        <v>403</v>
      </c>
      <c r="D100" s="78" t="str">
        <f>'Sponsor Oversight of Schools'!O106</f>
        <v/>
      </c>
      <c r="E100" s="78" t="str">
        <f>IF('Sponsor Oversight of Schools'!R106&lt;&gt;"",'Sponsor Oversight of Schools'!R106,"")</f>
        <v/>
      </c>
      <c r="F100" s="78">
        <f>'Sponsor Oversight of Schools'!S106</f>
        <v>0</v>
      </c>
      <c r="G100" s="78">
        <f>'Sponsor Oversight of Schools'!T106</f>
        <v>0</v>
      </c>
      <c r="H100" s="79">
        <f>'Sponsor Oversight of Schools'!U106</f>
        <v>0</v>
      </c>
    </row>
    <row r="101" spans="1:8" x14ac:dyDescent="0.25">
      <c r="A101" s="78">
        <f>'Sponsor Oversight of Schools'!$H$4</f>
        <v>0</v>
      </c>
      <c r="B101" s="72">
        <f>'Sponsor Oversight of Schools'!$H$2</f>
        <v>0</v>
      </c>
      <c r="C101" s="78">
        <f>'Sponsor Oversight of Schools'!A107</f>
        <v>404</v>
      </c>
      <c r="D101" s="78" t="str">
        <f>'Sponsor Oversight of Schools'!O107</f>
        <v/>
      </c>
      <c r="E101" s="78" t="str">
        <f>IF('Sponsor Oversight of Schools'!R107&lt;&gt;"",'Sponsor Oversight of Schools'!R107,"")</f>
        <v/>
      </c>
      <c r="F101" s="78">
        <f>'Sponsor Oversight of Schools'!S107</f>
        <v>0</v>
      </c>
      <c r="G101" s="78">
        <f>'Sponsor Oversight of Schools'!T107</f>
        <v>0</v>
      </c>
      <c r="H101" s="79">
        <f>'Sponsor Oversight of Schools'!U107</f>
        <v>0</v>
      </c>
    </row>
    <row r="102" spans="1:8" x14ac:dyDescent="0.25">
      <c r="A102" s="78">
        <f>'Sponsor Oversight of Schools'!$H$4</f>
        <v>0</v>
      </c>
      <c r="B102" s="72">
        <f>'Sponsor Oversight of Schools'!$H$2</f>
        <v>0</v>
      </c>
      <c r="C102" s="78">
        <f>'Sponsor Oversight of Schools'!A108</f>
        <v>405</v>
      </c>
      <c r="D102" s="78" t="str">
        <f>'Sponsor Oversight of Schools'!O108</f>
        <v/>
      </c>
      <c r="E102" s="78" t="str">
        <f>IF('Sponsor Oversight of Schools'!R108&lt;&gt;"",'Sponsor Oversight of Schools'!R108,"")</f>
        <v/>
      </c>
      <c r="F102" s="78">
        <f>'Sponsor Oversight of Schools'!S108</f>
        <v>0</v>
      </c>
      <c r="G102" s="78">
        <f>'Sponsor Oversight of Schools'!T108</f>
        <v>0</v>
      </c>
      <c r="H102" s="79">
        <f>'Sponsor Oversight of Schools'!U108</f>
        <v>0</v>
      </c>
    </row>
    <row r="103" spans="1:8" x14ac:dyDescent="0.25">
      <c r="A103" s="78">
        <f>'Sponsor Oversight of Schools'!$H$4</f>
        <v>0</v>
      </c>
      <c r="B103" s="72">
        <f>'Sponsor Oversight of Schools'!$H$2</f>
        <v>0</v>
      </c>
      <c r="C103" s="78">
        <f>'Sponsor Oversight of Schools'!A109</f>
        <v>406</v>
      </c>
      <c r="D103" s="78" t="str">
        <f>'Sponsor Oversight of Schools'!O109</f>
        <v/>
      </c>
      <c r="E103" s="78" t="str">
        <f>IF('Sponsor Oversight of Schools'!R109&lt;&gt;"",'Sponsor Oversight of Schools'!R109,"")</f>
        <v/>
      </c>
      <c r="F103" s="78">
        <f>'Sponsor Oversight of Schools'!S109</f>
        <v>0</v>
      </c>
      <c r="G103" s="78">
        <f>'Sponsor Oversight of Schools'!T109</f>
        <v>0</v>
      </c>
      <c r="H103" s="79">
        <f>'Sponsor Oversight of Schools'!U109</f>
        <v>0</v>
      </c>
    </row>
    <row r="104" spans="1:8" x14ac:dyDescent="0.25">
      <c r="A104" s="78">
        <f>'Sponsor Oversight of Schools'!$H$4</f>
        <v>0</v>
      </c>
      <c r="B104" s="72">
        <f>'Sponsor Oversight of Schools'!$H$2</f>
        <v>0</v>
      </c>
      <c r="C104" s="78">
        <f>'Sponsor Oversight of Schools'!A110</f>
        <v>407</v>
      </c>
      <c r="D104" s="78" t="str">
        <f>'Sponsor Oversight of Schools'!O110</f>
        <v/>
      </c>
      <c r="E104" s="78" t="str">
        <f>IF('Sponsor Oversight of Schools'!R110&lt;&gt;"",'Sponsor Oversight of Schools'!R110,"")</f>
        <v/>
      </c>
      <c r="F104" s="78">
        <f>'Sponsor Oversight of Schools'!S110</f>
        <v>0</v>
      </c>
      <c r="G104" s="78">
        <f>'Sponsor Oversight of Schools'!T110</f>
        <v>0</v>
      </c>
      <c r="H104" s="79">
        <f>'Sponsor Oversight of Schools'!U110</f>
        <v>0</v>
      </c>
    </row>
    <row r="105" spans="1:8" x14ac:dyDescent="0.25">
      <c r="A105" s="78">
        <f>'Sponsor Oversight of Schools'!$H$4</f>
        <v>0</v>
      </c>
      <c r="B105" s="72">
        <f>'Sponsor Oversight of Schools'!$H$2</f>
        <v>0</v>
      </c>
      <c r="C105" s="78">
        <f>'Sponsor Oversight of Schools'!A111</f>
        <v>426</v>
      </c>
      <c r="D105" s="78" t="str">
        <f>'Sponsor Oversight of Schools'!O111</f>
        <v/>
      </c>
      <c r="E105" s="78" t="str">
        <f>IF('Sponsor Oversight of Schools'!R111&lt;&gt;"",'Sponsor Oversight of Schools'!R111,"")</f>
        <v/>
      </c>
      <c r="F105" s="78">
        <f>'Sponsor Oversight of Schools'!S111</f>
        <v>0</v>
      </c>
      <c r="G105" s="78">
        <f>'Sponsor Oversight of Schools'!T111</f>
        <v>0</v>
      </c>
      <c r="H105" s="79">
        <f>'Sponsor Oversight of Schools'!U111</f>
        <v>0</v>
      </c>
    </row>
    <row r="106" spans="1:8" x14ac:dyDescent="0.25">
      <c r="A106" s="78">
        <f>'Sponsor Oversight of Schools'!$H$4</f>
        <v>0</v>
      </c>
      <c r="B106" s="72">
        <f>'Sponsor Oversight of Schools'!$H$2</f>
        <v>0</v>
      </c>
      <c r="C106" s="78">
        <f>'Sponsor Oversight of Schools'!A112</f>
        <v>427</v>
      </c>
      <c r="D106" s="78" t="str">
        <f>'Sponsor Oversight of Schools'!O112</f>
        <v/>
      </c>
      <c r="E106" s="78" t="str">
        <f>IF('Sponsor Oversight of Schools'!R112&lt;&gt;"",'Sponsor Oversight of Schools'!R112,"")</f>
        <v/>
      </c>
      <c r="F106" s="78">
        <f>'Sponsor Oversight of Schools'!S112</f>
        <v>0</v>
      </c>
      <c r="G106" s="78">
        <f>'Sponsor Oversight of Schools'!T112</f>
        <v>0</v>
      </c>
      <c r="H106" s="79">
        <f>'Sponsor Oversight of Schools'!U112</f>
        <v>0</v>
      </c>
    </row>
    <row r="107" spans="1:8" x14ac:dyDescent="0.25">
      <c r="A107" s="78">
        <f>'Sponsor Oversight of Schools'!$H$4</f>
        <v>0</v>
      </c>
      <c r="B107" s="72">
        <f>'Sponsor Oversight of Schools'!$H$2</f>
        <v>0</v>
      </c>
      <c r="C107" s="78">
        <f>'Sponsor Oversight of Schools'!A113</f>
        <v>428</v>
      </c>
      <c r="D107" s="78" t="str">
        <f>'Sponsor Oversight of Schools'!O113</f>
        <v/>
      </c>
      <c r="E107" s="78" t="str">
        <f>IF('Sponsor Oversight of Schools'!R113&lt;&gt;"",'Sponsor Oversight of Schools'!R113,"")</f>
        <v/>
      </c>
      <c r="F107" s="78">
        <f>'Sponsor Oversight of Schools'!S113</f>
        <v>0</v>
      </c>
      <c r="G107" s="78">
        <f>'Sponsor Oversight of Schools'!T113</f>
        <v>0</v>
      </c>
      <c r="H107" s="79">
        <f>'Sponsor Oversight of Schools'!U113</f>
        <v>0</v>
      </c>
    </row>
    <row r="108" spans="1:8" x14ac:dyDescent="0.25">
      <c r="A108" s="78">
        <f>'Sponsor Oversight of Schools'!$H$4</f>
        <v>0</v>
      </c>
      <c r="B108" s="72">
        <f>'Sponsor Oversight of Schools'!$H$2</f>
        <v>0</v>
      </c>
      <c r="C108" s="78">
        <f>'Sponsor Oversight of Schools'!A114</f>
        <v>429</v>
      </c>
      <c r="D108" s="78" t="str">
        <f>'Sponsor Oversight of Schools'!O114</f>
        <v/>
      </c>
      <c r="E108" s="78" t="str">
        <f>IF('Sponsor Oversight of Schools'!R114&lt;&gt;"",'Sponsor Oversight of Schools'!R114,"")</f>
        <v/>
      </c>
      <c r="F108" s="78">
        <f>'Sponsor Oversight of Schools'!S114</f>
        <v>0</v>
      </c>
      <c r="G108" s="78">
        <f>'Sponsor Oversight of Schools'!T114</f>
        <v>0</v>
      </c>
      <c r="H108" s="79">
        <f>'Sponsor Oversight of Schools'!U114</f>
        <v>0</v>
      </c>
    </row>
    <row r="109" spans="1:8" x14ac:dyDescent="0.25">
      <c r="A109" s="78">
        <f>'Sponsor Oversight of Schools'!$H$4</f>
        <v>0</v>
      </c>
      <c r="B109" s="72">
        <f>'Sponsor Oversight of Schools'!$H$2</f>
        <v>0</v>
      </c>
      <c r="C109" s="78">
        <f>'Sponsor Oversight of Schools'!A115</f>
        <v>430</v>
      </c>
      <c r="D109" s="78" t="str">
        <f>'Sponsor Oversight of Schools'!O115</f>
        <v/>
      </c>
      <c r="E109" s="78" t="str">
        <f>IF('Sponsor Oversight of Schools'!R115&lt;&gt;"",'Sponsor Oversight of Schools'!R115,"")</f>
        <v/>
      </c>
      <c r="F109" s="78">
        <f>'Sponsor Oversight of Schools'!S115</f>
        <v>0</v>
      </c>
      <c r="G109" s="78">
        <f>'Sponsor Oversight of Schools'!T115</f>
        <v>0</v>
      </c>
      <c r="H109" s="79">
        <f>'Sponsor Oversight of Schools'!U115</f>
        <v>0</v>
      </c>
    </row>
    <row r="110" spans="1:8" x14ac:dyDescent="0.25">
      <c r="A110" s="78">
        <f>'Sponsor Oversight of Schools'!$H$4</f>
        <v>0</v>
      </c>
      <c r="B110" s="72">
        <f>'Sponsor Oversight of Schools'!$H$2</f>
        <v>0</v>
      </c>
      <c r="C110" s="78">
        <f>'Sponsor Oversight of Schools'!A116</f>
        <v>431</v>
      </c>
      <c r="D110" s="78" t="str">
        <f>'Sponsor Oversight of Schools'!O116</f>
        <v/>
      </c>
      <c r="E110" s="78" t="str">
        <f>IF('Sponsor Oversight of Schools'!R116&lt;&gt;"",'Sponsor Oversight of Schools'!R116,"")</f>
        <v/>
      </c>
      <c r="F110" s="78">
        <f>'Sponsor Oversight of Schools'!S116</f>
        <v>0</v>
      </c>
      <c r="G110" s="78">
        <f>'Sponsor Oversight of Schools'!T116</f>
        <v>0</v>
      </c>
      <c r="H110" s="79">
        <f>'Sponsor Oversight of Schools'!U116</f>
        <v>0</v>
      </c>
    </row>
    <row r="111" spans="1:8" x14ac:dyDescent="0.25">
      <c r="A111" s="78">
        <f>'Sponsor Oversight of Schools'!$H$4</f>
        <v>0</v>
      </c>
      <c r="B111" s="72">
        <f>'Sponsor Oversight of Schools'!$H$2</f>
        <v>0</v>
      </c>
      <c r="C111" s="78">
        <f>'Sponsor Oversight of Schools'!A117</f>
        <v>432</v>
      </c>
      <c r="D111" s="78" t="str">
        <f>'Sponsor Oversight of Schools'!O117</f>
        <v/>
      </c>
      <c r="E111" s="78" t="str">
        <f>IF('Sponsor Oversight of Schools'!R117&lt;&gt;"",'Sponsor Oversight of Schools'!R117,"")</f>
        <v/>
      </c>
      <c r="F111" s="78">
        <f>'Sponsor Oversight of Schools'!S117</f>
        <v>0</v>
      </c>
      <c r="G111" s="78">
        <f>'Sponsor Oversight of Schools'!T117</f>
        <v>0</v>
      </c>
      <c r="H111" s="79">
        <f>'Sponsor Oversight of Schools'!U117</f>
        <v>0</v>
      </c>
    </row>
    <row r="112" spans="1:8" x14ac:dyDescent="0.25">
      <c r="A112" s="78">
        <f>'Sponsor Oversight of Schools'!$H$4</f>
        <v>0</v>
      </c>
      <c r="B112" s="72">
        <f>'Sponsor Oversight of Schools'!$H$2</f>
        <v>0</v>
      </c>
      <c r="C112" s="78">
        <f>'Sponsor Oversight of Schools'!A118</f>
        <v>433</v>
      </c>
      <c r="D112" s="78" t="str">
        <f>'Sponsor Oversight of Schools'!O118</f>
        <v/>
      </c>
      <c r="E112" s="78" t="str">
        <f>IF('Sponsor Oversight of Schools'!R118&lt;&gt;"",'Sponsor Oversight of Schools'!R118,"")</f>
        <v/>
      </c>
      <c r="F112" s="78">
        <f>'Sponsor Oversight of Schools'!S118</f>
        <v>0</v>
      </c>
      <c r="G112" s="78">
        <f>'Sponsor Oversight of Schools'!T118</f>
        <v>0</v>
      </c>
      <c r="H112" s="79">
        <f>'Sponsor Oversight of Schools'!U118</f>
        <v>0</v>
      </c>
    </row>
    <row r="113" spans="1:8" x14ac:dyDescent="0.25">
      <c r="A113" s="78">
        <f>'Sponsor Oversight of Schools'!$H$4</f>
        <v>0</v>
      </c>
      <c r="B113" s="72">
        <f>'Sponsor Oversight of Schools'!$H$2</f>
        <v>0</v>
      </c>
      <c r="C113" s="78">
        <f>'Sponsor Oversight of Schools'!A119</f>
        <v>434</v>
      </c>
      <c r="D113" s="78" t="str">
        <f>'Sponsor Oversight of Schools'!O119</f>
        <v/>
      </c>
      <c r="E113" s="78" t="str">
        <f>IF('Sponsor Oversight of Schools'!R119&lt;&gt;"",'Sponsor Oversight of Schools'!R119,"")</f>
        <v/>
      </c>
      <c r="F113" s="78">
        <f>'Sponsor Oversight of Schools'!S119</f>
        <v>0</v>
      </c>
      <c r="G113" s="78">
        <f>'Sponsor Oversight of Schools'!T119</f>
        <v>0</v>
      </c>
      <c r="H113" s="79">
        <f>'Sponsor Oversight of Schools'!U119</f>
        <v>0</v>
      </c>
    </row>
    <row r="114" spans="1:8" x14ac:dyDescent="0.25">
      <c r="A114" s="78">
        <f>'Sponsor Oversight of Schools'!$H$4</f>
        <v>0</v>
      </c>
      <c r="B114" s="72">
        <f>'Sponsor Oversight of Schools'!$H$2</f>
        <v>0</v>
      </c>
      <c r="C114" s="78">
        <f>'Sponsor Oversight of Schools'!A120</f>
        <v>435</v>
      </c>
      <c r="D114" s="78" t="str">
        <f>'Sponsor Oversight of Schools'!O120</f>
        <v/>
      </c>
      <c r="E114" s="78" t="str">
        <f>IF('Sponsor Oversight of Schools'!R120&lt;&gt;"",'Sponsor Oversight of Schools'!R120,"")</f>
        <v/>
      </c>
      <c r="F114" s="78">
        <f>'Sponsor Oversight of Schools'!S120</f>
        <v>0</v>
      </c>
      <c r="G114" s="78">
        <f>'Sponsor Oversight of Schools'!T120</f>
        <v>0</v>
      </c>
      <c r="H114" s="79">
        <f>'Sponsor Oversight of Schools'!U120</f>
        <v>0</v>
      </c>
    </row>
    <row r="115" spans="1:8" x14ac:dyDescent="0.25">
      <c r="A115" s="78">
        <f>'Sponsor Oversight of Schools'!$H$4</f>
        <v>0</v>
      </c>
      <c r="B115" s="72">
        <f>'Sponsor Oversight of Schools'!$H$2</f>
        <v>0</v>
      </c>
      <c r="C115" s="78">
        <f>'Sponsor Oversight of Schools'!A121</f>
        <v>436</v>
      </c>
      <c r="D115" s="78" t="str">
        <f>'Sponsor Oversight of Schools'!O121</f>
        <v/>
      </c>
      <c r="E115" s="78" t="str">
        <f>IF('Sponsor Oversight of Schools'!R121&lt;&gt;"",'Sponsor Oversight of Schools'!R121,"")</f>
        <v/>
      </c>
      <c r="F115" s="78">
        <f>'Sponsor Oversight of Schools'!S121</f>
        <v>0</v>
      </c>
      <c r="G115" s="78">
        <f>'Sponsor Oversight of Schools'!T121</f>
        <v>0</v>
      </c>
      <c r="H115" s="79">
        <f>'Sponsor Oversight of Schools'!U121</f>
        <v>0</v>
      </c>
    </row>
    <row r="116" spans="1:8" x14ac:dyDescent="0.25">
      <c r="A116" s="78">
        <f>'Sponsor Oversight of Schools'!$H$4</f>
        <v>0</v>
      </c>
      <c r="B116" s="72">
        <f>'Sponsor Oversight of Schools'!$H$2</f>
        <v>0</v>
      </c>
      <c r="C116" s="78">
        <f>'Sponsor Oversight of Schools'!A122</f>
        <v>437</v>
      </c>
      <c r="D116" s="78" t="str">
        <f>'Sponsor Oversight of Schools'!O122</f>
        <v/>
      </c>
      <c r="E116" s="78" t="str">
        <f>IF('Sponsor Oversight of Schools'!R122&lt;&gt;"",'Sponsor Oversight of Schools'!R122,"")</f>
        <v/>
      </c>
      <c r="F116" s="78">
        <f>'Sponsor Oversight of Schools'!S122</f>
        <v>0</v>
      </c>
      <c r="G116" s="78">
        <f>'Sponsor Oversight of Schools'!T122</f>
        <v>0</v>
      </c>
      <c r="H116" s="79">
        <f>'Sponsor Oversight of Schools'!U122</f>
        <v>0</v>
      </c>
    </row>
    <row r="117" spans="1:8" x14ac:dyDescent="0.25">
      <c r="A117" s="78">
        <f>'Sponsor Oversight of Schools'!$H$4</f>
        <v>0</v>
      </c>
      <c r="B117" s="72">
        <f>'Sponsor Oversight of Schools'!$H$2</f>
        <v>0</v>
      </c>
      <c r="C117" s="78">
        <f>'Sponsor Oversight of Schools'!A123</f>
        <v>438</v>
      </c>
      <c r="D117" s="78" t="str">
        <f>'Sponsor Oversight of Schools'!O123</f>
        <v/>
      </c>
      <c r="E117" s="78" t="str">
        <f>IF('Sponsor Oversight of Schools'!R123&lt;&gt;"",'Sponsor Oversight of Schools'!R123,"")</f>
        <v/>
      </c>
      <c r="F117" s="78">
        <f>'Sponsor Oversight of Schools'!S123</f>
        <v>0</v>
      </c>
      <c r="G117" s="78">
        <f>'Sponsor Oversight of Schools'!T123</f>
        <v>0</v>
      </c>
      <c r="H117" s="79">
        <f>'Sponsor Oversight of Schools'!U123</f>
        <v>0</v>
      </c>
    </row>
    <row r="118" spans="1:8" x14ac:dyDescent="0.25">
      <c r="A118" s="78">
        <f>'Sponsor Oversight of Schools'!$H$4</f>
        <v>0</v>
      </c>
      <c r="B118" s="72">
        <f>'Sponsor Oversight of Schools'!$H$2</f>
        <v>0</v>
      </c>
      <c r="C118" s="78">
        <f>'Sponsor Oversight of Schools'!A124</f>
        <v>501</v>
      </c>
      <c r="D118" s="78" t="str">
        <f>'Sponsor Oversight of Schools'!O124</f>
        <v/>
      </c>
      <c r="E118" s="78" t="str">
        <f>IF('Sponsor Oversight of Schools'!R124&lt;&gt;"",'Sponsor Oversight of Schools'!R124,"")</f>
        <v/>
      </c>
      <c r="F118" s="78">
        <f>'Sponsor Oversight of Schools'!S124</f>
        <v>0</v>
      </c>
      <c r="G118" s="78">
        <f>'Sponsor Oversight of Schools'!T124</f>
        <v>0</v>
      </c>
      <c r="H118" s="79">
        <f>'Sponsor Oversight of Schools'!U124</f>
        <v>0</v>
      </c>
    </row>
    <row r="119" spans="1:8" x14ac:dyDescent="0.25">
      <c r="A119" s="78">
        <f>'Sponsor Oversight of Schools'!$H$4</f>
        <v>0</v>
      </c>
      <c r="B119" s="72">
        <f>'Sponsor Oversight of Schools'!$H$2</f>
        <v>0</v>
      </c>
      <c r="C119" s="78">
        <f>'Sponsor Oversight of Schools'!A125</f>
        <v>502</v>
      </c>
      <c r="D119" s="78" t="str">
        <f>'Sponsor Oversight of Schools'!O125</f>
        <v/>
      </c>
      <c r="E119" s="78" t="str">
        <f>IF('Sponsor Oversight of Schools'!R125&lt;&gt;"",'Sponsor Oversight of Schools'!R125,"")</f>
        <v/>
      </c>
      <c r="F119" s="78">
        <f>'Sponsor Oversight of Schools'!S125</f>
        <v>0</v>
      </c>
      <c r="G119" s="78">
        <f>'Sponsor Oversight of Schools'!T125</f>
        <v>0</v>
      </c>
      <c r="H119" s="79">
        <f>'Sponsor Oversight of Schools'!U125</f>
        <v>0</v>
      </c>
    </row>
    <row r="120" spans="1:8" x14ac:dyDescent="0.25">
      <c r="A120" s="78">
        <f>'Sponsor Oversight of Schools'!$H$4</f>
        <v>0</v>
      </c>
      <c r="B120" s="72">
        <f>'Sponsor Oversight of Schools'!$H$2</f>
        <v>0</v>
      </c>
      <c r="C120" s="78">
        <f>'Sponsor Oversight of Schools'!A126</f>
        <v>503</v>
      </c>
      <c r="D120" s="78" t="str">
        <f>'Sponsor Oversight of Schools'!O126</f>
        <v/>
      </c>
      <c r="E120" s="78" t="str">
        <f>IF('Sponsor Oversight of Schools'!R126&lt;&gt;"",'Sponsor Oversight of Schools'!R126,"")</f>
        <v/>
      </c>
      <c r="F120" s="78">
        <f>'Sponsor Oversight of Schools'!S126</f>
        <v>0</v>
      </c>
      <c r="G120" s="78">
        <f>'Sponsor Oversight of Schools'!T126</f>
        <v>0</v>
      </c>
      <c r="H120" s="79">
        <f>'Sponsor Oversight of Schools'!U126</f>
        <v>0</v>
      </c>
    </row>
    <row r="121" spans="1:8" x14ac:dyDescent="0.25">
      <c r="A121" s="78">
        <f>'Sponsor Oversight of Schools'!$H$4</f>
        <v>0</v>
      </c>
      <c r="B121" s="72">
        <f>'Sponsor Oversight of Schools'!$H$2</f>
        <v>0</v>
      </c>
      <c r="C121" s="78">
        <f>'Sponsor Oversight of Schools'!A127</f>
        <v>504</v>
      </c>
      <c r="D121" s="78" t="str">
        <f>'Sponsor Oversight of Schools'!O127</f>
        <v/>
      </c>
      <c r="E121" s="78" t="str">
        <f>IF('Sponsor Oversight of Schools'!R127&lt;&gt;"",'Sponsor Oversight of Schools'!R127,"")</f>
        <v/>
      </c>
      <c r="F121" s="78">
        <f>'Sponsor Oversight of Schools'!S127</f>
        <v>0</v>
      </c>
      <c r="G121" s="78">
        <f>'Sponsor Oversight of Schools'!T127</f>
        <v>0</v>
      </c>
      <c r="H121" s="79">
        <f>'Sponsor Oversight of Schools'!U127</f>
        <v>0</v>
      </c>
    </row>
    <row r="122" spans="1:8" x14ac:dyDescent="0.25">
      <c r="A122" s="78">
        <f>'Sponsor Oversight of Schools'!$H$4</f>
        <v>0</v>
      </c>
      <c r="B122" s="72">
        <f>'Sponsor Oversight of Schools'!$H$2</f>
        <v>0</v>
      </c>
      <c r="C122" s="78">
        <f>'Sponsor Oversight of Schools'!A128</f>
        <v>505</v>
      </c>
      <c r="D122" s="78" t="str">
        <f>'Sponsor Oversight of Schools'!O128</f>
        <v/>
      </c>
      <c r="E122" s="78" t="str">
        <f>IF('Sponsor Oversight of Schools'!R128&lt;&gt;"",'Sponsor Oversight of Schools'!R128,"")</f>
        <v/>
      </c>
      <c r="F122" s="78">
        <f>'Sponsor Oversight of Schools'!S128</f>
        <v>0</v>
      </c>
      <c r="G122" s="78">
        <f>'Sponsor Oversight of Schools'!T128</f>
        <v>0</v>
      </c>
      <c r="H122" s="79">
        <f>'Sponsor Oversight of Schools'!U128</f>
        <v>0</v>
      </c>
    </row>
    <row r="123" spans="1:8" x14ac:dyDescent="0.25">
      <c r="A123" s="78">
        <f>'Sponsor Oversight of Schools'!$H$4</f>
        <v>0</v>
      </c>
      <c r="B123" s="72">
        <f>'Sponsor Oversight of Schools'!$H$2</f>
        <v>0</v>
      </c>
      <c r="C123" s="78">
        <f>'Sponsor Oversight of Schools'!A129</f>
        <v>506</v>
      </c>
      <c r="D123" s="78" t="str">
        <f>'Sponsor Oversight of Schools'!O129</f>
        <v/>
      </c>
      <c r="E123" s="78" t="str">
        <f>IF('Sponsor Oversight of Schools'!R129&lt;&gt;"",'Sponsor Oversight of Schools'!R129,"")</f>
        <v/>
      </c>
      <c r="F123" s="78">
        <f>'Sponsor Oversight of Schools'!S129</f>
        <v>0</v>
      </c>
      <c r="G123" s="78">
        <f>'Sponsor Oversight of Schools'!T129</f>
        <v>0</v>
      </c>
      <c r="H123" s="79">
        <f>'Sponsor Oversight of Schools'!U129</f>
        <v>0</v>
      </c>
    </row>
    <row r="124" spans="1:8" x14ac:dyDescent="0.25">
      <c r="A124" s="78">
        <f>'Sponsor Oversight of Schools'!$H$4</f>
        <v>0</v>
      </c>
      <c r="B124" s="72">
        <f>'Sponsor Oversight of Schools'!$H$2</f>
        <v>0</v>
      </c>
      <c r="C124" s="78">
        <f>'Sponsor Oversight of Schools'!A130</f>
        <v>507</v>
      </c>
      <c r="D124" s="78" t="str">
        <f>'Sponsor Oversight of Schools'!O130</f>
        <v/>
      </c>
      <c r="E124" s="78" t="str">
        <f>IF('Sponsor Oversight of Schools'!R130&lt;&gt;"",'Sponsor Oversight of Schools'!R130,"")</f>
        <v/>
      </c>
      <c r="F124" s="78">
        <f>'Sponsor Oversight of Schools'!S130</f>
        <v>0</v>
      </c>
      <c r="G124" s="78">
        <f>'Sponsor Oversight of Schools'!T130</f>
        <v>0</v>
      </c>
      <c r="H124" s="79">
        <f>'Sponsor Oversight of Schools'!U130</f>
        <v>0</v>
      </c>
    </row>
    <row r="125" spans="1:8" x14ac:dyDescent="0.25">
      <c r="A125" s="78">
        <f>'Sponsor Oversight of Schools'!$H$4</f>
        <v>0</v>
      </c>
      <c r="B125" s="72">
        <f>'Sponsor Oversight of Schools'!$H$2</f>
        <v>0</v>
      </c>
      <c r="C125" s="78">
        <f>'Sponsor Oversight of Schools'!A131</f>
        <v>508</v>
      </c>
      <c r="D125" s="78" t="str">
        <f>'Sponsor Oversight of Schools'!O131</f>
        <v/>
      </c>
      <c r="E125" s="78" t="str">
        <f>IF('Sponsor Oversight of Schools'!R131&lt;&gt;"",'Sponsor Oversight of Schools'!R131,"")</f>
        <v/>
      </c>
      <c r="F125" s="78">
        <f>'Sponsor Oversight of Schools'!S131</f>
        <v>0</v>
      </c>
      <c r="G125" s="78">
        <f>'Sponsor Oversight of Schools'!T131</f>
        <v>0</v>
      </c>
      <c r="H125" s="79">
        <f>'Sponsor Oversight of Schools'!U131</f>
        <v>0</v>
      </c>
    </row>
    <row r="126" spans="1:8" x14ac:dyDescent="0.25">
      <c r="A126" s="78">
        <f>'Sponsor Oversight of Schools'!$H$4</f>
        <v>0</v>
      </c>
      <c r="B126" s="72">
        <f>'Sponsor Oversight of Schools'!$H$2</f>
        <v>0</v>
      </c>
      <c r="C126" s="78">
        <f>'Sponsor Oversight of Schools'!A132</f>
        <v>509</v>
      </c>
      <c r="D126" s="78" t="str">
        <f>'Sponsor Oversight of Schools'!O132</f>
        <v/>
      </c>
      <c r="E126" s="78" t="str">
        <f>IF('Sponsor Oversight of Schools'!R132&lt;&gt;"",'Sponsor Oversight of Schools'!R132,"")</f>
        <v/>
      </c>
      <c r="F126" s="78">
        <f>'Sponsor Oversight of Schools'!S132</f>
        <v>0</v>
      </c>
      <c r="G126" s="78">
        <f>'Sponsor Oversight of Schools'!T132</f>
        <v>0</v>
      </c>
      <c r="H126" s="79">
        <f>'Sponsor Oversight of Schools'!U132</f>
        <v>0</v>
      </c>
    </row>
    <row r="127" spans="1:8" x14ac:dyDescent="0.25">
      <c r="A127" s="78">
        <f>'Sponsor Oversight of Schools'!$H$4</f>
        <v>0</v>
      </c>
      <c r="B127" s="72">
        <f>'Sponsor Oversight of Schools'!$H$2</f>
        <v>0</v>
      </c>
      <c r="C127" s="78">
        <f>'Sponsor Oversight of Schools'!A133</f>
        <v>510</v>
      </c>
      <c r="D127" s="78" t="str">
        <f>'Sponsor Oversight of Schools'!O133</f>
        <v/>
      </c>
      <c r="E127" s="78" t="str">
        <f>IF('Sponsor Oversight of Schools'!R133&lt;&gt;"",'Sponsor Oversight of Schools'!R133,"")</f>
        <v/>
      </c>
      <c r="F127" s="78">
        <f>'Sponsor Oversight of Schools'!S133</f>
        <v>0</v>
      </c>
      <c r="G127" s="78">
        <f>'Sponsor Oversight of Schools'!T133</f>
        <v>0</v>
      </c>
      <c r="H127" s="79">
        <f>'Sponsor Oversight of Schools'!U133</f>
        <v>0</v>
      </c>
    </row>
    <row r="128" spans="1:8" x14ac:dyDescent="0.25">
      <c r="A128" s="78">
        <f>'Sponsor Oversight of Schools'!$H$4</f>
        <v>0</v>
      </c>
      <c r="B128" s="72">
        <f>'Sponsor Oversight of Schools'!$H$2</f>
        <v>0</v>
      </c>
      <c r="C128" s="78">
        <f>'Sponsor Oversight of Schools'!A134</f>
        <v>511</v>
      </c>
      <c r="D128" s="78" t="str">
        <f>'Sponsor Oversight of Schools'!O134</f>
        <v/>
      </c>
      <c r="E128" s="78" t="str">
        <f>IF('Sponsor Oversight of Schools'!R134&lt;&gt;"",'Sponsor Oversight of Schools'!R134,"")</f>
        <v/>
      </c>
      <c r="F128" s="78">
        <f>'Sponsor Oversight of Schools'!S134</f>
        <v>0</v>
      </c>
      <c r="G128" s="78">
        <f>'Sponsor Oversight of Schools'!T134</f>
        <v>0</v>
      </c>
      <c r="H128" s="79">
        <f>'Sponsor Oversight of Schools'!U134</f>
        <v>0</v>
      </c>
    </row>
    <row r="129" spans="1:8" x14ac:dyDescent="0.25">
      <c r="A129" s="78">
        <f>'Sponsor Oversight of Schools'!$H$4</f>
        <v>0</v>
      </c>
      <c r="B129" s="72">
        <f>'Sponsor Oversight of Schools'!$H$2</f>
        <v>0</v>
      </c>
      <c r="C129" s="78">
        <f>'Sponsor Oversight of Schools'!A135</f>
        <v>512</v>
      </c>
      <c r="D129" s="78" t="str">
        <f>'Sponsor Oversight of Schools'!O135</f>
        <v/>
      </c>
      <c r="E129" s="78" t="str">
        <f>IF('Sponsor Oversight of Schools'!R135&lt;&gt;"",'Sponsor Oversight of Schools'!R135,"")</f>
        <v/>
      </c>
      <c r="F129" s="78">
        <f>'Sponsor Oversight of Schools'!S135</f>
        <v>0</v>
      </c>
      <c r="G129" s="78">
        <f>'Sponsor Oversight of Schools'!T135</f>
        <v>0</v>
      </c>
      <c r="H129" s="79">
        <f>'Sponsor Oversight of Schools'!U135</f>
        <v>0</v>
      </c>
    </row>
    <row r="130" spans="1:8" x14ac:dyDescent="0.25">
      <c r="A130" s="78">
        <f>'Sponsor Oversight of Schools'!$H$4</f>
        <v>0</v>
      </c>
      <c r="B130" s="72">
        <f>'Sponsor Oversight of Schools'!$H$2</f>
        <v>0</v>
      </c>
      <c r="C130" s="78">
        <f>'Sponsor Oversight of Schools'!A136</f>
        <v>513</v>
      </c>
      <c r="D130" s="78" t="str">
        <f>'Sponsor Oversight of Schools'!O136</f>
        <v/>
      </c>
      <c r="E130" s="78" t="str">
        <f>IF('Sponsor Oversight of Schools'!R136&lt;&gt;"",'Sponsor Oversight of Schools'!R136,"")</f>
        <v/>
      </c>
      <c r="F130" s="78">
        <f>'Sponsor Oversight of Schools'!S136</f>
        <v>0</v>
      </c>
      <c r="G130" s="78">
        <f>'Sponsor Oversight of Schools'!T136</f>
        <v>0</v>
      </c>
      <c r="H130" s="79">
        <f>'Sponsor Oversight of Schools'!U136</f>
        <v>0</v>
      </c>
    </row>
    <row r="131" spans="1:8" x14ac:dyDescent="0.25">
      <c r="A131" s="78">
        <f>'Sponsor Oversight of Schools'!$H$4</f>
        <v>0</v>
      </c>
      <c r="B131" s="72">
        <f>'Sponsor Oversight of Schools'!$H$2</f>
        <v>0</v>
      </c>
      <c r="C131" s="78">
        <f>'Sponsor Oversight of Schools'!A137</f>
        <v>514</v>
      </c>
      <c r="D131" s="78" t="str">
        <f>'Sponsor Oversight of Schools'!O137</f>
        <v/>
      </c>
      <c r="E131" s="78" t="str">
        <f>IF('Sponsor Oversight of Schools'!R137&lt;&gt;"",'Sponsor Oversight of Schools'!R137,"")</f>
        <v/>
      </c>
      <c r="F131" s="78">
        <f>'Sponsor Oversight of Schools'!S137</f>
        <v>0</v>
      </c>
      <c r="G131" s="78">
        <f>'Sponsor Oversight of Schools'!T137</f>
        <v>0</v>
      </c>
      <c r="H131" s="79">
        <f>'Sponsor Oversight of Schools'!U137</f>
        <v>0</v>
      </c>
    </row>
    <row r="132" spans="1:8" x14ac:dyDescent="0.25">
      <c r="A132" s="78">
        <f>'Sponsor Oversight of Schools'!$H$4</f>
        <v>0</v>
      </c>
      <c r="B132" s="72">
        <f>'Sponsor Oversight of Schools'!$H$2</f>
        <v>0</v>
      </c>
      <c r="C132" s="78">
        <f>'Sponsor Oversight of Schools'!A138</f>
        <v>515</v>
      </c>
      <c r="D132" s="78" t="str">
        <f>'Sponsor Oversight of Schools'!O138</f>
        <v/>
      </c>
      <c r="E132" s="78" t="str">
        <f>IF('Sponsor Oversight of Schools'!R138&lt;&gt;"",'Sponsor Oversight of Schools'!R138,"")</f>
        <v/>
      </c>
      <c r="F132" s="78">
        <f>'Sponsor Oversight of Schools'!S138</f>
        <v>0</v>
      </c>
      <c r="G132" s="78">
        <f>'Sponsor Oversight of Schools'!T138</f>
        <v>0</v>
      </c>
      <c r="H132" s="79">
        <f>'Sponsor Oversight of Schools'!U138</f>
        <v>0</v>
      </c>
    </row>
    <row r="133" spans="1:8" x14ac:dyDescent="0.25">
      <c r="A133" s="78">
        <f>'Sponsor Oversight of Schools'!$H$4</f>
        <v>0</v>
      </c>
      <c r="B133" s="72">
        <f>'Sponsor Oversight of Schools'!$H$2</f>
        <v>0</v>
      </c>
      <c r="C133" s="78">
        <f>'Sponsor Oversight of Schools'!A139</f>
        <v>516</v>
      </c>
      <c r="D133" s="78" t="str">
        <f>'Sponsor Oversight of Schools'!O139</f>
        <v/>
      </c>
      <c r="E133" s="78" t="str">
        <f>IF('Sponsor Oversight of Schools'!R139&lt;&gt;"",'Sponsor Oversight of Schools'!R139,"")</f>
        <v/>
      </c>
      <c r="F133" s="78">
        <f>'Sponsor Oversight of Schools'!S139</f>
        <v>0</v>
      </c>
      <c r="G133" s="78">
        <f>'Sponsor Oversight of Schools'!T139</f>
        <v>0</v>
      </c>
      <c r="H133" s="79">
        <f>'Sponsor Oversight of Schools'!U139</f>
        <v>0</v>
      </c>
    </row>
    <row r="134" spans="1:8" x14ac:dyDescent="0.25">
      <c r="A134" s="78">
        <f>'Sponsor Oversight of Schools'!$H$4</f>
        <v>0</v>
      </c>
      <c r="B134" s="72">
        <f>'Sponsor Oversight of Schools'!$H$2</f>
        <v>0</v>
      </c>
      <c r="C134" s="78">
        <f>'Sponsor Oversight of Schools'!A140</f>
        <v>517</v>
      </c>
      <c r="D134" s="78" t="str">
        <f>'Sponsor Oversight of Schools'!O140</f>
        <v/>
      </c>
      <c r="E134" s="78" t="str">
        <f>IF('Sponsor Oversight of Schools'!R140&lt;&gt;"",'Sponsor Oversight of Schools'!R140,"")</f>
        <v/>
      </c>
      <c r="F134" s="78">
        <f>'Sponsor Oversight of Schools'!S140</f>
        <v>0</v>
      </c>
      <c r="G134" s="78">
        <f>'Sponsor Oversight of Schools'!T140</f>
        <v>0</v>
      </c>
      <c r="H134" s="79">
        <f>'Sponsor Oversight of Schools'!U140</f>
        <v>0</v>
      </c>
    </row>
    <row r="135" spans="1:8" x14ac:dyDescent="0.25">
      <c r="A135" s="78">
        <f>'Sponsor Oversight of Schools'!$H$4</f>
        <v>0</v>
      </c>
      <c r="B135" s="72">
        <f>'Sponsor Oversight of Schools'!$H$2</f>
        <v>0</v>
      </c>
      <c r="C135" s="78">
        <f>'Sponsor Oversight of Schools'!A141</f>
        <v>518</v>
      </c>
      <c r="D135" s="78" t="str">
        <f>'Sponsor Oversight of Schools'!O141</f>
        <v/>
      </c>
      <c r="E135" s="78" t="str">
        <f>IF('Sponsor Oversight of Schools'!R141&lt;&gt;"",'Sponsor Oversight of Schools'!R141,"")</f>
        <v/>
      </c>
      <c r="F135" s="78">
        <f>'Sponsor Oversight of Schools'!S141</f>
        <v>0</v>
      </c>
      <c r="G135" s="78">
        <f>'Sponsor Oversight of Schools'!T141</f>
        <v>0</v>
      </c>
      <c r="H135" s="79">
        <f>'Sponsor Oversight of Schools'!U141</f>
        <v>0</v>
      </c>
    </row>
    <row r="136" spans="1:8" x14ac:dyDescent="0.25">
      <c r="A136" s="78">
        <f>'Sponsor Oversight of Schools'!$H$4</f>
        <v>0</v>
      </c>
      <c r="B136" s="72">
        <f>'Sponsor Oversight of Schools'!$H$2</f>
        <v>0</v>
      </c>
      <c r="C136" s="78">
        <f>'Sponsor Oversight of Schools'!A142</f>
        <v>519</v>
      </c>
      <c r="D136" s="78" t="str">
        <f>'Sponsor Oversight of Schools'!O142</f>
        <v/>
      </c>
      <c r="E136" s="78" t="str">
        <f>IF('Sponsor Oversight of Schools'!R142&lt;&gt;"",'Sponsor Oversight of Schools'!R142,"")</f>
        <v/>
      </c>
      <c r="F136" s="78">
        <f>'Sponsor Oversight of Schools'!S142</f>
        <v>0</v>
      </c>
      <c r="G136" s="78">
        <f>'Sponsor Oversight of Schools'!T142</f>
        <v>0</v>
      </c>
      <c r="H136" s="79">
        <f>'Sponsor Oversight of Schools'!U142</f>
        <v>0</v>
      </c>
    </row>
    <row r="137" spans="1:8" x14ac:dyDescent="0.25">
      <c r="A137" s="78">
        <f>'Sponsor Oversight of Schools'!$H$4</f>
        <v>0</v>
      </c>
      <c r="B137" s="72">
        <f>'Sponsor Oversight of Schools'!$H$2</f>
        <v>0</v>
      </c>
      <c r="C137" s="78">
        <f>'Sponsor Oversight of Schools'!A143</f>
        <v>520</v>
      </c>
      <c r="D137" s="78" t="str">
        <f>'Sponsor Oversight of Schools'!O143</f>
        <v/>
      </c>
      <c r="E137" s="78" t="str">
        <f>IF('Sponsor Oversight of Schools'!R143&lt;&gt;"",'Sponsor Oversight of Schools'!R143,"")</f>
        <v/>
      </c>
      <c r="F137" s="78">
        <f>'Sponsor Oversight of Schools'!S143</f>
        <v>0</v>
      </c>
      <c r="G137" s="78">
        <f>'Sponsor Oversight of Schools'!T143</f>
        <v>0</v>
      </c>
      <c r="H137" s="79">
        <f>'Sponsor Oversight of Schools'!U143</f>
        <v>0</v>
      </c>
    </row>
    <row r="138" spans="1:8" x14ac:dyDescent="0.25">
      <c r="A138" s="78">
        <f>'Sponsor Oversight of Schools'!$H$4</f>
        <v>0</v>
      </c>
      <c r="B138" s="72">
        <f>'Sponsor Oversight of Schools'!$H$2</f>
        <v>0</v>
      </c>
      <c r="C138" s="78">
        <f>'Sponsor Oversight of Schools'!A144</f>
        <v>601</v>
      </c>
      <c r="D138" s="78" t="str">
        <f>'Sponsor Oversight of Schools'!O144</f>
        <v/>
      </c>
      <c r="E138" s="78" t="str">
        <f>IF('Sponsor Oversight of Schools'!R144&lt;&gt;"",'Sponsor Oversight of Schools'!R144,"")</f>
        <v/>
      </c>
      <c r="F138" s="78">
        <f>'Sponsor Oversight of Schools'!S144</f>
        <v>0</v>
      </c>
      <c r="G138" s="78">
        <f>'Sponsor Oversight of Schools'!T144</f>
        <v>0</v>
      </c>
      <c r="H138" s="79">
        <f>'Sponsor Oversight of Schools'!U144</f>
        <v>0</v>
      </c>
    </row>
    <row r="139" spans="1:8" x14ac:dyDescent="0.25">
      <c r="A139" s="78">
        <f>'Sponsor Oversight of Schools'!$H$4</f>
        <v>0</v>
      </c>
      <c r="B139" s="72">
        <f>'Sponsor Oversight of Schools'!$H$2</f>
        <v>0</v>
      </c>
      <c r="C139" s="78">
        <f>'Sponsor Oversight of Schools'!A145</f>
        <v>602</v>
      </c>
      <c r="D139" s="78" t="str">
        <f>'Sponsor Oversight of Schools'!O145</f>
        <v/>
      </c>
      <c r="E139" s="78" t="str">
        <f>IF('Sponsor Oversight of Schools'!R145&lt;&gt;"",'Sponsor Oversight of Schools'!R145,"")</f>
        <v/>
      </c>
      <c r="F139" s="78">
        <f>'Sponsor Oversight of Schools'!S145</f>
        <v>0</v>
      </c>
      <c r="G139" s="78">
        <f>'Sponsor Oversight of Schools'!T145</f>
        <v>0</v>
      </c>
      <c r="H139" s="79">
        <f>'Sponsor Oversight of Schools'!U145</f>
        <v>0</v>
      </c>
    </row>
    <row r="140" spans="1:8" x14ac:dyDescent="0.25">
      <c r="A140" s="78">
        <f>'Sponsor Oversight of Schools'!$H$4</f>
        <v>0</v>
      </c>
      <c r="B140" s="72">
        <f>'Sponsor Oversight of Schools'!$H$2</f>
        <v>0</v>
      </c>
      <c r="C140" s="78">
        <f>'Sponsor Oversight of Schools'!A146</f>
        <v>603</v>
      </c>
      <c r="D140" s="78" t="str">
        <f>'Sponsor Oversight of Schools'!O146</f>
        <v/>
      </c>
      <c r="E140" s="78" t="str">
        <f>IF('Sponsor Oversight of Schools'!R146&lt;&gt;"",'Sponsor Oversight of Schools'!R146,"")</f>
        <v/>
      </c>
      <c r="F140" s="78">
        <f>'Sponsor Oversight of Schools'!S146</f>
        <v>0</v>
      </c>
      <c r="G140" s="78">
        <f>'Sponsor Oversight of Schools'!T146</f>
        <v>0</v>
      </c>
      <c r="H140" s="79">
        <f>'Sponsor Oversight of Schools'!U146</f>
        <v>0</v>
      </c>
    </row>
    <row r="141" spans="1:8" x14ac:dyDescent="0.25">
      <c r="A141" s="78">
        <f>'Sponsor Oversight of Schools'!$H$4</f>
        <v>0</v>
      </c>
      <c r="B141" s="72">
        <f>'Sponsor Oversight of Schools'!$H$2</f>
        <v>0</v>
      </c>
      <c r="C141" s="78">
        <f>'Sponsor Oversight of Schools'!A147</f>
        <v>604</v>
      </c>
      <c r="D141" s="78" t="str">
        <f>'Sponsor Oversight of Schools'!O147</f>
        <v/>
      </c>
      <c r="E141" s="78" t="str">
        <f>IF('Sponsor Oversight of Schools'!R147&lt;&gt;"",'Sponsor Oversight of Schools'!R147,"")</f>
        <v/>
      </c>
      <c r="F141" s="78">
        <f>'Sponsor Oversight of Schools'!S147</f>
        <v>0</v>
      </c>
      <c r="G141" s="78">
        <f>'Sponsor Oversight of Schools'!T147</f>
        <v>0</v>
      </c>
      <c r="H141" s="79">
        <f>'Sponsor Oversight of Schools'!U147</f>
        <v>0</v>
      </c>
    </row>
    <row r="142" spans="1:8" x14ac:dyDescent="0.25">
      <c r="A142" s="78">
        <f>'Sponsor Oversight of Schools'!$H$4</f>
        <v>0</v>
      </c>
      <c r="B142" s="72">
        <f>'Sponsor Oversight of Schools'!$H$2</f>
        <v>0</v>
      </c>
      <c r="C142" s="78">
        <f>'Sponsor Oversight of Schools'!A148</f>
        <v>605</v>
      </c>
      <c r="D142" s="78" t="str">
        <f>'Sponsor Oversight of Schools'!O148</f>
        <v/>
      </c>
      <c r="E142" s="78" t="str">
        <f>IF('Sponsor Oversight of Schools'!R148&lt;&gt;"",'Sponsor Oversight of Schools'!R148,"")</f>
        <v/>
      </c>
      <c r="F142" s="78">
        <f>'Sponsor Oversight of Schools'!S148</f>
        <v>0</v>
      </c>
      <c r="G142" s="78">
        <f>'Sponsor Oversight of Schools'!T148</f>
        <v>0</v>
      </c>
      <c r="H142" s="79">
        <f>'Sponsor Oversight of Schools'!U148</f>
        <v>0</v>
      </c>
    </row>
    <row r="143" spans="1:8" x14ac:dyDescent="0.25">
      <c r="A143" s="78">
        <f>'Sponsor Oversight of Schools'!$H$4</f>
        <v>0</v>
      </c>
      <c r="B143" s="72">
        <f>'Sponsor Oversight of Schools'!$H$2</f>
        <v>0</v>
      </c>
      <c r="C143" s="78">
        <f>'Sponsor Oversight of Schools'!A149</f>
        <v>606</v>
      </c>
      <c r="D143" s="78" t="str">
        <f>'Sponsor Oversight of Schools'!O149</f>
        <v/>
      </c>
      <c r="E143" s="78" t="str">
        <f>IF('Sponsor Oversight of Schools'!R149&lt;&gt;"",'Sponsor Oversight of Schools'!R149,"")</f>
        <v/>
      </c>
      <c r="F143" s="78">
        <f>'Sponsor Oversight of Schools'!S149</f>
        <v>0</v>
      </c>
      <c r="G143" s="78">
        <f>'Sponsor Oversight of Schools'!T149</f>
        <v>0</v>
      </c>
      <c r="H143" s="79">
        <f>'Sponsor Oversight of Schools'!U149</f>
        <v>0</v>
      </c>
    </row>
    <row r="144" spans="1:8" x14ac:dyDescent="0.25">
      <c r="A144" s="78">
        <f>'Sponsor Oversight of Schools'!$H$4</f>
        <v>0</v>
      </c>
      <c r="B144" s="72">
        <f>'Sponsor Oversight of Schools'!$H$2</f>
        <v>0</v>
      </c>
      <c r="C144" s="78">
        <f>'Sponsor Oversight of Schools'!A150</f>
        <v>607</v>
      </c>
      <c r="D144" s="78" t="str">
        <f>'Sponsor Oversight of Schools'!O150</f>
        <v/>
      </c>
      <c r="E144" s="78" t="str">
        <f>IF('Sponsor Oversight of Schools'!R150&lt;&gt;"",'Sponsor Oversight of Schools'!R150,"")</f>
        <v/>
      </c>
      <c r="F144" s="78">
        <f>'Sponsor Oversight of Schools'!S150</f>
        <v>0</v>
      </c>
      <c r="G144" s="78">
        <f>'Sponsor Oversight of Schools'!T150</f>
        <v>0</v>
      </c>
      <c r="H144" s="79">
        <f>'Sponsor Oversight of Schools'!U150</f>
        <v>0</v>
      </c>
    </row>
    <row r="145" spans="1:8" x14ac:dyDescent="0.25">
      <c r="A145" s="78">
        <f>'Sponsor Oversight of Schools'!$H$4</f>
        <v>0</v>
      </c>
      <c r="B145" s="72">
        <f>'Sponsor Oversight of Schools'!$H$2</f>
        <v>0</v>
      </c>
      <c r="C145" s="78">
        <f>'Sponsor Oversight of Schools'!A151</f>
        <v>608</v>
      </c>
      <c r="D145" s="78" t="str">
        <f>'Sponsor Oversight of Schools'!O151</f>
        <v/>
      </c>
      <c r="E145" s="78" t="str">
        <f>IF('Sponsor Oversight of Schools'!R151&lt;&gt;"",'Sponsor Oversight of Schools'!R151,"")</f>
        <v/>
      </c>
      <c r="F145" s="78">
        <f>'Sponsor Oversight of Schools'!S151</f>
        <v>0</v>
      </c>
      <c r="G145" s="78">
        <f>'Sponsor Oversight of Schools'!T151</f>
        <v>0</v>
      </c>
      <c r="H145" s="79">
        <f>'Sponsor Oversight of Schools'!U151</f>
        <v>0</v>
      </c>
    </row>
    <row r="146" spans="1:8" x14ac:dyDescent="0.25">
      <c r="A146" s="78">
        <f>'Sponsor Oversight of Schools'!$H$4</f>
        <v>0</v>
      </c>
      <c r="B146" s="72">
        <f>'Sponsor Oversight of Schools'!$H$2</f>
        <v>0</v>
      </c>
      <c r="C146" s="78">
        <f>'Sponsor Oversight of Schools'!A152</f>
        <v>609</v>
      </c>
      <c r="D146" s="78" t="str">
        <f>'Sponsor Oversight of Schools'!O152</f>
        <v/>
      </c>
      <c r="E146" s="78" t="str">
        <f>IF('Sponsor Oversight of Schools'!R152&lt;&gt;"",'Sponsor Oversight of Schools'!R152,"")</f>
        <v/>
      </c>
      <c r="F146" s="78">
        <f>'Sponsor Oversight of Schools'!S152</f>
        <v>0</v>
      </c>
      <c r="G146" s="78">
        <f>'Sponsor Oversight of Schools'!T152</f>
        <v>0</v>
      </c>
      <c r="H146" s="79">
        <f>'Sponsor Oversight of Schools'!U152</f>
        <v>0</v>
      </c>
    </row>
    <row r="147" spans="1:8" x14ac:dyDescent="0.25">
      <c r="A147" s="78">
        <f>'Sponsor Oversight of Schools'!$H$4</f>
        <v>0</v>
      </c>
      <c r="B147" s="72">
        <f>'Sponsor Oversight of Schools'!$H$2</f>
        <v>0</v>
      </c>
      <c r="C147" s="78">
        <f>'Sponsor Oversight of Schools'!A153</f>
        <v>610</v>
      </c>
      <c r="D147" s="78" t="str">
        <f>'Sponsor Oversight of Schools'!O153</f>
        <v/>
      </c>
      <c r="E147" s="78" t="str">
        <f>IF('Sponsor Oversight of Schools'!R153&lt;&gt;"",'Sponsor Oversight of Schools'!R153,"")</f>
        <v/>
      </c>
      <c r="F147" s="78">
        <f>'Sponsor Oversight of Schools'!S153</f>
        <v>0</v>
      </c>
      <c r="G147" s="78">
        <f>'Sponsor Oversight of Schools'!T153</f>
        <v>0</v>
      </c>
      <c r="H147" s="79">
        <f>'Sponsor Oversight of Schools'!U153</f>
        <v>0</v>
      </c>
    </row>
    <row r="148" spans="1:8" x14ac:dyDescent="0.25">
      <c r="A148" s="78">
        <f>'Sponsor Oversight of Schools'!$H$4</f>
        <v>0</v>
      </c>
      <c r="B148" s="72">
        <f>'Sponsor Oversight of Schools'!$H$2</f>
        <v>0</v>
      </c>
      <c r="C148" s="78">
        <f>'Sponsor Oversight of Schools'!A154</f>
        <v>611</v>
      </c>
      <c r="D148" s="78" t="str">
        <f>'Sponsor Oversight of Schools'!O154</f>
        <v/>
      </c>
      <c r="E148" s="78" t="str">
        <f>IF('Sponsor Oversight of Schools'!R154&lt;&gt;"",'Sponsor Oversight of Schools'!R154,"")</f>
        <v/>
      </c>
      <c r="F148" s="78">
        <f>'Sponsor Oversight of Schools'!S154</f>
        <v>0</v>
      </c>
      <c r="G148" s="78">
        <f>'Sponsor Oversight of Schools'!T154</f>
        <v>0</v>
      </c>
      <c r="H148" s="79">
        <f>'Sponsor Oversight of Schools'!U154</f>
        <v>0</v>
      </c>
    </row>
    <row r="149" spans="1:8" x14ac:dyDescent="0.25">
      <c r="A149" s="78">
        <f>'Sponsor Oversight of Schools'!$H$4</f>
        <v>0</v>
      </c>
      <c r="B149" s="72">
        <f>'Sponsor Oversight of Schools'!$H$2</f>
        <v>0</v>
      </c>
      <c r="C149" s="78">
        <f>'Sponsor Oversight of Schools'!A155</f>
        <v>612</v>
      </c>
      <c r="D149" s="78" t="str">
        <f>'Sponsor Oversight of Schools'!O155</f>
        <v/>
      </c>
      <c r="E149" s="78" t="str">
        <f>IF('Sponsor Oversight of Schools'!R155&lt;&gt;"",'Sponsor Oversight of Schools'!R155,"")</f>
        <v/>
      </c>
      <c r="F149" s="78">
        <f>'Sponsor Oversight of Schools'!S155</f>
        <v>0</v>
      </c>
      <c r="G149" s="78">
        <f>'Sponsor Oversight of Schools'!T155</f>
        <v>0</v>
      </c>
      <c r="H149" s="79">
        <f>'Sponsor Oversight of Schools'!U155</f>
        <v>0</v>
      </c>
    </row>
    <row r="150" spans="1:8" x14ac:dyDescent="0.25">
      <c r="A150" s="78">
        <f>'Sponsor Oversight of Schools'!$H$4</f>
        <v>0</v>
      </c>
      <c r="B150" s="72">
        <f>'Sponsor Oversight of Schools'!$H$2</f>
        <v>0</v>
      </c>
      <c r="C150" s="78">
        <f>'Sponsor Oversight of Schools'!A156</f>
        <v>613</v>
      </c>
      <c r="D150" s="78" t="str">
        <f>'Sponsor Oversight of Schools'!O156</f>
        <v/>
      </c>
      <c r="E150" s="78" t="str">
        <f>IF('Sponsor Oversight of Schools'!R156&lt;&gt;"",'Sponsor Oversight of Schools'!R156,"")</f>
        <v/>
      </c>
      <c r="F150" s="78">
        <f>'Sponsor Oversight of Schools'!S156</f>
        <v>0</v>
      </c>
      <c r="G150" s="78">
        <f>'Sponsor Oversight of Schools'!T156</f>
        <v>0</v>
      </c>
      <c r="H150" s="79">
        <f>'Sponsor Oversight of Schools'!U156</f>
        <v>0</v>
      </c>
    </row>
    <row r="151" spans="1:8" x14ac:dyDescent="0.25">
      <c r="A151" s="78">
        <f>'Sponsor Oversight of Schools'!$H$4</f>
        <v>0</v>
      </c>
      <c r="B151" s="72">
        <f>'Sponsor Oversight of Schools'!$H$2</f>
        <v>0</v>
      </c>
      <c r="C151" s="78">
        <f>'Sponsor Oversight of Schools'!A157</f>
        <v>614</v>
      </c>
      <c r="D151" s="78" t="str">
        <f>'Sponsor Oversight of Schools'!O157</f>
        <v/>
      </c>
      <c r="E151" s="78" t="str">
        <f>IF('Sponsor Oversight of Schools'!R157&lt;&gt;"",'Sponsor Oversight of Schools'!R157,"")</f>
        <v/>
      </c>
      <c r="F151" s="78">
        <f>'Sponsor Oversight of Schools'!S157</f>
        <v>0</v>
      </c>
      <c r="G151" s="78">
        <f>'Sponsor Oversight of Schools'!T157</f>
        <v>0</v>
      </c>
      <c r="H151" s="79">
        <f>'Sponsor Oversight of Schools'!U157</f>
        <v>0</v>
      </c>
    </row>
    <row r="152" spans="1:8" x14ac:dyDescent="0.25">
      <c r="A152" s="78">
        <f>'Sponsor Oversight of Schools'!$H$4</f>
        <v>0</v>
      </c>
      <c r="B152" s="72">
        <f>'Sponsor Oversight of Schools'!$H$2</f>
        <v>0</v>
      </c>
      <c r="C152" s="78">
        <f>'Sponsor Oversight of Schools'!A158</f>
        <v>615</v>
      </c>
      <c r="D152" s="78" t="str">
        <f>'Sponsor Oversight of Schools'!O158</f>
        <v/>
      </c>
      <c r="E152" s="78" t="str">
        <f>IF('Sponsor Oversight of Schools'!R158&lt;&gt;"",'Sponsor Oversight of Schools'!R158,"")</f>
        <v/>
      </c>
      <c r="F152" s="78">
        <f>'Sponsor Oversight of Schools'!S158</f>
        <v>0</v>
      </c>
      <c r="G152" s="78">
        <f>'Sponsor Oversight of Schools'!T158</f>
        <v>0</v>
      </c>
      <c r="H152" s="79">
        <f>'Sponsor Oversight of Schools'!U158</f>
        <v>0</v>
      </c>
    </row>
    <row r="153" spans="1:8" x14ac:dyDescent="0.25">
      <c r="A153" s="78">
        <f>'Sponsor Oversight of Schools'!$H$4</f>
        <v>0</v>
      </c>
      <c r="B153" s="72">
        <f>'Sponsor Oversight of Schools'!$H$2</f>
        <v>0</v>
      </c>
      <c r="C153" s="78">
        <f>'Sponsor Oversight of Schools'!A159</f>
        <v>616</v>
      </c>
      <c r="D153" s="78" t="str">
        <f>'Sponsor Oversight of Schools'!O159</f>
        <v/>
      </c>
      <c r="E153" s="78" t="str">
        <f>IF('Sponsor Oversight of Schools'!R159&lt;&gt;"",'Sponsor Oversight of Schools'!R159,"")</f>
        <v/>
      </c>
      <c r="F153" s="78">
        <f>'Sponsor Oversight of Schools'!S159</f>
        <v>0</v>
      </c>
      <c r="G153" s="78">
        <f>'Sponsor Oversight of Schools'!T159</f>
        <v>0</v>
      </c>
      <c r="H153" s="79">
        <f>'Sponsor Oversight of Schools'!U159</f>
        <v>0</v>
      </c>
    </row>
    <row r="154" spans="1:8" x14ac:dyDescent="0.25">
      <c r="A154" s="78">
        <f>'Sponsor Oversight of Schools'!$H$4</f>
        <v>0</v>
      </c>
      <c r="B154" s="72">
        <f>'Sponsor Oversight of Schools'!$H$2</f>
        <v>0</v>
      </c>
      <c r="C154" s="78">
        <f>'Sponsor Oversight of Schools'!A160</f>
        <v>617</v>
      </c>
      <c r="D154" s="78" t="str">
        <f>'Sponsor Oversight of Schools'!O160</f>
        <v/>
      </c>
      <c r="E154" s="78" t="str">
        <f>IF('Sponsor Oversight of Schools'!R160&lt;&gt;"",'Sponsor Oversight of Schools'!R160,"")</f>
        <v/>
      </c>
      <c r="F154" s="78">
        <f>'Sponsor Oversight of Schools'!S160</f>
        <v>0</v>
      </c>
      <c r="G154" s="78">
        <f>'Sponsor Oversight of Schools'!T160</f>
        <v>0</v>
      </c>
      <c r="H154" s="79">
        <f>'Sponsor Oversight of Schools'!U160</f>
        <v>0</v>
      </c>
    </row>
    <row r="155" spans="1:8" x14ac:dyDescent="0.25">
      <c r="A155" s="78">
        <f>'Sponsor Oversight of Schools'!$H$4</f>
        <v>0</v>
      </c>
      <c r="B155" s="72">
        <f>'Sponsor Oversight of Schools'!$H$2</f>
        <v>0</v>
      </c>
      <c r="C155" s="78">
        <f>'Sponsor Oversight of Schools'!A161</f>
        <v>618</v>
      </c>
      <c r="D155" s="78" t="str">
        <f>'Sponsor Oversight of Schools'!O161</f>
        <v/>
      </c>
      <c r="E155" s="78" t="str">
        <f>IF('Sponsor Oversight of Schools'!R161&lt;&gt;"",'Sponsor Oversight of Schools'!R161,"")</f>
        <v/>
      </c>
      <c r="F155" s="78">
        <f>'Sponsor Oversight of Schools'!S161</f>
        <v>0</v>
      </c>
      <c r="G155" s="78">
        <f>'Sponsor Oversight of Schools'!T161</f>
        <v>0</v>
      </c>
      <c r="H155" s="79">
        <f>'Sponsor Oversight of Schools'!U161</f>
        <v>0</v>
      </c>
    </row>
    <row r="156" spans="1:8" x14ac:dyDescent="0.25">
      <c r="A156" s="78">
        <f>'Sponsor Oversight of Schools'!$H$4</f>
        <v>0</v>
      </c>
      <c r="B156" s="72">
        <f>'Sponsor Oversight of Schools'!$H$2</f>
        <v>0</v>
      </c>
      <c r="C156" s="78">
        <f>'Sponsor Oversight of Schools'!A162</f>
        <v>619</v>
      </c>
      <c r="D156" s="78" t="str">
        <f>'Sponsor Oversight of Schools'!O162</f>
        <v/>
      </c>
      <c r="E156" s="78" t="str">
        <f>IF('Sponsor Oversight of Schools'!R162&lt;&gt;"",'Sponsor Oversight of Schools'!R162,"")</f>
        <v/>
      </c>
      <c r="F156" s="78">
        <f>'Sponsor Oversight of Schools'!S162</f>
        <v>0</v>
      </c>
      <c r="G156" s="78">
        <f>'Sponsor Oversight of Schools'!T162</f>
        <v>0</v>
      </c>
      <c r="H156" s="79">
        <f>'Sponsor Oversight of Schools'!U162</f>
        <v>0</v>
      </c>
    </row>
    <row r="157" spans="1:8" x14ac:dyDescent="0.25">
      <c r="A157" s="78">
        <f>'Sponsor Oversight of Schools'!$H$4</f>
        <v>0</v>
      </c>
      <c r="B157" s="72">
        <f>'Sponsor Oversight of Schools'!$H$2</f>
        <v>0</v>
      </c>
      <c r="C157" s="78">
        <f>'Sponsor Oversight of Schools'!A163</f>
        <v>620</v>
      </c>
      <c r="D157" s="78" t="str">
        <f>'Sponsor Oversight of Schools'!O163</f>
        <v/>
      </c>
      <c r="E157" s="78" t="str">
        <f>IF('Sponsor Oversight of Schools'!R163&lt;&gt;"",'Sponsor Oversight of Schools'!R163,"")</f>
        <v/>
      </c>
      <c r="F157" s="78">
        <f>'Sponsor Oversight of Schools'!S163</f>
        <v>0</v>
      </c>
      <c r="G157" s="78">
        <f>'Sponsor Oversight of Schools'!T163</f>
        <v>0</v>
      </c>
      <c r="H157" s="79">
        <f>'Sponsor Oversight of Schools'!U163</f>
        <v>0</v>
      </c>
    </row>
    <row r="158" spans="1:8" x14ac:dyDescent="0.25">
      <c r="A158" s="78">
        <f>'Sponsor Oversight of Schools'!$H$4</f>
        <v>0</v>
      </c>
      <c r="B158" s="72">
        <f>'Sponsor Oversight of Schools'!$H$2</f>
        <v>0</v>
      </c>
      <c r="C158" s="78">
        <f>'Sponsor Oversight of Schools'!A164</f>
        <v>621</v>
      </c>
      <c r="D158" s="78" t="str">
        <f>'Sponsor Oversight of Schools'!O164</f>
        <v/>
      </c>
      <c r="E158" s="78" t="str">
        <f>IF('Sponsor Oversight of Schools'!R164&lt;&gt;"",'Sponsor Oversight of Schools'!R164,"")</f>
        <v/>
      </c>
      <c r="F158" s="78">
        <f>'Sponsor Oversight of Schools'!S164</f>
        <v>0</v>
      </c>
      <c r="G158" s="78">
        <f>'Sponsor Oversight of Schools'!T164</f>
        <v>0</v>
      </c>
      <c r="H158" s="79">
        <f>'Sponsor Oversight of Schools'!U164</f>
        <v>0</v>
      </c>
    </row>
    <row r="159" spans="1:8" x14ac:dyDescent="0.25">
      <c r="A159" s="78">
        <f>'Sponsor Oversight of Schools'!$H$4</f>
        <v>0</v>
      </c>
      <c r="B159" s="72">
        <f>'Sponsor Oversight of Schools'!$H$2</f>
        <v>0</v>
      </c>
      <c r="C159" s="78">
        <f>'Sponsor Oversight of Schools'!A165</f>
        <v>622</v>
      </c>
      <c r="D159" s="78" t="str">
        <f>'Sponsor Oversight of Schools'!O165</f>
        <v/>
      </c>
      <c r="E159" s="78" t="str">
        <f>IF('Sponsor Oversight of Schools'!R165&lt;&gt;"",'Sponsor Oversight of Schools'!R165,"")</f>
        <v/>
      </c>
      <c r="F159" s="78">
        <f>'Sponsor Oversight of Schools'!S165</f>
        <v>0</v>
      </c>
      <c r="G159" s="78">
        <f>'Sponsor Oversight of Schools'!T165</f>
        <v>0</v>
      </c>
      <c r="H159" s="79">
        <f>'Sponsor Oversight of Schools'!U165</f>
        <v>0</v>
      </c>
    </row>
    <row r="160" spans="1:8" x14ac:dyDescent="0.25">
      <c r="A160" s="78">
        <f>'Sponsor Oversight of Schools'!$H$4</f>
        <v>0</v>
      </c>
      <c r="B160" s="72">
        <f>'Sponsor Oversight of Schools'!$H$2</f>
        <v>0</v>
      </c>
      <c r="C160" s="78">
        <f>'Sponsor Oversight of Schools'!A166</f>
        <v>623</v>
      </c>
      <c r="D160" s="78" t="str">
        <f>'Sponsor Oversight of Schools'!O166</f>
        <v/>
      </c>
      <c r="E160" s="78" t="str">
        <f>IF('Sponsor Oversight of Schools'!R166&lt;&gt;"",'Sponsor Oversight of Schools'!R166,"")</f>
        <v/>
      </c>
      <c r="F160" s="78">
        <f>'Sponsor Oversight of Schools'!S166</f>
        <v>0</v>
      </c>
      <c r="G160" s="78">
        <f>'Sponsor Oversight of Schools'!T166</f>
        <v>0</v>
      </c>
      <c r="H160" s="79">
        <f>'Sponsor Oversight of Schools'!U166</f>
        <v>0</v>
      </c>
    </row>
    <row r="161" spans="1:8" x14ac:dyDescent="0.25">
      <c r="A161" s="78">
        <f>'Sponsor Oversight of Schools'!$H$4</f>
        <v>0</v>
      </c>
      <c r="B161" s="72">
        <f>'Sponsor Oversight of Schools'!$H$2</f>
        <v>0</v>
      </c>
      <c r="C161" s="78">
        <f>'Sponsor Oversight of Schools'!A167</f>
        <v>624</v>
      </c>
      <c r="D161" s="78" t="str">
        <f>'Sponsor Oversight of Schools'!O167</f>
        <v/>
      </c>
      <c r="E161" s="78" t="str">
        <f>IF('Sponsor Oversight of Schools'!R167&lt;&gt;"",'Sponsor Oversight of Schools'!R167,"")</f>
        <v/>
      </c>
      <c r="F161" s="78">
        <f>'Sponsor Oversight of Schools'!S167</f>
        <v>0</v>
      </c>
      <c r="G161" s="78">
        <f>'Sponsor Oversight of Schools'!T167</f>
        <v>0</v>
      </c>
      <c r="H161" s="79">
        <f>'Sponsor Oversight of Schools'!U167</f>
        <v>0</v>
      </c>
    </row>
    <row r="162" spans="1:8" x14ac:dyDescent="0.25">
      <c r="A162" s="78">
        <f>'Sponsor Oversight of Schools'!$H$4</f>
        <v>0</v>
      </c>
      <c r="B162" s="72">
        <f>'Sponsor Oversight of Schools'!$H$2</f>
        <v>0</v>
      </c>
      <c r="C162" s="78">
        <f>'Sponsor Oversight of Schools'!A168</f>
        <v>625</v>
      </c>
      <c r="D162" s="78" t="str">
        <f>'Sponsor Oversight of Schools'!O168</f>
        <v/>
      </c>
      <c r="E162" s="78" t="str">
        <f>IF('Sponsor Oversight of Schools'!R168&lt;&gt;"",'Sponsor Oversight of Schools'!R168,"")</f>
        <v/>
      </c>
      <c r="F162" s="78">
        <f>'Sponsor Oversight of Schools'!S168</f>
        <v>0</v>
      </c>
      <c r="G162" s="78">
        <f>'Sponsor Oversight of Schools'!T168</f>
        <v>0</v>
      </c>
      <c r="H162" s="79">
        <f>'Sponsor Oversight of Schools'!U168</f>
        <v>0</v>
      </c>
    </row>
    <row r="163" spans="1:8" x14ac:dyDescent="0.25">
      <c r="A163" s="78">
        <f>'Sponsor Oversight of Schools'!$H$4</f>
        <v>0</v>
      </c>
      <c r="B163" s="72">
        <f>'Sponsor Oversight of Schools'!$H$2</f>
        <v>0</v>
      </c>
      <c r="C163" s="78">
        <f>'Sponsor Oversight of Schools'!A169</f>
        <v>626</v>
      </c>
      <c r="D163" s="78" t="str">
        <f>'Sponsor Oversight of Schools'!O169</f>
        <v/>
      </c>
      <c r="E163" s="78" t="str">
        <f>IF('Sponsor Oversight of Schools'!R169&lt;&gt;"",'Sponsor Oversight of Schools'!R169,"")</f>
        <v/>
      </c>
      <c r="F163" s="78">
        <f>'Sponsor Oversight of Schools'!S169</f>
        <v>0</v>
      </c>
      <c r="G163" s="78">
        <f>'Sponsor Oversight of Schools'!T169</f>
        <v>0</v>
      </c>
      <c r="H163" s="79">
        <f>'Sponsor Oversight of Schools'!U169</f>
        <v>0</v>
      </c>
    </row>
    <row r="164" spans="1:8" x14ac:dyDescent="0.25">
      <c r="A164" s="78">
        <f>'Sponsor Oversight of Schools'!$H$4</f>
        <v>0</v>
      </c>
      <c r="B164" s="72">
        <f>'Sponsor Oversight of Schools'!$H$2</f>
        <v>0</v>
      </c>
      <c r="C164" s="78">
        <f>'Sponsor Oversight of Schools'!A170</f>
        <v>627</v>
      </c>
      <c r="D164" s="78" t="str">
        <f>'Sponsor Oversight of Schools'!O170</f>
        <v/>
      </c>
      <c r="E164" s="78" t="str">
        <f>IF('Sponsor Oversight of Schools'!R170&lt;&gt;"",'Sponsor Oversight of Schools'!R170,"")</f>
        <v/>
      </c>
      <c r="F164" s="78">
        <f>'Sponsor Oversight of Schools'!S170</f>
        <v>0</v>
      </c>
      <c r="G164" s="78">
        <f>'Sponsor Oversight of Schools'!T170</f>
        <v>0</v>
      </c>
      <c r="H164" s="79">
        <f>'Sponsor Oversight of Schools'!U170</f>
        <v>0</v>
      </c>
    </row>
    <row r="165" spans="1:8" x14ac:dyDescent="0.25">
      <c r="A165" s="78">
        <f>'Sponsor Oversight of Schools'!$H$4</f>
        <v>0</v>
      </c>
      <c r="B165" s="72">
        <f>'Sponsor Oversight of Schools'!$H$2</f>
        <v>0</v>
      </c>
      <c r="C165" s="78">
        <f>'Sponsor Oversight of Schools'!A171</f>
        <v>628</v>
      </c>
      <c r="D165" s="78" t="str">
        <f>'Sponsor Oversight of Schools'!O171</f>
        <v/>
      </c>
      <c r="E165" s="78" t="str">
        <f>IF('Sponsor Oversight of Schools'!R171&lt;&gt;"",'Sponsor Oversight of Schools'!R171,"")</f>
        <v/>
      </c>
      <c r="F165" s="78">
        <f>'Sponsor Oversight of Schools'!S171</f>
        <v>0</v>
      </c>
      <c r="G165" s="78">
        <f>'Sponsor Oversight of Schools'!T171</f>
        <v>0</v>
      </c>
      <c r="H165" s="79">
        <f>'Sponsor Oversight of Schools'!U171</f>
        <v>0</v>
      </c>
    </row>
    <row r="166" spans="1:8" x14ac:dyDescent="0.25">
      <c r="A166" s="78">
        <f>'Sponsor Oversight of Schools'!$H$4</f>
        <v>0</v>
      </c>
      <c r="B166" s="72">
        <f>'Sponsor Oversight of Schools'!$H$2</f>
        <v>0</v>
      </c>
      <c r="C166" s="78">
        <f>'Sponsor Oversight of Schools'!A172</f>
        <v>629</v>
      </c>
      <c r="D166" s="78" t="str">
        <f>'Sponsor Oversight of Schools'!O172</f>
        <v/>
      </c>
      <c r="E166" s="78" t="str">
        <f>IF('Sponsor Oversight of Schools'!R172&lt;&gt;"",'Sponsor Oversight of Schools'!R172,"")</f>
        <v/>
      </c>
      <c r="F166" s="78">
        <f>'Sponsor Oversight of Schools'!S172</f>
        <v>0</v>
      </c>
      <c r="G166" s="78">
        <f>'Sponsor Oversight of Schools'!T172</f>
        <v>0</v>
      </c>
      <c r="H166" s="79">
        <f>'Sponsor Oversight of Schools'!U172</f>
        <v>0</v>
      </c>
    </row>
    <row r="167" spans="1:8" x14ac:dyDescent="0.25">
      <c r="A167" s="78">
        <f>'Sponsor Oversight of Schools'!$H$4</f>
        <v>0</v>
      </c>
      <c r="B167" s="72">
        <f>'Sponsor Oversight of Schools'!$H$2</f>
        <v>0</v>
      </c>
      <c r="C167" s="78">
        <f>'Sponsor Oversight of Schools'!A173</f>
        <v>630</v>
      </c>
      <c r="D167" s="78" t="str">
        <f>'Sponsor Oversight of Schools'!O173</f>
        <v/>
      </c>
      <c r="E167" s="78" t="str">
        <f>IF('Sponsor Oversight of Schools'!R173&lt;&gt;"",'Sponsor Oversight of Schools'!R173,"")</f>
        <v/>
      </c>
      <c r="F167" s="78">
        <f>'Sponsor Oversight of Schools'!S173</f>
        <v>0</v>
      </c>
      <c r="G167" s="78">
        <f>'Sponsor Oversight of Schools'!T173</f>
        <v>0</v>
      </c>
      <c r="H167" s="79">
        <f>'Sponsor Oversight of Schools'!U173</f>
        <v>0</v>
      </c>
    </row>
    <row r="168" spans="1:8" x14ac:dyDescent="0.25">
      <c r="A168" s="78">
        <f>'Sponsor Oversight of Schools'!$H$4</f>
        <v>0</v>
      </c>
      <c r="B168" s="72">
        <f>'Sponsor Oversight of Schools'!$H$2</f>
        <v>0</v>
      </c>
      <c r="C168" s="78">
        <f>'Sponsor Oversight of Schools'!A174</f>
        <v>631</v>
      </c>
      <c r="D168" s="78" t="str">
        <f>'Sponsor Oversight of Schools'!O174</f>
        <v/>
      </c>
      <c r="E168" s="78" t="str">
        <f>IF('Sponsor Oversight of Schools'!R174&lt;&gt;"",'Sponsor Oversight of Schools'!R174,"")</f>
        <v/>
      </c>
      <c r="F168" s="78">
        <f>'Sponsor Oversight of Schools'!S174</f>
        <v>0</v>
      </c>
      <c r="G168" s="78">
        <f>'Sponsor Oversight of Schools'!T174</f>
        <v>0</v>
      </c>
      <c r="H168" s="79">
        <f>'Sponsor Oversight of Schools'!U174</f>
        <v>0</v>
      </c>
    </row>
    <row r="169" spans="1:8" x14ac:dyDescent="0.25">
      <c r="A169" s="78">
        <f>'Sponsor Oversight of Schools'!$H$4</f>
        <v>0</v>
      </c>
      <c r="B169" s="72">
        <f>'Sponsor Oversight of Schools'!$H$2</f>
        <v>0</v>
      </c>
      <c r="C169" s="78">
        <f>'Sponsor Oversight of Schools'!A175</f>
        <v>632</v>
      </c>
      <c r="D169" s="78" t="str">
        <f>'Sponsor Oversight of Schools'!O175</f>
        <v/>
      </c>
      <c r="E169" s="78" t="str">
        <f>IF('Sponsor Oversight of Schools'!R175&lt;&gt;"",'Sponsor Oversight of Schools'!R175,"")</f>
        <v/>
      </c>
      <c r="F169" s="78">
        <f>'Sponsor Oversight of Schools'!S175</f>
        <v>0</v>
      </c>
      <c r="G169" s="78">
        <f>'Sponsor Oversight of Schools'!T175</f>
        <v>0</v>
      </c>
      <c r="H169" s="79">
        <f>'Sponsor Oversight of Schools'!U175</f>
        <v>0</v>
      </c>
    </row>
    <row r="170" spans="1:8" x14ac:dyDescent="0.25">
      <c r="A170" s="78">
        <f>'Sponsor Oversight of Schools'!$H$4</f>
        <v>0</v>
      </c>
      <c r="B170" s="72">
        <f>'Sponsor Oversight of Schools'!$H$2</f>
        <v>0</v>
      </c>
      <c r="C170" s="78">
        <f>'Sponsor Oversight of Schools'!A176</f>
        <v>633</v>
      </c>
      <c r="D170" s="78" t="str">
        <f>'Sponsor Oversight of Schools'!O176</f>
        <v/>
      </c>
      <c r="E170" s="78" t="str">
        <f>IF('Sponsor Oversight of Schools'!R176&lt;&gt;"",'Sponsor Oversight of Schools'!R176,"")</f>
        <v/>
      </c>
      <c r="F170" s="78">
        <f>'Sponsor Oversight of Schools'!S176</f>
        <v>0</v>
      </c>
      <c r="G170" s="78">
        <f>'Sponsor Oversight of Schools'!T176</f>
        <v>0</v>
      </c>
      <c r="H170" s="79">
        <f>'Sponsor Oversight of Schools'!U176</f>
        <v>0</v>
      </c>
    </row>
    <row r="171" spans="1:8" x14ac:dyDescent="0.25">
      <c r="A171" s="78">
        <f>'Sponsor Oversight of Schools'!$H$4</f>
        <v>0</v>
      </c>
      <c r="B171" s="72">
        <f>'Sponsor Oversight of Schools'!$H$2</f>
        <v>0</v>
      </c>
      <c r="C171" s="78">
        <f>'Sponsor Oversight of Schools'!A177</f>
        <v>634</v>
      </c>
      <c r="D171" s="78" t="str">
        <f>'Sponsor Oversight of Schools'!O177</f>
        <v/>
      </c>
      <c r="E171" s="78" t="str">
        <f>IF('Sponsor Oversight of Schools'!R177&lt;&gt;"",'Sponsor Oversight of Schools'!R177,"")</f>
        <v/>
      </c>
      <c r="F171" s="78">
        <f>'Sponsor Oversight of Schools'!S177</f>
        <v>0</v>
      </c>
      <c r="G171" s="78">
        <f>'Sponsor Oversight of Schools'!T177</f>
        <v>0</v>
      </c>
      <c r="H171" s="79">
        <f>'Sponsor Oversight of Schools'!U177</f>
        <v>0</v>
      </c>
    </row>
    <row r="172" spans="1:8" x14ac:dyDescent="0.25">
      <c r="A172" s="78">
        <f>'Sponsor Oversight of Schools'!$H$4</f>
        <v>0</v>
      </c>
      <c r="B172" s="72">
        <f>'Sponsor Oversight of Schools'!$H$2</f>
        <v>0</v>
      </c>
      <c r="C172" s="78">
        <f>'Sponsor Oversight of Schools'!A178</f>
        <v>635</v>
      </c>
      <c r="D172" s="78" t="str">
        <f>'Sponsor Oversight of Schools'!O178</f>
        <v/>
      </c>
      <c r="E172" s="78" t="str">
        <f>IF('Sponsor Oversight of Schools'!R178&lt;&gt;"",'Sponsor Oversight of Schools'!R178,"")</f>
        <v/>
      </c>
      <c r="F172" s="78">
        <f>'Sponsor Oversight of Schools'!S178</f>
        <v>0</v>
      </c>
      <c r="G172" s="78">
        <f>'Sponsor Oversight of Schools'!T178</f>
        <v>0</v>
      </c>
      <c r="H172" s="79">
        <f>'Sponsor Oversight of Schools'!U178</f>
        <v>0</v>
      </c>
    </row>
    <row r="173" spans="1:8" x14ac:dyDescent="0.25">
      <c r="A173" s="78">
        <f>'Sponsor Oversight of Schools'!$H$4</f>
        <v>0</v>
      </c>
      <c r="B173" s="72">
        <f>'Sponsor Oversight of Schools'!$H$2</f>
        <v>0</v>
      </c>
      <c r="C173" s="78">
        <f>'Sponsor Oversight of Schools'!A179</f>
        <v>636</v>
      </c>
      <c r="D173" s="78" t="str">
        <f>'Sponsor Oversight of Schools'!O179</f>
        <v/>
      </c>
      <c r="E173" s="78" t="str">
        <f>IF('Sponsor Oversight of Schools'!R179&lt;&gt;"",'Sponsor Oversight of Schools'!R179,"")</f>
        <v/>
      </c>
      <c r="F173" s="78">
        <f>'Sponsor Oversight of Schools'!S179</f>
        <v>0</v>
      </c>
      <c r="G173" s="78">
        <f>'Sponsor Oversight of Schools'!T179</f>
        <v>0</v>
      </c>
      <c r="H173" s="79">
        <f>'Sponsor Oversight of Schools'!U179</f>
        <v>0</v>
      </c>
    </row>
    <row r="174" spans="1:8" x14ac:dyDescent="0.25">
      <c r="A174" s="78">
        <f>'Sponsor Oversight of Schools'!$H$4</f>
        <v>0</v>
      </c>
      <c r="B174" s="72">
        <f>'Sponsor Oversight of Schools'!$H$2</f>
        <v>0</v>
      </c>
      <c r="C174" s="78">
        <f>'Sponsor Oversight of Schools'!A180</f>
        <v>637</v>
      </c>
      <c r="D174" s="78" t="str">
        <f>'Sponsor Oversight of Schools'!O180</f>
        <v/>
      </c>
      <c r="E174" s="78" t="str">
        <f>IF('Sponsor Oversight of Schools'!R180&lt;&gt;"",'Sponsor Oversight of Schools'!R180,"")</f>
        <v/>
      </c>
      <c r="F174" s="78">
        <f>'Sponsor Oversight of Schools'!S180</f>
        <v>0</v>
      </c>
      <c r="G174" s="78">
        <f>'Sponsor Oversight of Schools'!T180</f>
        <v>0</v>
      </c>
      <c r="H174" s="79">
        <f>'Sponsor Oversight of Schools'!U180</f>
        <v>0</v>
      </c>
    </row>
    <row r="175" spans="1:8" x14ac:dyDescent="0.25">
      <c r="A175" s="78">
        <f>'Sponsor Oversight of Schools'!$H$4</f>
        <v>0</v>
      </c>
      <c r="B175" s="72">
        <f>'Sponsor Oversight of Schools'!$H$2</f>
        <v>0</v>
      </c>
      <c r="C175" s="78">
        <f>'Sponsor Oversight of Schools'!A181</f>
        <v>638</v>
      </c>
      <c r="D175" s="78" t="str">
        <f>'Sponsor Oversight of Schools'!O181</f>
        <v/>
      </c>
      <c r="E175" s="78" t="str">
        <f>IF('Sponsor Oversight of Schools'!R181&lt;&gt;"",'Sponsor Oversight of Schools'!R181,"")</f>
        <v/>
      </c>
      <c r="F175" s="78">
        <f>'Sponsor Oversight of Schools'!S181</f>
        <v>0</v>
      </c>
      <c r="G175" s="78">
        <f>'Sponsor Oversight of Schools'!T181</f>
        <v>0</v>
      </c>
      <c r="H175" s="79">
        <f>'Sponsor Oversight of Schools'!U181</f>
        <v>0</v>
      </c>
    </row>
    <row r="176" spans="1:8" x14ac:dyDescent="0.25">
      <c r="A176" s="78">
        <f>'Sponsor Oversight of Schools'!$H$4</f>
        <v>0</v>
      </c>
      <c r="B176" s="72">
        <f>'Sponsor Oversight of Schools'!$H$2</f>
        <v>0</v>
      </c>
      <c r="C176" s="78">
        <f>'Sponsor Oversight of Schools'!A182</f>
        <v>639</v>
      </c>
      <c r="D176" s="78" t="str">
        <f>'Sponsor Oversight of Schools'!O182</f>
        <v/>
      </c>
      <c r="E176" s="78" t="str">
        <f>IF('Sponsor Oversight of Schools'!R182&lt;&gt;"",'Sponsor Oversight of Schools'!R182,"")</f>
        <v/>
      </c>
      <c r="F176" s="78">
        <f>'Sponsor Oversight of Schools'!S182</f>
        <v>0</v>
      </c>
      <c r="G176" s="78">
        <f>'Sponsor Oversight of Schools'!T182</f>
        <v>0</v>
      </c>
      <c r="H176" s="79">
        <f>'Sponsor Oversight of Schools'!U182</f>
        <v>0</v>
      </c>
    </row>
    <row r="177" spans="1:8" x14ac:dyDescent="0.25">
      <c r="A177" s="78">
        <f>'Sponsor Oversight of Schools'!$H$4</f>
        <v>0</v>
      </c>
      <c r="B177" s="72">
        <f>'Sponsor Oversight of Schools'!$H$2</f>
        <v>0</v>
      </c>
      <c r="C177" s="78">
        <f>'Sponsor Oversight of Schools'!A183</f>
        <v>640</v>
      </c>
      <c r="D177" s="78" t="str">
        <f>'Sponsor Oversight of Schools'!O183</f>
        <v/>
      </c>
      <c r="E177" s="78" t="str">
        <f>IF('Sponsor Oversight of Schools'!R183&lt;&gt;"",'Sponsor Oversight of Schools'!R183,"")</f>
        <v/>
      </c>
      <c r="F177" s="78">
        <f>'Sponsor Oversight of Schools'!S183</f>
        <v>0</v>
      </c>
      <c r="G177" s="78">
        <f>'Sponsor Oversight of Schools'!T183</f>
        <v>0</v>
      </c>
      <c r="H177" s="79">
        <f>'Sponsor Oversight of Schools'!U183</f>
        <v>0</v>
      </c>
    </row>
    <row r="178" spans="1:8" x14ac:dyDescent="0.25">
      <c r="A178" s="78">
        <f>'Sponsor Oversight of Schools'!$H$4</f>
        <v>0</v>
      </c>
      <c r="B178" s="72">
        <f>'Sponsor Oversight of Schools'!$H$2</f>
        <v>0</v>
      </c>
      <c r="C178" s="78">
        <f>'Sponsor Oversight of Schools'!A184</f>
        <v>651</v>
      </c>
      <c r="D178" s="78" t="str">
        <f>'Sponsor Oversight of Schools'!O184</f>
        <v/>
      </c>
      <c r="E178" s="78" t="str">
        <f>IF('Sponsor Oversight of Schools'!R184&lt;&gt;"",'Sponsor Oversight of Schools'!R184,"")</f>
        <v/>
      </c>
      <c r="F178" s="78">
        <f>'Sponsor Oversight of Schools'!S184</f>
        <v>0</v>
      </c>
      <c r="G178" s="78">
        <f>'Sponsor Oversight of Schools'!T184</f>
        <v>0</v>
      </c>
      <c r="H178" s="79">
        <f>'Sponsor Oversight of Schools'!U184</f>
        <v>0</v>
      </c>
    </row>
    <row r="179" spans="1:8" x14ac:dyDescent="0.25">
      <c r="A179" s="78">
        <f>'Sponsor Oversight of Schools'!$H$4</f>
        <v>0</v>
      </c>
      <c r="B179" s="72">
        <f>'Sponsor Oversight of Schools'!$H$2</f>
        <v>0</v>
      </c>
      <c r="C179" s="78">
        <f>'Sponsor Oversight of Schools'!A185</f>
        <v>652</v>
      </c>
      <c r="D179" s="78" t="str">
        <f>'Sponsor Oversight of Schools'!O185</f>
        <v/>
      </c>
      <c r="E179" s="78" t="str">
        <f>IF('Sponsor Oversight of Schools'!R185&lt;&gt;"",'Sponsor Oversight of Schools'!R185,"")</f>
        <v/>
      </c>
      <c r="F179" s="78">
        <f>'Sponsor Oversight of Schools'!S185</f>
        <v>0</v>
      </c>
      <c r="G179" s="78">
        <f>'Sponsor Oversight of Schools'!T185</f>
        <v>0</v>
      </c>
      <c r="H179" s="79">
        <f>'Sponsor Oversight of Schools'!U185</f>
        <v>0</v>
      </c>
    </row>
    <row r="180" spans="1:8" x14ac:dyDescent="0.25">
      <c r="A180" s="78">
        <f>'Sponsor Oversight of Schools'!$H$4</f>
        <v>0</v>
      </c>
      <c r="B180" s="72">
        <f>'Sponsor Oversight of Schools'!$H$2</f>
        <v>0</v>
      </c>
      <c r="C180" s="78">
        <f>'Sponsor Oversight of Schools'!A186</f>
        <v>653</v>
      </c>
      <c r="D180" s="78" t="str">
        <f>'Sponsor Oversight of Schools'!O186</f>
        <v/>
      </c>
      <c r="E180" s="78" t="str">
        <f>IF('Sponsor Oversight of Schools'!R186&lt;&gt;"",'Sponsor Oversight of Schools'!R186,"")</f>
        <v/>
      </c>
      <c r="F180" s="78">
        <f>'Sponsor Oversight of Schools'!S186</f>
        <v>0</v>
      </c>
      <c r="G180" s="78">
        <f>'Sponsor Oversight of Schools'!T186</f>
        <v>0</v>
      </c>
      <c r="H180" s="79">
        <f>'Sponsor Oversight of Schools'!U186</f>
        <v>0</v>
      </c>
    </row>
    <row r="181" spans="1:8" x14ac:dyDescent="0.25">
      <c r="A181" s="78">
        <f>'Sponsor Oversight of Schools'!$H$4</f>
        <v>0</v>
      </c>
      <c r="B181" s="72">
        <f>'Sponsor Oversight of Schools'!$H$2</f>
        <v>0</v>
      </c>
      <c r="C181" s="78">
        <f>'Sponsor Oversight of Schools'!A187</f>
        <v>654</v>
      </c>
      <c r="D181" s="78" t="str">
        <f>'Sponsor Oversight of Schools'!O187</f>
        <v/>
      </c>
      <c r="E181" s="78" t="str">
        <f>IF('Sponsor Oversight of Schools'!R187&lt;&gt;"",'Sponsor Oversight of Schools'!R187,"")</f>
        <v/>
      </c>
      <c r="F181" s="78">
        <f>'Sponsor Oversight of Schools'!S187</f>
        <v>0</v>
      </c>
      <c r="G181" s="78">
        <f>'Sponsor Oversight of Schools'!T187</f>
        <v>0</v>
      </c>
      <c r="H181" s="79">
        <f>'Sponsor Oversight of Schools'!U187</f>
        <v>0</v>
      </c>
    </row>
    <row r="182" spans="1:8" x14ac:dyDescent="0.25">
      <c r="A182" s="78">
        <f>'Sponsor Oversight of Schools'!$H$4</f>
        <v>0</v>
      </c>
      <c r="B182" s="72">
        <f>'Sponsor Oversight of Schools'!$H$2</f>
        <v>0</v>
      </c>
      <c r="C182" s="78">
        <f>'Sponsor Oversight of Schools'!A188</f>
        <v>655</v>
      </c>
      <c r="D182" s="78" t="str">
        <f>'Sponsor Oversight of Schools'!O188</f>
        <v/>
      </c>
      <c r="E182" s="78" t="str">
        <f>IF('Sponsor Oversight of Schools'!R188&lt;&gt;"",'Sponsor Oversight of Schools'!R188,"")</f>
        <v/>
      </c>
      <c r="F182" s="78">
        <f>'Sponsor Oversight of Schools'!S188</f>
        <v>0</v>
      </c>
      <c r="G182" s="78">
        <f>'Sponsor Oversight of Schools'!T188</f>
        <v>0</v>
      </c>
      <c r="H182" s="79">
        <f>'Sponsor Oversight of Schools'!U188</f>
        <v>0</v>
      </c>
    </row>
    <row r="183" spans="1:8" x14ac:dyDescent="0.25">
      <c r="A183" s="78">
        <f>'Sponsor Oversight of Schools'!$H$4</f>
        <v>0</v>
      </c>
      <c r="B183" s="72">
        <f>'Sponsor Oversight of Schools'!$H$2</f>
        <v>0</v>
      </c>
      <c r="C183" s="78">
        <f>'Sponsor Oversight of Schools'!A189</f>
        <v>656</v>
      </c>
      <c r="D183" s="78" t="str">
        <f>'Sponsor Oversight of Schools'!O189</f>
        <v/>
      </c>
      <c r="E183" s="78" t="str">
        <f>IF('Sponsor Oversight of Schools'!R189&lt;&gt;"",'Sponsor Oversight of Schools'!R189,"")</f>
        <v/>
      </c>
      <c r="F183" s="78">
        <f>'Sponsor Oversight of Schools'!S189</f>
        <v>0</v>
      </c>
      <c r="G183" s="78">
        <f>'Sponsor Oversight of Schools'!T189</f>
        <v>0</v>
      </c>
      <c r="H183" s="79">
        <f>'Sponsor Oversight of Schools'!U189</f>
        <v>0</v>
      </c>
    </row>
    <row r="184" spans="1:8" x14ac:dyDescent="0.25">
      <c r="A184" s="78">
        <f>'Sponsor Oversight of Schools'!$H$4</f>
        <v>0</v>
      </c>
      <c r="B184" s="72">
        <f>'Sponsor Oversight of Schools'!$H$2</f>
        <v>0</v>
      </c>
      <c r="C184" s="78">
        <f>'Sponsor Oversight of Schools'!A190</f>
        <v>657</v>
      </c>
      <c r="D184" s="78" t="str">
        <f>'Sponsor Oversight of Schools'!O190</f>
        <v/>
      </c>
      <c r="E184" s="78" t="str">
        <f>IF('Sponsor Oversight of Schools'!R190&lt;&gt;"",'Sponsor Oversight of Schools'!R190,"")</f>
        <v/>
      </c>
      <c r="F184" s="78">
        <f>'Sponsor Oversight of Schools'!S190</f>
        <v>0</v>
      </c>
      <c r="G184" s="78">
        <f>'Sponsor Oversight of Schools'!T190</f>
        <v>0</v>
      </c>
      <c r="H184" s="79">
        <f>'Sponsor Oversight of Schools'!U190</f>
        <v>0</v>
      </c>
    </row>
    <row r="185" spans="1:8" x14ac:dyDescent="0.25">
      <c r="A185" s="78">
        <f>'Sponsor Oversight of Schools'!$H$4</f>
        <v>0</v>
      </c>
      <c r="B185" s="72">
        <f>'Sponsor Oversight of Schools'!$H$2</f>
        <v>0</v>
      </c>
      <c r="C185" s="78">
        <f>'Sponsor Oversight of Schools'!A191</f>
        <v>658</v>
      </c>
      <c r="D185" s="78" t="str">
        <f>'Sponsor Oversight of Schools'!O191</f>
        <v/>
      </c>
      <c r="E185" s="78" t="str">
        <f>IF('Sponsor Oversight of Schools'!R191&lt;&gt;"",'Sponsor Oversight of Schools'!R191,"")</f>
        <v/>
      </c>
      <c r="F185" s="78">
        <f>'Sponsor Oversight of Schools'!S191</f>
        <v>0</v>
      </c>
      <c r="G185" s="78">
        <f>'Sponsor Oversight of Schools'!T191</f>
        <v>0</v>
      </c>
      <c r="H185" s="79">
        <f>'Sponsor Oversight of Schools'!U191</f>
        <v>0</v>
      </c>
    </row>
    <row r="186" spans="1:8" x14ac:dyDescent="0.25">
      <c r="A186" s="78">
        <f>'Sponsor Oversight of Schools'!$H$4</f>
        <v>0</v>
      </c>
      <c r="B186" s="72">
        <f>'Sponsor Oversight of Schools'!$H$2</f>
        <v>0</v>
      </c>
      <c r="C186" s="78">
        <f>'Sponsor Oversight of Schools'!A192</f>
        <v>659</v>
      </c>
      <c r="D186" s="78" t="str">
        <f>'Sponsor Oversight of Schools'!O192</f>
        <v/>
      </c>
      <c r="E186" s="78" t="str">
        <f>IF('Sponsor Oversight of Schools'!R192&lt;&gt;"",'Sponsor Oversight of Schools'!R192,"")</f>
        <v/>
      </c>
      <c r="F186" s="78">
        <f>'Sponsor Oversight of Schools'!S192</f>
        <v>0</v>
      </c>
      <c r="G186" s="78">
        <f>'Sponsor Oversight of Schools'!T192</f>
        <v>0</v>
      </c>
      <c r="H186" s="79">
        <f>'Sponsor Oversight of Schools'!U192</f>
        <v>0</v>
      </c>
    </row>
    <row r="187" spans="1:8" x14ac:dyDescent="0.25">
      <c r="A187" s="78">
        <f>'Sponsor Oversight of Schools'!$H$4</f>
        <v>0</v>
      </c>
      <c r="B187" s="72">
        <f>'Sponsor Oversight of Schools'!$H$2</f>
        <v>0</v>
      </c>
      <c r="C187" s="78">
        <f>'Sponsor Oversight of Schools'!A193</f>
        <v>660</v>
      </c>
      <c r="D187" s="78" t="str">
        <f>'Sponsor Oversight of Schools'!O193</f>
        <v/>
      </c>
      <c r="E187" s="78" t="str">
        <f>IF('Sponsor Oversight of Schools'!R193&lt;&gt;"",'Sponsor Oversight of Schools'!R193,"")</f>
        <v/>
      </c>
      <c r="F187" s="78">
        <f>'Sponsor Oversight of Schools'!S193</f>
        <v>0</v>
      </c>
      <c r="G187" s="78">
        <f>'Sponsor Oversight of Schools'!T193</f>
        <v>0</v>
      </c>
      <c r="H187" s="79">
        <f>'Sponsor Oversight of Schools'!U193</f>
        <v>0</v>
      </c>
    </row>
    <row r="188" spans="1:8" x14ac:dyDescent="0.25">
      <c r="A188" s="78">
        <f>'Sponsor Oversight of Schools'!$H$4</f>
        <v>0</v>
      </c>
      <c r="B188" s="72">
        <f>'Sponsor Oversight of Schools'!$H$2</f>
        <v>0</v>
      </c>
      <c r="C188" s="78">
        <f>'Sponsor Oversight of Schools'!A194</f>
        <v>661</v>
      </c>
      <c r="D188" s="78" t="str">
        <f>'Sponsor Oversight of Schools'!O194</f>
        <v/>
      </c>
      <c r="E188" s="78" t="str">
        <f>IF('Sponsor Oversight of Schools'!R194&lt;&gt;"",'Sponsor Oversight of Schools'!R194,"")</f>
        <v/>
      </c>
      <c r="F188" s="78">
        <f>'Sponsor Oversight of Schools'!S194</f>
        <v>0</v>
      </c>
      <c r="G188" s="78">
        <f>'Sponsor Oversight of Schools'!T194</f>
        <v>0</v>
      </c>
      <c r="H188" s="79">
        <f>'Sponsor Oversight of Schools'!U194</f>
        <v>0</v>
      </c>
    </row>
    <row r="189" spans="1:8" x14ac:dyDescent="0.25">
      <c r="A189" s="78">
        <f>'Sponsor Oversight of Schools'!$H$4</f>
        <v>0</v>
      </c>
      <c r="B189" s="72">
        <f>'Sponsor Oversight of Schools'!$H$2</f>
        <v>0</v>
      </c>
      <c r="C189" s="78">
        <f>'Sponsor Oversight of Schools'!A195</f>
        <v>662</v>
      </c>
      <c r="D189" s="78" t="str">
        <f>'Sponsor Oversight of Schools'!O195</f>
        <v/>
      </c>
      <c r="E189" s="78" t="str">
        <f>IF('Sponsor Oversight of Schools'!R195&lt;&gt;"",'Sponsor Oversight of Schools'!R195,"")</f>
        <v/>
      </c>
      <c r="F189" s="78">
        <f>'Sponsor Oversight of Schools'!S195</f>
        <v>0</v>
      </c>
      <c r="G189" s="78">
        <f>'Sponsor Oversight of Schools'!T195</f>
        <v>0</v>
      </c>
      <c r="H189" s="79">
        <f>'Sponsor Oversight of Schools'!U195</f>
        <v>0</v>
      </c>
    </row>
    <row r="190" spans="1:8" x14ac:dyDescent="0.25">
      <c r="A190" s="78">
        <f>'Sponsor Oversight of Schools'!$H$4</f>
        <v>0</v>
      </c>
      <c r="B190" s="72">
        <f>'Sponsor Oversight of Schools'!$H$2</f>
        <v>0</v>
      </c>
      <c r="C190" s="78">
        <f>'Sponsor Oversight of Schools'!A196</f>
        <v>663</v>
      </c>
      <c r="D190" s="78" t="str">
        <f>'Sponsor Oversight of Schools'!O196</f>
        <v/>
      </c>
      <c r="E190" s="78" t="str">
        <f>IF('Sponsor Oversight of Schools'!R196&lt;&gt;"",'Sponsor Oversight of Schools'!R196,"")</f>
        <v/>
      </c>
      <c r="F190" s="78">
        <f>'Sponsor Oversight of Schools'!S196</f>
        <v>0</v>
      </c>
      <c r="G190" s="78">
        <f>'Sponsor Oversight of Schools'!T196</f>
        <v>0</v>
      </c>
      <c r="H190" s="79">
        <f>'Sponsor Oversight of Schools'!U196</f>
        <v>0</v>
      </c>
    </row>
    <row r="191" spans="1:8" x14ac:dyDescent="0.25">
      <c r="A191" s="78">
        <f>'Sponsor Oversight of Schools'!$H$4</f>
        <v>0</v>
      </c>
      <c r="B191" s="72">
        <f>'Sponsor Oversight of Schools'!$H$2</f>
        <v>0</v>
      </c>
      <c r="C191" s="78">
        <f>'Sponsor Oversight of Schools'!A197</f>
        <v>664</v>
      </c>
      <c r="D191" s="78" t="str">
        <f>'Sponsor Oversight of Schools'!O197</f>
        <v/>
      </c>
      <c r="E191" s="78" t="str">
        <f>IF('Sponsor Oversight of Schools'!R197&lt;&gt;"",'Sponsor Oversight of Schools'!R197,"")</f>
        <v/>
      </c>
      <c r="F191" s="78">
        <f>'Sponsor Oversight of Schools'!S197</f>
        <v>0</v>
      </c>
      <c r="G191" s="78">
        <f>'Sponsor Oversight of Schools'!T197</f>
        <v>0</v>
      </c>
      <c r="H191" s="79">
        <f>'Sponsor Oversight of Schools'!U197</f>
        <v>0</v>
      </c>
    </row>
    <row r="192" spans="1:8" x14ac:dyDescent="0.25">
      <c r="A192" s="78">
        <f>'Sponsor Oversight of Schools'!$H$4</f>
        <v>0</v>
      </c>
      <c r="B192" s="72">
        <f>'Sponsor Oversight of Schools'!$H$2</f>
        <v>0</v>
      </c>
      <c r="C192" s="78">
        <f>'Sponsor Oversight of Schools'!A198</f>
        <v>665</v>
      </c>
      <c r="D192" s="78" t="str">
        <f>'Sponsor Oversight of Schools'!O198</f>
        <v/>
      </c>
      <c r="E192" s="78" t="str">
        <f>IF('Sponsor Oversight of Schools'!R198&lt;&gt;"",'Sponsor Oversight of Schools'!R198,"")</f>
        <v/>
      </c>
      <c r="F192" s="78">
        <f>'Sponsor Oversight of Schools'!S198</f>
        <v>0</v>
      </c>
      <c r="G192" s="78">
        <f>'Sponsor Oversight of Schools'!T198</f>
        <v>0</v>
      </c>
      <c r="H192" s="79">
        <f>'Sponsor Oversight of Schools'!U198</f>
        <v>0</v>
      </c>
    </row>
    <row r="193" spans="1:8" x14ac:dyDescent="0.25">
      <c r="A193" s="78">
        <f>'Sponsor Oversight of Schools'!$H$4</f>
        <v>0</v>
      </c>
      <c r="B193" s="72">
        <f>'Sponsor Oversight of Schools'!$H$2</f>
        <v>0</v>
      </c>
      <c r="C193" s="78">
        <f>'Sponsor Oversight of Schools'!A199</f>
        <v>666</v>
      </c>
      <c r="D193" s="78" t="str">
        <f>'Sponsor Oversight of Schools'!O199</f>
        <v/>
      </c>
      <c r="E193" s="78" t="str">
        <f>IF('Sponsor Oversight of Schools'!R199&lt;&gt;"",'Sponsor Oversight of Schools'!R199,"")</f>
        <v/>
      </c>
      <c r="F193" s="78">
        <f>'Sponsor Oversight of Schools'!S199</f>
        <v>0</v>
      </c>
      <c r="G193" s="78">
        <f>'Sponsor Oversight of Schools'!T199</f>
        <v>0</v>
      </c>
      <c r="H193" s="79">
        <f>'Sponsor Oversight of Schools'!U199</f>
        <v>0</v>
      </c>
    </row>
    <row r="194" spans="1:8" x14ac:dyDescent="0.25">
      <c r="A194" s="78">
        <f>'Sponsor Oversight of Schools'!$H$4</f>
        <v>0</v>
      </c>
      <c r="B194" s="72">
        <f>'Sponsor Oversight of Schools'!$H$2</f>
        <v>0</v>
      </c>
      <c r="C194" s="78">
        <f>'Sponsor Oversight of Schools'!A200</f>
        <v>667</v>
      </c>
      <c r="D194" s="78" t="str">
        <f>'Sponsor Oversight of Schools'!O200</f>
        <v/>
      </c>
      <c r="E194" s="78" t="str">
        <f>IF('Sponsor Oversight of Schools'!R200&lt;&gt;"",'Sponsor Oversight of Schools'!R200,"")</f>
        <v/>
      </c>
      <c r="F194" s="78">
        <f>'Sponsor Oversight of Schools'!S200</f>
        <v>0</v>
      </c>
      <c r="G194" s="78">
        <f>'Sponsor Oversight of Schools'!T200</f>
        <v>0</v>
      </c>
      <c r="H194" s="79">
        <f>'Sponsor Oversight of Schools'!U200</f>
        <v>0</v>
      </c>
    </row>
    <row r="195" spans="1:8" x14ac:dyDescent="0.25">
      <c r="A195" s="78">
        <f>'Sponsor Oversight of Schools'!$H$4</f>
        <v>0</v>
      </c>
      <c r="B195" s="72">
        <f>'Sponsor Oversight of Schools'!$H$2</f>
        <v>0</v>
      </c>
      <c r="C195" s="78">
        <f>'Sponsor Oversight of Schools'!A201</f>
        <v>668</v>
      </c>
      <c r="D195" s="78" t="str">
        <f>'Sponsor Oversight of Schools'!O201</f>
        <v/>
      </c>
      <c r="E195" s="78" t="str">
        <f>IF('Sponsor Oversight of Schools'!R201&lt;&gt;"",'Sponsor Oversight of Schools'!R201,"")</f>
        <v/>
      </c>
      <c r="F195" s="78">
        <f>'Sponsor Oversight of Schools'!S201</f>
        <v>0</v>
      </c>
      <c r="G195" s="78">
        <f>'Sponsor Oversight of Schools'!T201</f>
        <v>0</v>
      </c>
      <c r="H195" s="79">
        <f>'Sponsor Oversight of Schools'!U201</f>
        <v>0</v>
      </c>
    </row>
    <row r="196" spans="1:8" x14ac:dyDescent="0.25">
      <c r="A196" s="78">
        <f>'Sponsor Oversight of Schools'!$H$4</f>
        <v>0</v>
      </c>
      <c r="B196" s="72">
        <f>'Sponsor Oversight of Schools'!$H$2</f>
        <v>0</v>
      </c>
      <c r="C196" s="78">
        <f>'Sponsor Oversight of Schools'!A202</f>
        <v>669</v>
      </c>
      <c r="D196" s="78" t="str">
        <f>'Sponsor Oversight of Schools'!O202</f>
        <v/>
      </c>
      <c r="E196" s="78" t="str">
        <f>IF('Sponsor Oversight of Schools'!R202&lt;&gt;"",'Sponsor Oversight of Schools'!R202,"")</f>
        <v/>
      </c>
      <c r="F196" s="78">
        <f>'Sponsor Oversight of Schools'!S202</f>
        <v>0</v>
      </c>
      <c r="G196" s="78">
        <f>'Sponsor Oversight of Schools'!T202</f>
        <v>0</v>
      </c>
      <c r="H196" s="79">
        <f>'Sponsor Oversight of Schools'!U202</f>
        <v>0</v>
      </c>
    </row>
    <row r="197" spans="1:8" x14ac:dyDescent="0.25">
      <c r="A197" s="78">
        <f>'Sponsor Oversight of Schools'!$H$4</f>
        <v>0</v>
      </c>
      <c r="B197" s="72">
        <f>'Sponsor Oversight of Schools'!$H$2</f>
        <v>0</v>
      </c>
      <c r="C197" s="78">
        <f>'Sponsor Oversight of Schools'!A203</f>
        <v>670</v>
      </c>
      <c r="D197" s="78" t="str">
        <f>'Sponsor Oversight of Schools'!O203</f>
        <v/>
      </c>
      <c r="E197" s="78" t="str">
        <f>IF('Sponsor Oversight of Schools'!R203&lt;&gt;"",'Sponsor Oversight of Schools'!R203,"")</f>
        <v/>
      </c>
      <c r="F197" s="78">
        <f>'Sponsor Oversight of Schools'!S203</f>
        <v>0</v>
      </c>
      <c r="G197" s="78">
        <f>'Sponsor Oversight of Schools'!T203</f>
        <v>0</v>
      </c>
      <c r="H197" s="79">
        <f>'Sponsor Oversight of Schools'!U203</f>
        <v>0</v>
      </c>
    </row>
    <row r="198" spans="1:8" x14ac:dyDescent="0.25">
      <c r="A198" s="78">
        <f>'Sponsor Oversight of Schools'!$H$4</f>
        <v>0</v>
      </c>
      <c r="B198" s="72">
        <f>'Sponsor Oversight of Schools'!$H$2</f>
        <v>0</v>
      </c>
      <c r="C198" s="78">
        <f>'Sponsor Oversight of Schools'!A204</f>
        <v>701</v>
      </c>
      <c r="D198" s="78" t="str">
        <f>'Sponsor Oversight of Schools'!O204</f>
        <v/>
      </c>
      <c r="E198" s="78" t="str">
        <f>IF('Sponsor Oversight of Schools'!R204&lt;&gt;"",'Sponsor Oversight of Schools'!R204,"")</f>
        <v/>
      </c>
      <c r="F198" s="78">
        <f>'Sponsor Oversight of Schools'!S204</f>
        <v>0</v>
      </c>
      <c r="G198" s="78">
        <f>'Sponsor Oversight of Schools'!T204</f>
        <v>0</v>
      </c>
      <c r="H198" s="79">
        <f>'Sponsor Oversight of Schools'!U204</f>
        <v>0</v>
      </c>
    </row>
    <row r="199" spans="1:8" x14ac:dyDescent="0.25">
      <c r="A199" s="78">
        <f>'Sponsor Oversight of Schools'!$H$4</f>
        <v>0</v>
      </c>
      <c r="B199" s="72">
        <f>'Sponsor Oversight of Schools'!$H$2</f>
        <v>0</v>
      </c>
      <c r="C199" s="78">
        <f>'Sponsor Oversight of Schools'!A205</f>
        <v>702</v>
      </c>
      <c r="D199" s="78" t="str">
        <f>'Sponsor Oversight of Schools'!O205</f>
        <v/>
      </c>
      <c r="E199" s="78" t="str">
        <f>IF('Sponsor Oversight of Schools'!R205&lt;&gt;"",'Sponsor Oversight of Schools'!R205,"")</f>
        <v/>
      </c>
      <c r="F199" s="78">
        <f>'Sponsor Oversight of Schools'!S205</f>
        <v>0</v>
      </c>
      <c r="G199" s="78">
        <f>'Sponsor Oversight of Schools'!T205</f>
        <v>0</v>
      </c>
      <c r="H199" s="79">
        <f>'Sponsor Oversight of Schools'!U205</f>
        <v>0</v>
      </c>
    </row>
    <row r="200" spans="1:8" x14ac:dyDescent="0.25">
      <c r="A200" s="78">
        <f>'Sponsor Oversight of Schools'!$H$4</f>
        <v>0</v>
      </c>
      <c r="B200" s="72">
        <f>'Sponsor Oversight of Schools'!$H$2</f>
        <v>0</v>
      </c>
      <c r="C200" s="78">
        <f>'Sponsor Oversight of Schools'!A206</f>
        <v>703</v>
      </c>
      <c r="D200" s="78" t="str">
        <f>'Sponsor Oversight of Schools'!O206</f>
        <v/>
      </c>
      <c r="E200" s="78" t="str">
        <f>IF('Sponsor Oversight of Schools'!R206&lt;&gt;"",'Sponsor Oversight of Schools'!R206,"")</f>
        <v/>
      </c>
      <c r="F200" s="78">
        <f>'Sponsor Oversight of Schools'!S206</f>
        <v>0</v>
      </c>
      <c r="G200" s="78">
        <f>'Sponsor Oversight of Schools'!T206</f>
        <v>0</v>
      </c>
      <c r="H200" s="79">
        <f>'Sponsor Oversight of Schools'!U206</f>
        <v>0</v>
      </c>
    </row>
    <row r="201" spans="1:8" x14ac:dyDescent="0.25">
      <c r="A201" s="78">
        <f>'Sponsor Oversight of Schools'!$H$4</f>
        <v>0</v>
      </c>
      <c r="B201" s="72">
        <f>'Sponsor Oversight of Schools'!$H$2</f>
        <v>0</v>
      </c>
      <c r="C201" s="78">
        <f>'Sponsor Oversight of Schools'!A207</f>
        <v>704</v>
      </c>
      <c r="D201" s="78" t="str">
        <f>'Sponsor Oversight of Schools'!O207</f>
        <v/>
      </c>
      <c r="E201" s="78" t="str">
        <f>IF('Sponsor Oversight of Schools'!R207&lt;&gt;"",'Sponsor Oversight of Schools'!R207,"")</f>
        <v/>
      </c>
      <c r="F201" s="78">
        <f>'Sponsor Oversight of Schools'!S207</f>
        <v>0</v>
      </c>
      <c r="G201" s="78">
        <f>'Sponsor Oversight of Schools'!T207</f>
        <v>0</v>
      </c>
      <c r="H201" s="79">
        <f>'Sponsor Oversight of Schools'!U207</f>
        <v>0</v>
      </c>
    </row>
    <row r="202" spans="1:8" x14ac:dyDescent="0.25">
      <c r="A202" s="78">
        <f>'Sponsor Oversight of Schools'!$H$4</f>
        <v>0</v>
      </c>
      <c r="B202" s="72">
        <f>'Sponsor Oversight of Schools'!$H$2</f>
        <v>0</v>
      </c>
      <c r="C202" s="78">
        <f>'Sponsor Oversight of Schools'!A208</f>
        <v>705</v>
      </c>
      <c r="D202" s="78" t="str">
        <f>'Sponsor Oversight of Schools'!O208</f>
        <v/>
      </c>
      <c r="E202" s="78" t="str">
        <f>IF('Sponsor Oversight of Schools'!R208&lt;&gt;"",'Sponsor Oversight of Schools'!R208,"")</f>
        <v/>
      </c>
      <c r="F202" s="78">
        <f>'Sponsor Oversight of Schools'!S208</f>
        <v>0</v>
      </c>
      <c r="G202" s="78">
        <f>'Sponsor Oversight of Schools'!T208</f>
        <v>0</v>
      </c>
      <c r="H202" s="79">
        <f>'Sponsor Oversight of Schools'!U208</f>
        <v>0</v>
      </c>
    </row>
    <row r="203" spans="1:8" x14ac:dyDescent="0.25">
      <c r="A203" s="78">
        <f>'Sponsor Oversight of Schools'!$H$4</f>
        <v>0</v>
      </c>
      <c r="B203" s="72">
        <f>'Sponsor Oversight of Schools'!$H$2</f>
        <v>0</v>
      </c>
      <c r="C203" s="78">
        <f>'Sponsor Oversight of Schools'!A209</f>
        <v>706</v>
      </c>
      <c r="D203" s="78" t="str">
        <f>'Sponsor Oversight of Schools'!O209</f>
        <v/>
      </c>
      <c r="E203" s="78" t="str">
        <f>IF('Sponsor Oversight of Schools'!R209&lt;&gt;"",'Sponsor Oversight of Schools'!R209,"")</f>
        <v/>
      </c>
      <c r="F203" s="78">
        <f>'Sponsor Oversight of Schools'!S209</f>
        <v>0</v>
      </c>
      <c r="G203" s="78">
        <f>'Sponsor Oversight of Schools'!T209</f>
        <v>0</v>
      </c>
      <c r="H203" s="79">
        <f>'Sponsor Oversight of Schools'!U209</f>
        <v>0</v>
      </c>
    </row>
    <row r="204" spans="1:8" x14ac:dyDescent="0.25">
      <c r="A204" s="78">
        <f>'Sponsor Oversight of Schools'!$H$4</f>
        <v>0</v>
      </c>
      <c r="B204" s="72">
        <f>'Sponsor Oversight of Schools'!$H$2</f>
        <v>0</v>
      </c>
      <c r="C204" s="78">
        <f>'Sponsor Oversight of Schools'!A210</f>
        <v>707</v>
      </c>
      <c r="D204" s="78" t="str">
        <f>'Sponsor Oversight of Schools'!O210</f>
        <v/>
      </c>
      <c r="E204" s="78" t="str">
        <f>IF('Sponsor Oversight of Schools'!R210&lt;&gt;"",'Sponsor Oversight of Schools'!R210,"")</f>
        <v/>
      </c>
      <c r="F204" s="78">
        <f>'Sponsor Oversight of Schools'!S210</f>
        <v>0</v>
      </c>
      <c r="G204" s="78">
        <f>'Sponsor Oversight of Schools'!T210</f>
        <v>0</v>
      </c>
      <c r="H204" s="79">
        <f>'Sponsor Oversight of Schools'!U210</f>
        <v>0</v>
      </c>
    </row>
    <row r="205" spans="1:8" x14ac:dyDescent="0.25">
      <c r="A205" s="78">
        <f>'Sponsor Oversight of Schools'!$H$4</f>
        <v>0</v>
      </c>
      <c r="B205" s="72">
        <f>'Sponsor Oversight of Schools'!$H$2</f>
        <v>0</v>
      </c>
      <c r="C205" s="78">
        <f>'Sponsor Oversight of Schools'!A211</f>
        <v>708</v>
      </c>
      <c r="D205" s="78" t="str">
        <f>'Sponsor Oversight of Schools'!O211</f>
        <v/>
      </c>
      <c r="E205" s="78" t="str">
        <f>IF('Sponsor Oversight of Schools'!R211&lt;&gt;"",'Sponsor Oversight of Schools'!R211,"")</f>
        <v/>
      </c>
      <c r="F205" s="78">
        <f>'Sponsor Oversight of Schools'!S211</f>
        <v>0</v>
      </c>
      <c r="G205" s="78">
        <f>'Sponsor Oversight of Schools'!T211</f>
        <v>0</v>
      </c>
      <c r="H205" s="79">
        <f>'Sponsor Oversight of Schools'!U211</f>
        <v>0</v>
      </c>
    </row>
    <row r="206" spans="1:8" x14ac:dyDescent="0.25">
      <c r="A206" s="78">
        <f>'Sponsor Oversight of Schools'!$H$4</f>
        <v>0</v>
      </c>
      <c r="B206" s="72">
        <f>'Sponsor Oversight of Schools'!$H$2</f>
        <v>0</v>
      </c>
      <c r="C206" s="78">
        <f>'Sponsor Oversight of Schools'!A212</f>
        <v>709</v>
      </c>
      <c r="D206" s="78" t="str">
        <f>'Sponsor Oversight of Schools'!O212</f>
        <v/>
      </c>
      <c r="E206" s="78" t="str">
        <f>IF('Sponsor Oversight of Schools'!R212&lt;&gt;"",'Sponsor Oversight of Schools'!R212,"")</f>
        <v/>
      </c>
      <c r="F206" s="78">
        <f>'Sponsor Oversight of Schools'!S212</f>
        <v>0</v>
      </c>
      <c r="G206" s="78">
        <f>'Sponsor Oversight of Schools'!T212</f>
        <v>0</v>
      </c>
      <c r="H206" s="79">
        <f>'Sponsor Oversight of Schools'!U212</f>
        <v>0</v>
      </c>
    </row>
    <row r="207" spans="1:8" x14ac:dyDescent="0.25">
      <c r="A207" s="78">
        <f>'Sponsor Oversight of Schools'!$H$4</f>
        <v>0</v>
      </c>
      <c r="B207" s="72">
        <f>'Sponsor Oversight of Schools'!$H$2</f>
        <v>0</v>
      </c>
      <c r="C207" s="78">
        <f>'Sponsor Oversight of Schools'!A213</f>
        <v>710</v>
      </c>
      <c r="D207" s="78" t="str">
        <f>'Sponsor Oversight of Schools'!O213</f>
        <v/>
      </c>
      <c r="E207" s="78" t="str">
        <f>IF('Sponsor Oversight of Schools'!R213&lt;&gt;"",'Sponsor Oversight of Schools'!R213,"")</f>
        <v/>
      </c>
      <c r="F207" s="78">
        <f>'Sponsor Oversight of Schools'!S213</f>
        <v>0</v>
      </c>
      <c r="G207" s="78">
        <f>'Sponsor Oversight of Schools'!T213</f>
        <v>0</v>
      </c>
      <c r="H207" s="79">
        <f>'Sponsor Oversight of Schools'!U213</f>
        <v>0</v>
      </c>
    </row>
    <row r="208" spans="1:8" x14ac:dyDescent="0.25">
      <c r="A208" s="78">
        <f>'Sponsor Oversight of Schools'!$H$4</f>
        <v>0</v>
      </c>
      <c r="B208" s="72">
        <f>'Sponsor Oversight of Schools'!$H$2</f>
        <v>0</v>
      </c>
      <c r="C208" s="78">
        <f>'Sponsor Oversight of Schools'!A214</f>
        <v>711</v>
      </c>
      <c r="D208" s="78" t="str">
        <f>'Sponsor Oversight of Schools'!O214</f>
        <v/>
      </c>
      <c r="E208" s="78" t="str">
        <f>IF('Sponsor Oversight of Schools'!R214&lt;&gt;"",'Sponsor Oversight of Schools'!R214,"")</f>
        <v/>
      </c>
      <c r="F208" s="78">
        <f>'Sponsor Oversight of Schools'!S214</f>
        <v>0</v>
      </c>
      <c r="G208" s="78">
        <f>'Sponsor Oversight of Schools'!T214</f>
        <v>0</v>
      </c>
      <c r="H208" s="79">
        <f>'Sponsor Oversight of Schools'!U214</f>
        <v>0</v>
      </c>
    </row>
    <row r="209" spans="1:8" x14ac:dyDescent="0.25">
      <c r="A209" s="78">
        <f>'Sponsor Oversight of Schools'!$H$4</f>
        <v>0</v>
      </c>
      <c r="B209" s="72">
        <f>'Sponsor Oversight of Schools'!$H$2</f>
        <v>0</v>
      </c>
      <c r="C209" s="78">
        <f>'Sponsor Oversight of Schools'!A215</f>
        <v>712</v>
      </c>
      <c r="D209" s="78" t="str">
        <f>'Sponsor Oversight of Schools'!O215</f>
        <v/>
      </c>
      <c r="E209" s="78" t="str">
        <f>IF('Sponsor Oversight of Schools'!R215&lt;&gt;"",'Sponsor Oversight of Schools'!R215,"")</f>
        <v/>
      </c>
      <c r="F209" s="78">
        <f>'Sponsor Oversight of Schools'!S215</f>
        <v>0</v>
      </c>
      <c r="G209" s="78">
        <f>'Sponsor Oversight of Schools'!T215</f>
        <v>0</v>
      </c>
      <c r="H209" s="79">
        <f>'Sponsor Oversight of Schools'!U215</f>
        <v>0</v>
      </c>
    </row>
    <row r="210" spans="1:8" x14ac:dyDescent="0.25">
      <c r="A210" s="78">
        <f>'Sponsor Oversight of Schools'!$H$4</f>
        <v>0</v>
      </c>
      <c r="B210" s="72">
        <f>'Sponsor Oversight of Schools'!$H$2</f>
        <v>0</v>
      </c>
      <c r="C210" s="78">
        <f>'Sponsor Oversight of Schools'!A216</f>
        <v>713</v>
      </c>
      <c r="D210" s="78" t="str">
        <f>'Sponsor Oversight of Schools'!O216</f>
        <v/>
      </c>
      <c r="E210" s="78" t="str">
        <f>IF('Sponsor Oversight of Schools'!R216&lt;&gt;"",'Sponsor Oversight of Schools'!R216,"")</f>
        <v/>
      </c>
      <c r="F210" s="78">
        <f>'Sponsor Oversight of Schools'!S216</f>
        <v>0</v>
      </c>
      <c r="G210" s="78">
        <f>'Sponsor Oversight of Schools'!T216</f>
        <v>0</v>
      </c>
      <c r="H210" s="79">
        <f>'Sponsor Oversight of Schools'!U216</f>
        <v>0</v>
      </c>
    </row>
    <row r="211" spans="1:8" x14ac:dyDescent="0.25">
      <c r="A211" s="78">
        <f>'Sponsor Oversight of Schools'!$H$4</f>
        <v>0</v>
      </c>
      <c r="B211" s="72">
        <f>'Sponsor Oversight of Schools'!$H$2</f>
        <v>0</v>
      </c>
      <c r="C211" s="78">
        <f>'Sponsor Oversight of Schools'!A217</f>
        <v>714</v>
      </c>
      <c r="D211" s="78" t="str">
        <f>'Sponsor Oversight of Schools'!O217</f>
        <v/>
      </c>
      <c r="E211" s="78" t="str">
        <f>IF('Sponsor Oversight of Schools'!R217&lt;&gt;"",'Sponsor Oversight of Schools'!R217,"")</f>
        <v/>
      </c>
      <c r="F211" s="78">
        <f>'Sponsor Oversight of Schools'!S217</f>
        <v>0</v>
      </c>
      <c r="G211" s="78">
        <f>'Sponsor Oversight of Schools'!T217</f>
        <v>0</v>
      </c>
      <c r="H211" s="79">
        <f>'Sponsor Oversight of Schools'!U217</f>
        <v>0</v>
      </c>
    </row>
    <row r="212" spans="1:8" x14ac:dyDescent="0.25">
      <c r="A212" s="78">
        <f>'Sponsor Oversight of Schools'!$H$4</f>
        <v>0</v>
      </c>
      <c r="B212" s="72">
        <f>'Sponsor Oversight of Schools'!$H$2</f>
        <v>0</v>
      </c>
      <c r="C212" s="78">
        <f>'Sponsor Oversight of Schools'!A218</f>
        <v>715</v>
      </c>
      <c r="D212" s="78" t="str">
        <f>'Sponsor Oversight of Schools'!O218</f>
        <v/>
      </c>
      <c r="E212" s="78" t="str">
        <f>IF('Sponsor Oversight of Schools'!R218&lt;&gt;"",'Sponsor Oversight of Schools'!R218,"")</f>
        <v/>
      </c>
      <c r="F212" s="78">
        <f>'Sponsor Oversight of Schools'!S218</f>
        <v>0</v>
      </c>
      <c r="G212" s="78">
        <f>'Sponsor Oversight of Schools'!T218</f>
        <v>0</v>
      </c>
      <c r="H212" s="79">
        <f>'Sponsor Oversight of Schools'!U218</f>
        <v>0</v>
      </c>
    </row>
    <row r="213" spans="1:8" x14ac:dyDescent="0.25">
      <c r="A213" s="78">
        <f>'Sponsor Oversight of Schools'!$H$4</f>
        <v>0</v>
      </c>
      <c r="B213" s="72">
        <f>'Sponsor Oversight of Schools'!$H$2</f>
        <v>0</v>
      </c>
      <c r="C213" s="78">
        <f>'Sponsor Oversight of Schools'!A219</f>
        <v>716</v>
      </c>
      <c r="D213" s="78" t="str">
        <f>'Sponsor Oversight of Schools'!O219</f>
        <v/>
      </c>
      <c r="E213" s="78" t="str">
        <f>IF('Sponsor Oversight of Schools'!R219&lt;&gt;"",'Sponsor Oversight of Schools'!R219,"")</f>
        <v/>
      </c>
      <c r="F213" s="78">
        <f>'Sponsor Oversight of Schools'!S219</f>
        <v>0</v>
      </c>
      <c r="G213" s="78">
        <f>'Sponsor Oversight of Schools'!T219</f>
        <v>0</v>
      </c>
      <c r="H213" s="79">
        <f>'Sponsor Oversight of Schools'!U219</f>
        <v>0</v>
      </c>
    </row>
    <row r="214" spans="1:8" x14ac:dyDescent="0.25">
      <c r="A214" s="78">
        <f>'Sponsor Oversight of Schools'!$H$4</f>
        <v>0</v>
      </c>
      <c r="B214" s="72">
        <f>'Sponsor Oversight of Schools'!$H$2</f>
        <v>0</v>
      </c>
      <c r="C214" s="78">
        <f>'Sponsor Oversight of Schools'!A220</f>
        <v>751</v>
      </c>
      <c r="D214" s="78" t="str">
        <f>'Sponsor Oversight of Schools'!O220</f>
        <v/>
      </c>
      <c r="E214" s="78" t="str">
        <f>IF('Sponsor Oversight of Schools'!R220&lt;&gt;"",'Sponsor Oversight of Schools'!R220,"")</f>
        <v/>
      </c>
      <c r="F214" s="78">
        <f>'Sponsor Oversight of Schools'!S220</f>
        <v>0</v>
      </c>
      <c r="G214" s="78">
        <f>'Sponsor Oversight of Schools'!T220</f>
        <v>0</v>
      </c>
      <c r="H214" s="79">
        <f>'Sponsor Oversight of Schools'!U220</f>
        <v>0</v>
      </c>
    </row>
    <row r="215" spans="1:8" x14ac:dyDescent="0.25">
      <c r="A215" s="78">
        <f>'Sponsor Oversight of Schools'!$H$4</f>
        <v>0</v>
      </c>
      <c r="B215" s="72">
        <f>'Sponsor Oversight of Schools'!$H$2</f>
        <v>0</v>
      </c>
      <c r="C215" s="78">
        <f>'Sponsor Oversight of Schools'!A221</f>
        <v>752</v>
      </c>
      <c r="D215" s="78" t="str">
        <f>'Sponsor Oversight of Schools'!O221</f>
        <v/>
      </c>
      <c r="E215" s="78" t="str">
        <f>IF('Sponsor Oversight of Schools'!R221&lt;&gt;"",'Sponsor Oversight of Schools'!R221,"")</f>
        <v/>
      </c>
      <c r="F215" s="78">
        <f>'Sponsor Oversight of Schools'!S221</f>
        <v>0</v>
      </c>
      <c r="G215" s="78">
        <f>'Sponsor Oversight of Schools'!T221</f>
        <v>0</v>
      </c>
      <c r="H215" s="79">
        <f>'Sponsor Oversight of Schools'!U221</f>
        <v>0</v>
      </c>
    </row>
    <row r="216" spans="1:8" x14ac:dyDescent="0.25">
      <c r="A216" s="78">
        <f>'Sponsor Oversight of Schools'!$H$4</f>
        <v>0</v>
      </c>
      <c r="B216" s="72">
        <f>'Sponsor Oversight of Schools'!$H$2</f>
        <v>0</v>
      </c>
      <c r="C216" s="78">
        <f>'Sponsor Oversight of Schools'!A222</f>
        <v>753</v>
      </c>
      <c r="D216" s="78" t="str">
        <f>'Sponsor Oversight of Schools'!O222</f>
        <v/>
      </c>
      <c r="E216" s="78" t="str">
        <f>IF('Sponsor Oversight of Schools'!R222&lt;&gt;"",'Sponsor Oversight of Schools'!R222,"")</f>
        <v/>
      </c>
      <c r="F216" s="78">
        <f>'Sponsor Oversight of Schools'!S222</f>
        <v>0</v>
      </c>
      <c r="G216" s="78">
        <f>'Sponsor Oversight of Schools'!T222</f>
        <v>0</v>
      </c>
      <c r="H216" s="79">
        <f>'Sponsor Oversight of Schools'!U222</f>
        <v>0</v>
      </c>
    </row>
    <row r="217" spans="1:8" x14ac:dyDescent="0.25">
      <c r="A217" s="78">
        <f>'Sponsor Oversight of Schools'!$H$4</f>
        <v>0</v>
      </c>
      <c r="B217" s="72">
        <f>'Sponsor Oversight of Schools'!$H$2</f>
        <v>0</v>
      </c>
      <c r="C217" s="78">
        <f>'Sponsor Oversight of Schools'!A223</f>
        <v>754</v>
      </c>
      <c r="D217" s="78" t="str">
        <f>'Sponsor Oversight of Schools'!O223</f>
        <v/>
      </c>
      <c r="E217" s="78" t="str">
        <f>IF('Sponsor Oversight of Schools'!R223&lt;&gt;"",'Sponsor Oversight of Schools'!R223,"")</f>
        <v/>
      </c>
      <c r="F217" s="78">
        <f>'Sponsor Oversight of Schools'!S223</f>
        <v>0</v>
      </c>
      <c r="G217" s="78">
        <f>'Sponsor Oversight of Schools'!T223</f>
        <v>0</v>
      </c>
      <c r="H217" s="79">
        <f>'Sponsor Oversight of Schools'!U223</f>
        <v>0</v>
      </c>
    </row>
    <row r="218" spans="1:8" x14ac:dyDescent="0.25">
      <c r="A218" s="78">
        <f>'Sponsor Oversight of Schools'!$H$4</f>
        <v>0</v>
      </c>
      <c r="B218" s="72">
        <f>'Sponsor Oversight of Schools'!$H$2</f>
        <v>0</v>
      </c>
      <c r="C218" s="78">
        <f>'Sponsor Oversight of Schools'!A224</f>
        <v>755</v>
      </c>
      <c r="D218" s="78" t="str">
        <f>'Sponsor Oversight of Schools'!O224</f>
        <v/>
      </c>
      <c r="E218" s="78" t="str">
        <f>IF('Sponsor Oversight of Schools'!R224&lt;&gt;"",'Sponsor Oversight of Schools'!R224,"")</f>
        <v/>
      </c>
      <c r="F218" s="78">
        <f>'Sponsor Oversight of Schools'!S224</f>
        <v>0</v>
      </c>
      <c r="G218" s="78">
        <f>'Sponsor Oversight of Schools'!T224</f>
        <v>0</v>
      </c>
      <c r="H218" s="79">
        <f>'Sponsor Oversight of Schools'!U224</f>
        <v>0</v>
      </c>
    </row>
    <row r="219" spans="1:8" x14ac:dyDescent="0.25">
      <c r="A219" s="78">
        <f>'Sponsor Oversight of Schools'!$H$4</f>
        <v>0</v>
      </c>
      <c r="B219" s="72">
        <f>'Sponsor Oversight of Schools'!$H$2</f>
        <v>0</v>
      </c>
      <c r="C219" s="78">
        <f>'Sponsor Oversight of Schools'!A225</f>
        <v>756</v>
      </c>
      <c r="D219" s="78" t="str">
        <f>'Sponsor Oversight of Schools'!O225</f>
        <v/>
      </c>
      <c r="E219" s="78" t="str">
        <f>IF('Sponsor Oversight of Schools'!R225&lt;&gt;"",'Sponsor Oversight of Schools'!R225,"")</f>
        <v/>
      </c>
      <c r="F219" s="78">
        <f>'Sponsor Oversight of Schools'!S225</f>
        <v>0</v>
      </c>
      <c r="G219" s="78">
        <f>'Sponsor Oversight of Schools'!T225</f>
        <v>0</v>
      </c>
      <c r="H219" s="79">
        <f>'Sponsor Oversight of Schools'!U225</f>
        <v>0</v>
      </c>
    </row>
    <row r="220" spans="1:8" x14ac:dyDescent="0.25">
      <c r="A220" s="78">
        <f>'Sponsor Oversight of Schools'!$H$4</f>
        <v>0</v>
      </c>
      <c r="B220" s="72">
        <f>'Sponsor Oversight of Schools'!$H$2</f>
        <v>0</v>
      </c>
      <c r="C220" s="78">
        <f>'Sponsor Oversight of Schools'!A226</f>
        <v>757</v>
      </c>
      <c r="D220" s="78" t="str">
        <f>'Sponsor Oversight of Schools'!O226</f>
        <v/>
      </c>
      <c r="E220" s="78" t="str">
        <f>IF('Sponsor Oversight of Schools'!R226&lt;&gt;"",'Sponsor Oversight of Schools'!R226,"")</f>
        <v/>
      </c>
      <c r="F220" s="78">
        <f>'Sponsor Oversight of Schools'!S226</f>
        <v>0</v>
      </c>
      <c r="G220" s="78">
        <f>'Sponsor Oversight of Schools'!T226</f>
        <v>0</v>
      </c>
      <c r="H220" s="79">
        <f>'Sponsor Oversight of Schools'!U226</f>
        <v>0</v>
      </c>
    </row>
    <row r="221" spans="1:8" x14ac:dyDescent="0.25">
      <c r="A221" s="78">
        <f>'Sponsor Oversight of Schools'!$H$4</f>
        <v>0</v>
      </c>
      <c r="B221" s="72">
        <f>'Sponsor Oversight of Schools'!$H$2</f>
        <v>0</v>
      </c>
      <c r="C221" s="78">
        <f>'Sponsor Oversight of Schools'!A227</f>
        <v>758</v>
      </c>
      <c r="D221" s="78" t="str">
        <f>'Sponsor Oversight of Schools'!O227</f>
        <v/>
      </c>
      <c r="E221" s="78" t="str">
        <f>IF('Sponsor Oversight of Schools'!R227&lt;&gt;"",'Sponsor Oversight of Schools'!R227,"")</f>
        <v/>
      </c>
      <c r="F221" s="78">
        <f>'Sponsor Oversight of Schools'!S227</f>
        <v>0</v>
      </c>
      <c r="G221" s="78">
        <f>'Sponsor Oversight of Schools'!T227</f>
        <v>0</v>
      </c>
      <c r="H221" s="79">
        <f>'Sponsor Oversight of Schools'!U227</f>
        <v>0</v>
      </c>
    </row>
    <row r="222" spans="1:8" x14ac:dyDescent="0.25">
      <c r="A222" s="78">
        <f>'Sponsor Oversight of Schools'!$H$4</f>
        <v>0</v>
      </c>
      <c r="B222" s="72">
        <f>'Sponsor Oversight of Schools'!$H$2</f>
        <v>0</v>
      </c>
      <c r="C222" s="78">
        <f>'Sponsor Oversight of Schools'!A228</f>
        <v>759</v>
      </c>
      <c r="D222" s="78" t="str">
        <f>'Sponsor Oversight of Schools'!O228</f>
        <v/>
      </c>
      <c r="E222" s="78" t="str">
        <f>IF('Sponsor Oversight of Schools'!R228&lt;&gt;"",'Sponsor Oversight of Schools'!R228,"")</f>
        <v/>
      </c>
      <c r="F222" s="78">
        <f>'Sponsor Oversight of Schools'!S228</f>
        <v>0</v>
      </c>
      <c r="G222" s="78">
        <f>'Sponsor Oversight of Schools'!T228</f>
        <v>0</v>
      </c>
      <c r="H222" s="79">
        <f>'Sponsor Oversight of Schools'!U228</f>
        <v>0</v>
      </c>
    </row>
    <row r="223" spans="1:8" x14ac:dyDescent="0.25">
      <c r="A223" s="78">
        <f>'Sponsor Oversight of Schools'!$H$4</f>
        <v>0</v>
      </c>
      <c r="B223" s="72">
        <f>'Sponsor Oversight of Schools'!$H$2</f>
        <v>0</v>
      </c>
      <c r="C223" s="78">
        <f>'Sponsor Oversight of Schools'!A229</f>
        <v>760</v>
      </c>
      <c r="D223" s="78" t="str">
        <f>'Sponsor Oversight of Schools'!O229</f>
        <v/>
      </c>
      <c r="E223" s="78" t="str">
        <f>IF('Sponsor Oversight of Schools'!R229&lt;&gt;"",'Sponsor Oversight of Schools'!R229,"")</f>
        <v/>
      </c>
      <c r="F223" s="78">
        <f>'Sponsor Oversight of Schools'!S229</f>
        <v>0</v>
      </c>
      <c r="G223" s="78">
        <f>'Sponsor Oversight of Schools'!T229</f>
        <v>0</v>
      </c>
      <c r="H223" s="79">
        <f>'Sponsor Oversight of Schools'!U229</f>
        <v>0</v>
      </c>
    </row>
    <row r="224" spans="1:8" x14ac:dyDescent="0.25">
      <c r="A224" s="78">
        <f>'Sponsor Oversight of Schools'!$H$4</f>
        <v>0</v>
      </c>
      <c r="B224" s="72">
        <f>'Sponsor Oversight of Schools'!$H$2</f>
        <v>0</v>
      </c>
      <c r="C224" s="78">
        <f>'Sponsor Oversight of Schools'!A230</f>
        <v>761</v>
      </c>
      <c r="D224" s="78" t="str">
        <f>'Sponsor Oversight of Schools'!O230</f>
        <v/>
      </c>
      <c r="E224" s="78" t="str">
        <f>IF('Sponsor Oversight of Schools'!R230&lt;&gt;"",'Sponsor Oversight of Schools'!R230,"")</f>
        <v/>
      </c>
      <c r="F224" s="78">
        <f>'Sponsor Oversight of Schools'!S230</f>
        <v>0</v>
      </c>
      <c r="G224" s="78">
        <f>'Sponsor Oversight of Schools'!T230</f>
        <v>0</v>
      </c>
      <c r="H224" s="79">
        <f>'Sponsor Oversight of Schools'!U230</f>
        <v>0</v>
      </c>
    </row>
    <row r="225" spans="1:8" x14ac:dyDescent="0.25">
      <c r="A225" s="78">
        <f>'Sponsor Oversight of Schools'!$H$4</f>
        <v>0</v>
      </c>
      <c r="B225" s="72">
        <f>'Sponsor Oversight of Schools'!$H$2</f>
        <v>0</v>
      </c>
      <c r="C225" s="78">
        <f>'Sponsor Oversight of Schools'!A231</f>
        <v>776</v>
      </c>
      <c r="D225" s="78" t="str">
        <f>'Sponsor Oversight of Schools'!O231</f>
        <v/>
      </c>
      <c r="E225" s="78" t="str">
        <f>IF('Sponsor Oversight of Schools'!R231&lt;&gt;"",'Sponsor Oversight of Schools'!R231,"")</f>
        <v/>
      </c>
      <c r="F225" s="78">
        <f>'Sponsor Oversight of Schools'!S231</f>
        <v>0</v>
      </c>
      <c r="G225" s="78">
        <f>'Sponsor Oversight of Schools'!T231</f>
        <v>0</v>
      </c>
      <c r="H225" s="79">
        <f>'Sponsor Oversight of Schools'!U231</f>
        <v>0</v>
      </c>
    </row>
    <row r="226" spans="1:8" x14ac:dyDescent="0.25">
      <c r="A226" s="78">
        <f>'Sponsor Oversight of Schools'!$H$4</f>
        <v>0</v>
      </c>
      <c r="B226" s="72">
        <f>'Sponsor Oversight of Schools'!$H$2</f>
        <v>0</v>
      </c>
      <c r="C226" s="78">
        <f>'Sponsor Oversight of Schools'!A232</f>
        <v>777</v>
      </c>
      <c r="D226" s="78" t="str">
        <f>'Sponsor Oversight of Schools'!O232</f>
        <v/>
      </c>
      <c r="E226" s="78" t="str">
        <f>IF('Sponsor Oversight of Schools'!R232&lt;&gt;"",'Sponsor Oversight of Schools'!R232,"")</f>
        <v/>
      </c>
      <c r="F226" s="78">
        <f>'Sponsor Oversight of Schools'!S232</f>
        <v>0</v>
      </c>
      <c r="G226" s="78">
        <f>'Sponsor Oversight of Schools'!T232</f>
        <v>0</v>
      </c>
      <c r="H226" s="79">
        <f>'Sponsor Oversight of Schools'!U232</f>
        <v>0</v>
      </c>
    </row>
    <row r="227" spans="1:8" x14ac:dyDescent="0.25">
      <c r="A227" s="78">
        <f>'Sponsor Oversight of Schools'!$H$4</f>
        <v>0</v>
      </c>
      <c r="B227" s="72">
        <f>'Sponsor Oversight of Schools'!$H$2</f>
        <v>0</v>
      </c>
      <c r="C227" s="78">
        <f>'Sponsor Oversight of Schools'!A233</f>
        <v>778</v>
      </c>
      <c r="D227" s="78" t="str">
        <f>'Sponsor Oversight of Schools'!O233</f>
        <v/>
      </c>
      <c r="E227" s="78" t="str">
        <f>IF('Sponsor Oversight of Schools'!R233&lt;&gt;"",'Sponsor Oversight of Schools'!R233,"")</f>
        <v/>
      </c>
      <c r="F227" s="78">
        <f>'Sponsor Oversight of Schools'!S233</f>
        <v>0</v>
      </c>
      <c r="G227" s="78">
        <f>'Sponsor Oversight of Schools'!T233</f>
        <v>0</v>
      </c>
      <c r="H227" s="79">
        <f>'Sponsor Oversight of Schools'!U233</f>
        <v>0</v>
      </c>
    </row>
    <row r="228" spans="1:8" x14ac:dyDescent="0.25">
      <c r="A228" s="78">
        <f>'Sponsor Oversight of Schools'!$H$4</f>
        <v>0</v>
      </c>
      <c r="B228" s="72">
        <f>'Sponsor Oversight of Schools'!$H$2</f>
        <v>0</v>
      </c>
      <c r="C228" s="78">
        <f>'Sponsor Oversight of Schools'!A234</f>
        <v>779</v>
      </c>
      <c r="D228" s="78" t="str">
        <f>'Sponsor Oversight of Schools'!O234</f>
        <v/>
      </c>
      <c r="E228" s="78" t="str">
        <f>IF('Sponsor Oversight of Schools'!R234&lt;&gt;"",'Sponsor Oversight of Schools'!R234,"")</f>
        <v/>
      </c>
      <c r="F228" s="78">
        <f>'Sponsor Oversight of Schools'!S234</f>
        <v>0</v>
      </c>
      <c r="G228" s="78">
        <f>'Sponsor Oversight of Schools'!T234</f>
        <v>0</v>
      </c>
      <c r="H228" s="79">
        <f>'Sponsor Oversight of Schools'!U234</f>
        <v>0</v>
      </c>
    </row>
    <row r="229" spans="1:8" x14ac:dyDescent="0.25">
      <c r="A229" s="78">
        <f>'Sponsor Oversight of Schools'!$H$4</f>
        <v>0</v>
      </c>
      <c r="B229" s="72">
        <f>'Sponsor Oversight of Schools'!$H$2</f>
        <v>0</v>
      </c>
      <c r="C229" s="78">
        <f>'Sponsor Oversight of Schools'!A235</f>
        <v>780</v>
      </c>
      <c r="D229" s="78" t="str">
        <f>'Sponsor Oversight of Schools'!O235</f>
        <v>Not Applicable</v>
      </c>
      <c r="E229" s="78" t="str">
        <f>IF('Sponsor Oversight of Schools'!R235&lt;&gt;"",'Sponsor Oversight of Schools'!R235,"")</f>
        <v/>
      </c>
      <c r="F229" s="78">
        <f>'Sponsor Oversight of Schools'!S235</f>
        <v>0</v>
      </c>
      <c r="G229" s="78">
        <f>'Sponsor Oversight of Schools'!T235</f>
        <v>0</v>
      </c>
      <c r="H229" s="79">
        <f>'Sponsor Oversight of Schools'!U235</f>
        <v>0</v>
      </c>
    </row>
    <row r="230" spans="1:8" x14ac:dyDescent="0.25">
      <c r="A230" s="78">
        <f>'Sponsor Oversight of Schools'!$H$4</f>
        <v>0</v>
      </c>
      <c r="B230" s="72">
        <f>'Sponsor Oversight of Schools'!$H$2</f>
        <v>0</v>
      </c>
      <c r="C230" s="78">
        <f>'Sponsor Oversight of Schools'!A236</f>
        <v>781</v>
      </c>
      <c r="D230" s="78" t="str">
        <f>'Sponsor Oversight of Schools'!O236</f>
        <v/>
      </c>
      <c r="E230" s="78" t="str">
        <f>IF('Sponsor Oversight of Schools'!R236&lt;&gt;"",'Sponsor Oversight of Schools'!R236,"")</f>
        <v/>
      </c>
      <c r="F230" s="78">
        <f>'Sponsor Oversight of Schools'!S236</f>
        <v>0</v>
      </c>
      <c r="G230" s="78">
        <f>'Sponsor Oversight of Schools'!T236</f>
        <v>0</v>
      </c>
      <c r="H230" s="79">
        <f>'Sponsor Oversight of Schools'!U236</f>
        <v>0</v>
      </c>
    </row>
    <row r="231" spans="1:8" x14ac:dyDescent="0.25">
      <c r="A231" s="78">
        <f>'Sponsor Oversight of Schools'!$H$4</f>
        <v>0</v>
      </c>
      <c r="B231" s="72">
        <f>'Sponsor Oversight of Schools'!$H$2</f>
        <v>0</v>
      </c>
      <c r="C231" s="78">
        <f>'Sponsor Oversight of Schools'!A237</f>
        <v>782</v>
      </c>
      <c r="D231" s="78" t="str">
        <f>'Sponsor Oversight of Schools'!O237</f>
        <v/>
      </c>
      <c r="E231" s="78" t="str">
        <f>IF('Sponsor Oversight of Schools'!R237&lt;&gt;"",'Sponsor Oversight of Schools'!R237,"")</f>
        <v/>
      </c>
      <c r="F231" s="78">
        <f>'Sponsor Oversight of Schools'!S237</f>
        <v>0</v>
      </c>
      <c r="G231" s="78">
        <f>'Sponsor Oversight of Schools'!T237</f>
        <v>0</v>
      </c>
      <c r="H231" s="79">
        <f>'Sponsor Oversight of Schools'!U237</f>
        <v>0</v>
      </c>
    </row>
    <row r="232" spans="1:8" x14ac:dyDescent="0.25">
      <c r="A232" s="78">
        <f>'Sponsor Oversight of Schools'!$H$4</f>
        <v>0</v>
      </c>
      <c r="B232" s="72">
        <f>'Sponsor Oversight of Schools'!$H$2</f>
        <v>0</v>
      </c>
      <c r="C232" s="78">
        <f>'Sponsor Oversight of Schools'!A238</f>
        <v>801</v>
      </c>
      <c r="D232" s="78" t="str">
        <f>'Sponsor Oversight of Schools'!O238</f>
        <v/>
      </c>
      <c r="E232" s="78" t="str">
        <f>IF('Sponsor Oversight of Schools'!R238&lt;&gt;"",'Sponsor Oversight of Schools'!R238,"")</f>
        <v/>
      </c>
      <c r="F232" s="78">
        <f>'Sponsor Oversight of Schools'!S238</f>
        <v>0</v>
      </c>
      <c r="G232" s="78">
        <f>'Sponsor Oversight of Schools'!T238</f>
        <v>0</v>
      </c>
      <c r="H232" s="79">
        <f>'Sponsor Oversight of Schools'!U238</f>
        <v>0</v>
      </c>
    </row>
    <row r="233" spans="1:8" x14ac:dyDescent="0.25">
      <c r="A233" s="78">
        <f>'Sponsor Oversight of Schools'!$H$4</f>
        <v>0</v>
      </c>
      <c r="B233" s="72">
        <f>'Sponsor Oversight of Schools'!$H$2</f>
        <v>0</v>
      </c>
      <c r="C233" s="78">
        <f>'Sponsor Oversight of Schools'!A239</f>
        <v>802</v>
      </c>
      <c r="D233" s="78" t="str">
        <f>'Sponsor Oversight of Schools'!O239</f>
        <v/>
      </c>
      <c r="E233" s="78" t="str">
        <f>IF('Sponsor Oversight of Schools'!R239&lt;&gt;"",'Sponsor Oversight of Schools'!R239,"")</f>
        <v/>
      </c>
      <c r="F233" s="78">
        <f>'Sponsor Oversight of Schools'!S239</f>
        <v>0</v>
      </c>
      <c r="G233" s="78">
        <f>'Sponsor Oversight of Schools'!T239</f>
        <v>0</v>
      </c>
      <c r="H233" s="79">
        <f>'Sponsor Oversight of Schools'!U239</f>
        <v>0</v>
      </c>
    </row>
    <row r="234" spans="1:8" x14ac:dyDescent="0.25">
      <c r="A234" s="78">
        <f>'Sponsor Oversight of Schools'!$H$4</f>
        <v>0</v>
      </c>
      <c r="B234" s="72">
        <f>'Sponsor Oversight of Schools'!$H$2</f>
        <v>0</v>
      </c>
      <c r="C234" s="78">
        <f>'Sponsor Oversight of Schools'!A240</f>
        <v>803</v>
      </c>
      <c r="D234" s="78" t="str">
        <f>'Sponsor Oversight of Schools'!O240</f>
        <v/>
      </c>
      <c r="E234" s="78" t="str">
        <f>IF('Sponsor Oversight of Schools'!R240&lt;&gt;"",'Sponsor Oversight of Schools'!R240,"")</f>
        <v/>
      </c>
      <c r="F234" s="78">
        <f>'Sponsor Oversight of Schools'!S240</f>
        <v>0</v>
      </c>
      <c r="G234" s="78">
        <f>'Sponsor Oversight of Schools'!T240</f>
        <v>0</v>
      </c>
      <c r="H234" s="79">
        <f>'Sponsor Oversight of Schools'!U240</f>
        <v>0</v>
      </c>
    </row>
    <row r="235" spans="1:8" x14ac:dyDescent="0.25">
      <c r="A235" s="78">
        <f>'Sponsor Oversight of Schools'!$H$4</f>
        <v>0</v>
      </c>
      <c r="B235" s="72">
        <f>'Sponsor Oversight of Schools'!$H$2</f>
        <v>0</v>
      </c>
      <c r="C235" s="78">
        <f>'Sponsor Oversight of Schools'!A241</f>
        <v>804</v>
      </c>
      <c r="D235" s="78" t="str">
        <f>'Sponsor Oversight of Schools'!O241</f>
        <v/>
      </c>
      <c r="E235" s="78" t="str">
        <f>IF('Sponsor Oversight of Schools'!R241&lt;&gt;"",'Sponsor Oversight of Schools'!R241,"")</f>
        <v/>
      </c>
      <c r="F235" s="78">
        <f>'Sponsor Oversight of Schools'!S241</f>
        <v>0</v>
      </c>
      <c r="G235" s="78">
        <f>'Sponsor Oversight of Schools'!T241</f>
        <v>0</v>
      </c>
      <c r="H235" s="79">
        <f>'Sponsor Oversight of Schools'!U241</f>
        <v>0</v>
      </c>
    </row>
    <row r="236" spans="1:8" x14ac:dyDescent="0.25">
      <c r="A236" s="78">
        <f>'Sponsor Oversight of Schools'!$H$4</f>
        <v>0</v>
      </c>
      <c r="B236" s="72">
        <f>'Sponsor Oversight of Schools'!$H$2</f>
        <v>0</v>
      </c>
      <c r="C236" s="78">
        <f>'Sponsor Oversight of Schools'!A242</f>
        <v>805</v>
      </c>
      <c r="D236" s="78" t="str">
        <f>'Sponsor Oversight of Schools'!O242</f>
        <v/>
      </c>
      <c r="E236" s="78" t="str">
        <f>IF('Sponsor Oversight of Schools'!R242&lt;&gt;"",'Sponsor Oversight of Schools'!R242,"")</f>
        <v/>
      </c>
      <c r="F236" s="78">
        <f>'Sponsor Oversight of Schools'!S242</f>
        <v>0</v>
      </c>
      <c r="G236" s="78">
        <f>'Sponsor Oversight of Schools'!T242</f>
        <v>0</v>
      </c>
      <c r="H236" s="79">
        <f>'Sponsor Oversight of Schools'!U242</f>
        <v>0</v>
      </c>
    </row>
    <row r="237" spans="1:8" x14ac:dyDescent="0.25">
      <c r="A237" s="78">
        <f>'Sponsor Oversight of Schools'!$H$4</f>
        <v>0</v>
      </c>
      <c r="B237" s="72">
        <f>'Sponsor Oversight of Schools'!$H$2</f>
        <v>0</v>
      </c>
      <c r="C237" s="78">
        <f>'Sponsor Oversight of Schools'!A243</f>
        <v>806</v>
      </c>
      <c r="D237" s="78" t="str">
        <f>'Sponsor Oversight of Schools'!O243</f>
        <v/>
      </c>
      <c r="E237" s="78" t="str">
        <f>IF('Sponsor Oversight of Schools'!R243&lt;&gt;"",'Sponsor Oversight of Schools'!R243,"")</f>
        <v/>
      </c>
      <c r="F237" s="78">
        <f>'Sponsor Oversight of Schools'!S243</f>
        <v>0</v>
      </c>
      <c r="G237" s="78">
        <f>'Sponsor Oversight of Schools'!T243</f>
        <v>0</v>
      </c>
      <c r="H237" s="79">
        <f>'Sponsor Oversight of Schools'!U243</f>
        <v>0</v>
      </c>
    </row>
    <row r="238" spans="1:8" x14ac:dyDescent="0.25">
      <c r="A238" s="78">
        <f>'Sponsor Oversight of Schools'!$H$4</f>
        <v>0</v>
      </c>
      <c r="B238" s="72">
        <f>'Sponsor Oversight of Schools'!$H$2</f>
        <v>0</v>
      </c>
      <c r="C238" s="78">
        <f>'Sponsor Oversight of Schools'!A244</f>
        <v>807</v>
      </c>
      <c r="D238" s="78" t="str">
        <f>'Sponsor Oversight of Schools'!O244</f>
        <v/>
      </c>
      <c r="E238" s="78" t="str">
        <f>IF('Sponsor Oversight of Schools'!R244&lt;&gt;"",'Sponsor Oversight of Schools'!R244,"")</f>
        <v/>
      </c>
      <c r="F238" s="78">
        <f>'Sponsor Oversight of Schools'!S244</f>
        <v>0</v>
      </c>
      <c r="G238" s="78">
        <f>'Sponsor Oversight of Schools'!T244</f>
        <v>0</v>
      </c>
      <c r="H238" s="79">
        <f>'Sponsor Oversight of Schools'!U244</f>
        <v>0</v>
      </c>
    </row>
    <row r="239" spans="1:8" x14ac:dyDescent="0.25">
      <c r="A239" s="78">
        <f>'Sponsor Oversight of Schools'!$H$4</f>
        <v>0</v>
      </c>
      <c r="B239" s="72">
        <f>'Sponsor Oversight of Schools'!$H$2</f>
        <v>0</v>
      </c>
      <c r="C239" s="78">
        <f>'Sponsor Oversight of Schools'!A245</f>
        <v>808</v>
      </c>
      <c r="D239" s="78" t="str">
        <f>'Sponsor Oversight of Schools'!O245</f>
        <v/>
      </c>
      <c r="E239" s="78" t="str">
        <f>IF('Sponsor Oversight of Schools'!R245&lt;&gt;"",'Sponsor Oversight of Schools'!R245,"")</f>
        <v/>
      </c>
      <c r="F239" s="78">
        <f>'Sponsor Oversight of Schools'!S245</f>
        <v>0</v>
      </c>
      <c r="G239" s="78">
        <f>'Sponsor Oversight of Schools'!T245</f>
        <v>0</v>
      </c>
      <c r="H239" s="79">
        <f>'Sponsor Oversight of Schools'!U245</f>
        <v>0</v>
      </c>
    </row>
    <row r="240" spans="1:8" x14ac:dyDescent="0.25">
      <c r="A240" s="78">
        <f>'Sponsor Oversight of Schools'!$H$4</f>
        <v>0</v>
      </c>
      <c r="B240" s="72">
        <f>'Sponsor Oversight of Schools'!$H$2</f>
        <v>0</v>
      </c>
      <c r="C240" s="78">
        <f>'Sponsor Oversight of Schools'!A246</f>
        <v>809</v>
      </c>
      <c r="D240" s="78" t="str">
        <f>'Sponsor Oversight of Schools'!O246</f>
        <v/>
      </c>
      <c r="E240" s="78" t="str">
        <f>IF('Sponsor Oversight of Schools'!R246&lt;&gt;"",'Sponsor Oversight of Schools'!R246,"")</f>
        <v/>
      </c>
      <c r="F240" s="78">
        <f>'Sponsor Oversight of Schools'!S246</f>
        <v>0</v>
      </c>
      <c r="G240" s="78">
        <f>'Sponsor Oversight of Schools'!T246</f>
        <v>0</v>
      </c>
      <c r="H240" s="79">
        <f>'Sponsor Oversight of Schools'!U246</f>
        <v>0</v>
      </c>
    </row>
    <row r="241" spans="1:8" x14ac:dyDescent="0.25">
      <c r="A241" s="78">
        <f>'Sponsor Oversight of Schools'!$H$4</f>
        <v>0</v>
      </c>
      <c r="B241" s="72">
        <f>'Sponsor Oversight of Schools'!$H$2</f>
        <v>0</v>
      </c>
      <c r="C241" s="78">
        <f>'Sponsor Oversight of Schools'!A247</f>
        <v>810</v>
      </c>
      <c r="D241" s="78" t="str">
        <f>'Sponsor Oversight of Schools'!O247</f>
        <v/>
      </c>
      <c r="E241" s="78" t="str">
        <f>IF('Sponsor Oversight of Schools'!R247&lt;&gt;"",'Sponsor Oversight of Schools'!R247,"")</f>
        <v/>
      </c>
      <c r="F241" s="78">
        <f>'Sponsor Oversight of Schools'!S247</f>
        <v>0</v>
      </c>
      <c r="G241" s="78">
        <f>'Sponsor Oversight of Schools'!T247</f>
        <v>0</v>
      </c>
      <c r="H241" s="79">
        <f>'Sponsor Oversight of Schools'!U247</f>
        <v>0</v>
      </c>
    </row>
    <row r="242" spans="1:8" x14ac:dyDescent="0.25">
      <c r="A242" s="78">
        <f>'Sponsor Oversight of Schools'!$H$4</f>
        <v>0</v>
      </c>
      <c r="B242" s="72">
        <f>'Sponsor Oversight of Schools'!$H$2</f>
        <v>0</v>
      </c>
      <c r="C242" s="78">
        <f>'Sponsor Oversight of Schools'!A248</f>
        <v>811</v>
      </c>
      <c r="D242" s="78" t="str">
        <f>'Sponsor Oversight of Schools'!O248</f>
        <v/>
      </c>
      <c r="E242" s="78" t="str">
        <f>IF('Sponsor Oversight of Schools'!R248&lt;&gt;"",'Sponsor Oversight of Schools'!R248,"")</f>
        <v/>
      </c>
      <c r="F242" s="78">
        <f>'Sponsor Oversight of Schools'!S248</f>
        <v>0</v>
      </c>
      <c r="G242" s="78">
        <f>'Sponsor Oversight of Schools'!T248</f>
        <v>0</v>
      </c>
      <c r="H242" s="79">
        <f>'Sponsor Oversight of Schools'!U248</f>
        <v>0</v>
      </c>
    </row>
    <row r="243" spans="1:8" x14ac:dyDescent="0.25">
      <c r="A243" s="78">
        <f>'Sponsor Oversight of Schools'!$H$4</f>
        <v>0</v>
      </c>
      <c r="B243" s="72">
        <f>'Sponsor Oversight of Schools'!$H$2</f>
        <v>0</v>
      </c>
      <c r="C243" s="78">
        <f>'Sponsor Oversight of Schools'!A249</f>
        <v>812</v>
      </c>
      <c r="D243" s="78" t="str">
        <f>'Sponsor Oversight of Schools'!O249</f>
        <v/>
      </c>
      <c r="E243" s="78" t="str">
        <f>IF('Sponsor Oversight of Schools'!R249&lt;&gt;"",'Sponsor Oversight of Schools'!R249,"")</f>
        <v/>
      </c>
      <c r="F243" s="78">
        <f>'Sponsor Oversight of Schools'!S249</f>
        <v>0</v>
      </c>
      <c r="G243" s="78">
        <f>'Sponsor Oversight of Schools'!T249</f>
        <v>0</v>
      </c>
      <c r="H243" s="79">
        <f>'Sponsor Oversight of Schools'!U249</f>
        <v>0</v>
      </c>
    </row>
    <row r="244" spans="1:8" x14ac:dyDescent="0.25">
      <c r="A244" s="78">
        <f>'Sponsor Oversight of Schools'!$H$4</f>
        <v>0</v>
      </c>
      <c r="B244" s="72">
        <f>'Sponsor Oversight of Schools'!$H$2</f>
        <v>0</v>
      </c>
      <c r="C244" s="78">
        <f>'Sponsor Oversight of Schools'!A250</f>
        <v>813</v>
      </c>
      <c r="D244" s="78" t="str">
        <f>'Sponsor Oversight of Schools'!O250</f>
        <v/>
      </c>
      <c r="E244" s="78" t="str">
        <f>IF('Sponsor Oversight of Schools'!R250&lt;&gt;"",'Sponsor Oversight of Schools'!R250,"")</f>
        <v/>
      </c>
      <c r="F244" s="78">
        <f>'Sponsor Oversight of Schools'!S250</f>
        <v>0</v>
      </c>
      <c r="G244" s="78">
        <f>'Sponsor Oversight of Schools'!T250</f>
        <v>0</v>
      </c>
      <c r="H244" s="79">
        <f>'Sponsor Oversight of Schools'!U250</f>
        <v>0</v>
      </c>
    </row>
    <row r="245" spans="1:8" x14ac:dyDescent="0.25">
      <c r="A245" s="78">
        <f>'Sponsor Oversight of Schools'!$H$4</f>
        <v>0</v>
      </c>
      <c r="B245" s="72">
        <f>'Sponsor Oversight of Schools'!$H$2</f>
        <v>0</v>
      </c>
      <c r="C245" s="78">
        <f>'Sponsor Oversight of Schools'!A251</f>
        <v>814</v>
      </c>
      <c r="D245" s="78" t="str">
        <f>'Sponsor Oversight of Schools'!O251</f>
        <v/>
      </c>
      <c r="E245" s="78" t="str">
        <f>IF('Sponsor Oversight of Schools'!R251&lt;&gt;"",'Sponsor Oversight of Schools'!R251,"")</f>
        <v/>
      </c>
      <c r="F245" s="78">
        <f>'Sponsor Oversight of Schools'!S251</f>
        <v>0</v>
      </c>
      <c r="G245" s="78">
        <f>'Sponsor Oversight of Schools'!T251</f>
        <v>0</v>
      </c>
      <c r="H245" s="79">
        <f>'Sponsor Oversight of Schools'!U251</f>
        <v>0</v>
      </c>
    </row>
    <row r="246" spans="1:8" x14ac:dyDescent="0.25">
      <c r="A246" s="78">
        <f>'Sponsor Oversight of Schools'!$H$4</f>
        <v>0</v>
      </c>
      <c r="B246" s="72">
        <f>'Sponsor Oversight of Schools'!$H$2</f>
        <v>0</v>
      </c>
      <c r="C246" s="78">
        <f>'Sponsor Oversight of Schools'!A252</f>
        <v>815</v>
      </c>
      <c r="D246" s="78" t="str">
        <f>'Sponsor Oversight of Schools'!O252</f>
        <v/>
      </c>
      <c r="E246" s="78" t="str">
        <f>IF('Sponsor Oversight of Schools'!R252&lt;&gt;"",'Sponsor Oversight of Schools'!R252,"")</f>
        <v/>
      </c>
      <c r="F246" s="78">
        <f>'Sponsor Oversight of Schools'!S252</f>
        <v>0</v>
      </c>
      <c r="G246" s="78">
        <f>'Sponsor Oversight of Schools'!T252</f>
        <v>0</v>
      </c>
      <c r="H246" s="79">
        <f>'Sponsor Oversight of Schools'!U252</f>
        <v>0</v>
      </c>
    </row>
    <row r="247" spans="1:8" s="76" customFormat="1" x14ac:dyDescent="0.25">
      <c r="A247" s="78">
        <f>'Sponsor Oversight of Schools'!$H$4</f>
        <v>0</v>
      </c>
      <c r="B247" s="72">
        <f>'Sponsor Oversight of Schools'!$H$2</f>
        <v>0</v>
      </c>
      <c r="C247" s="78">
        <f>'Sponsor Oversight of Schools'!A253</f>
        <v>816</v>
      </c>
      <c r="D247" s="78" t="str">
        <f>'Sponsor Oversight of Schools'!O253</f>
        <v/>
      </c>
      <c r="E247" s="78" t="str">
        <f>IF('Sponsor Oversight of Schools'!R253&lt;&gt;"",'Sponsor Oversight of Schools'!R253,"")</f>
        <v/>
      </c>
      <c r="F247" s="78">
        <f>'Sponsor Oversight of Schools'!S253</f>
        <v>0</v>
      </c>
      <c r="G247" s="78">
        <f>'Sponsor Oversight of Schools'!T253</f>
        <v>0</v>
      </c>
      <c r="H247" s="79">
        <f>'Sponsor Oversight of Schools'!U253</f>
        <v>0</v>
      </c>
    </row>
    <row r="248" spans="1:8" s="76" customFormat="1" x14ac:dyDescent="0.25">
      <c r="A248" s="78">
        <f>'Sponsor Oversight of Schools'!$H$4</f>
        <v>0</v>
      </c>
      <c r="B248" s="72">
        <f>'Sponsor Oversight of Schools'!$H$2</f>
        <v>0</v>
      </c>
      <c r="C248" s="78">
        <f>'Sponsor Oversight of Schools'!A254</f>
        <v>817</v>
      </c>
      <c r="D248" s="78" t="str">
        <f>'Sponsor Oversight of Schools'!O254</f>
        <v/>
      </c>
      <c r="E248" s="78" t="str">
        <f>IF('Sponsor Oversight of Schools'!R254&lt;&gt;"",'Sponsor Oversight of Schools'!R254,"")</f>
        <v/>
      </c>
      <c r="F248" s="78">
        <f>'Sponsor Oversight of Schools'!S254</f>
        <v>0</v>
      </c>
      <c r="G248" s="78">
        <f>'Sponsor Oversight of Schools'!T254</f>
        <v>0</v>
      </c>
      <c r="H248" s="79">
        <f>'Sponsor Oversight of Schools'!U254</f>
        <v>0</v>
      </c>
    </row>
    <row r="249" spans="1:8" s="76" customFormat="1" x14ac:dyDescent="0.25">
      <c r="A249" s="78">
        <f>'Sponsor Oversight of Schools'!$H$4</f>
        <v>0</v>
      </c>
      <c r="B249" s="72">
        <f>'Sponsor Oversight of Schools'!$H$2</f>
        <v>0</v>
      </c>
      <c r="C249" s="78">
        <f>'Sponsor Oversight of Schools'!A256</f>
        <v>901</v>
      </c>
      <c r="D249" s="78" t="str">
        <f>'Sponsor Oversight of Schools'!O256</f>
        <v/>
      </c>
      <c r="E249" s="78" t="str">
        <f>IF('Sponsor Oversight of Schools'!R256&lt;&gt;"",'Sponsor Oversight of Schools'!R256,"")</f>
        <v/>
      </c>
      <c r="F249" s="78">
        <f>'Sponsor Oversight of Schools'!S256</f>
        <v>0</v>
      </c>
      <c r="G249" s="78">
        <f>'Sponsor Oversight of Schools'!T256</f>
        <v>0</v>
      </c>
      <c r="H249" s="79">
        <f>'Sponsor Oversight of Schools'!U256</f>
        <v>0</v>
      </c>
    </row>
    <row r="250" spans="1:8" s="76" customFormat="1" x14ac:dyDescent="0.25">
      <c r="A250" s="78">
        <f>'Sponsor Oversight of Schools'!$H$4</f>
        <v>0</v>
      </c>
      <c r="B250" s="72">
        <f>'Sponsor Oversight of Schools'!$H$2</f>
        <v>0</v>
      </c>
      <c r="C250" s="78">
        <f>'Sponsor Oversight of Schools'!A257</f>
        <v>902</v>
      </c>
      <c r="D250" s="78" t="str">
        <f>'Sponsor Oversight of Schools'!O257</f>
        <v/>
      </c>
      <c r="E250" s="78" t="str">
        <f>IF('Sponsor Oversight of Schools'!R257&lt;&gt;"",'Sponsor Oversight of Schools'!R257,"")</f>
        <v/>
      </c>
      <c r="F250" s="78">
        <f>'Sponsor Oversight of Schools'!S257</f>
        <v>0</v>
      </c>
      <c r="G250" s="78">
        <f>'Sponsor Oversight of Schools'!T257</f>
        <v>0</v>
      </c>
      <c r="H250" s="79">
        <f>'Sponsor Oversight of Schools'!U257</f>
        <v>0</v>
      </c>
    </row>
    <row r="251" spans="1:8" s="76" customFormat="1" x14ac:dyDescent="0.25">
      <c r="A251" s="78">
        <f>'Sponsor Oversight of Schools'!$H$4</f>
        <v>0</v>
      </c>
      <c r="B251" s="72">
        <f>'Sponsor Oversight of Schools'!$H$2</f>
        <v>0</v>
      </c>
      <c r="C251" s="78">
        <f>'Sponsor Oversight of Schools'!A258</f>
        <v>903</v>
      </c>
      <c r="D251" s="78" t="str">
        <f>'Sponsor Oversight of Schools'!O258</f>
        <v/>
      </c>
      <c r="E251" s="78" t="str">
        <f>IF('Sponsor Oversight of Schools'!R258&lt;&gt;"",'Sponsor Oversight of Schools'!R258,"")</f>
        <v/>
      </c>
      <c r="F251" s="78">
        <f>'Sponsor Oversight of Schools'!S258</f>
        <v>0</v>
      </c>
      <c r="G251" s="78">
        <f>'Sponsor Oversight of Schools'!T258</f>
        <v>0</v>
      </c>
      <c r="H251" s="79">
        <f>'Sponsor Oversight of Schools'!U258</f>
        <v>0</v>
      </c>
    </row>
    <row r="252" spans="1:8" s="76" customFormat="1" x14ac:dyDescent="0.25">
      <c r="A252" s="78">
        <f>'Sponsor Oversight of Schools'!$H$4</f>
        <v>0</v>
      </c>
      <c r="B252" s="72">
        <f>'Sponsor Oversight of Schools'!$H$2</f>
        <v>0</v>
      </c>
      <c r="C252" s="78">
        <f>'Sponsor Oversight of Schools'!A259</f>
        <v>951</v>
      </c>
      <c r="D252" s="78" t="str">
        <f>'Sponsor Oversight of Schools'!O259</f>
        <v/>
      </c>
      <c r="E252" s="78" t="str">
        <f>IF('Sponsor Oversight of Schools'!R259&lt;&gt;"",'Sponsor Oversight of Schools'!R259,"")</f>
        <v/>
      </c>
      <c r="F252" s="78">
        <f>'Sponsor Oversight of Schools'!S259</f>
        <v>0</v>
      </c>
      <c r="G252" s="78">
        <f>'Sponsor Oversight of Schools'!T259</f>
        <v>0</v>
      </c>
      <c r="H252" s="79">
        <f>'Sponsor Oversight of Schools'!U259</f>
        <v>0</v>
      </c>
    </row>
    <row r="253" spans="1:8" s="76" customFormat="1" x14ac:dyDescent="0.25">
      <c r="A253" s="78">
        <f>'Sponsor Oversight of Schools'!$H$4</f>
        <v>0</v>
      </c>
      <c r="B253" s="72">
        <f>'Sponsor Oversight of Schools'!$H$2</f>
        <v>0</v>
      </c>
      <c r="C253" s="78">
        <f>'Sponsor Oversight of Schools'!A260</f>
        <v>952</v>
      </c>
      <c r="D253" s="78" t="str">
        <f>'Sponsor Oversight of Schools'!O260</f>
        <v/>
      </c>
      <c r="E253" s="78" t="str">
        <f>IF('Sponsor Oversight of Schools'!R260&lt;&gt;"",'Sponsor Oversight of Schools'!R260,"")</f>
        <v/>
      </c>
      <c r="F253" s="78">
        <f>'Sponsor Oversight of Schools'!S260</f>
        <v>0</v>
      </c>
      <c r="G253" s="78">
        <f>'Sponsor Oversight of Schools'!T260</f>
        <v>0</v>
      </c>
      <c r="H253" s="79">
        <f>'Sponsor Oversight of Schools'!U260</f>
        <v>0</v>
      </c>
    </row>
    <row r="254" spans="1:8" s="76" customFormat="1" x14ac:dyDescent="0.25">
      <c r="A254" s="78">
        <f>'Sponsor Oversight of Schools'!$H$4</f>
        <v>0</v>
      </c>
      <c r="B254" s="72">
        <f>'Sponsor Oversight of Schools'!$H$2</f>
        <v>0</v>
      </c>
      <c r="C254" s="78">
        <f>'Sponsor Oversight of Schools'!A261</f>
        <v>953</v>
      </c>
      <c r="D254" s="78" t="str">
        <f>'Sponsor Oversight of Schools'!O261</f>
        <v/>
      </c>
      <c r="E254" s="78" t="str">
        <f>IF('Sponsor Oversight of Schools'!R261&lt;&gt;"",'Sponsor Oversight of Schools'!R261,"")</f>
        <v/>
      </c>
      <c r="F254" s="78">
        <f>'Sponsor Oversight of Schools'!S261</f>
        <v>0</v>
      </c>
      <c r="G254" s="78">
        <f>'Sponsor Oversight of Schools'!T261</f>
        <v>0</v>
      </c>
      <c r="H254" s="79">
        <f>'Sponsor Oversight of Schools'!U261</f>
        <v>0</v>
      </c>
    </row>
    <row r="255" spans="1:8" s="76" customFormat="1" x14ac:dyDescent="0.25">
      <c r="A255" s="78">
        <f>'Sponsor Oversight of Schools'!$H$4</f>
        <v>0</v>
      </c>
      <c r="B255" s="72">
        <f>'Sponsor Oversight of Schools'!$H$2</f>
        <v>0</v>
      </c>
      <c r="C255" s="78">
        <f>'Sponsor Oversight of Schools'!A262</f>
        <v>954</v>
      </c>
      <c r="D255" s="78" t="str">
        <f>'Sponsor Oversight of Schools'!O262</f>
        <v/>
      </c>
      <c r="E255" s="78" t="str">
        <f>IF('Sponsor Oversight of Schools'!R262&lt;&gt;"",'Sponsor Oversight of Schools'!R262,"")</f>
        <v/>
      </c>
      <c r="F255" s="78">
        <f>'Sponsor Oversight of Schools'!S262</f>
        <v>0</v>
      </c>
      <c r="G255" s="78">
        <f>'Sponsor Oversight of Schools'!T262</f>
        <v>0</v>
      </c>
      <c r="H255" s="79">
        <f>'Sponsor Oversight of Schools'!U262</f>
        <v>0</v>
      </c>
    </row>
    <row r="256" spans="1:8" s="76" customFormat="1" x14ac:dyDescent="0.25">
      <c r="A256" s="78">
        <f>'Sponsor Oversight of Schools'!$H$4</f>
        <v>0</v>
      </c>
      <c r="B256" s="72">
        <f>'Sponsor Oversight of Schools'!$H$2</f>
        <v>0</v>
      </c>
      <c r="C256" s="78">
        <f>'Sponsor Oversight of Schools'!A263</f>
        <v>955</v>
      </c>
      <c r="D256" s="78" t="str">
        <f>'Sponsor Oversight of Schools'!O263</f>
        <v/>
      </c>
      <c r="E256" s="78" t="str">
        <f>IF('Sponsor Oversight of Schools'!R263&lt;&gt;"",'Sponsor Oversight of Schools'!R263,"")</f>
        <v/>
      </c>
      <c r="F256" s="78">
        <f>'Sponsor Oversight of Schools'!S263</f>
        <v>0</v>
      </c>
      <c r="G256" s="78">
        <f>'Sponsor Oversight of Schools'!T263</f>
        <v>0</v>
      </c>
      <c r="H256" s="79">
        <f>'Sponsor Oversight of Schools'!U263</f>
        <v>0</v>
      </c>
    </row>
    <row r="257" spans="1:8" s="76" customFormat="1" x14ac:dyDescent="0.25">
      <c r="A257" s="78">
        <f>'Sponsor Oversight of Schools'!$H$4</f>
        <v>0</v>
      </c>
      <c r="B257" s="72">
        <f>'Sponsor Oversight of Schools'!$H$2</f>
        <v>0</v>
      </c>
      <c r="C257" s="78">
        <f>'Sponsor Oversight of Schools'!A264</f>
        <v>956</v>
      </c>
      <c r="D257" s="78" t="str">
        <f>'Sponsor Oversight of Schools'!O264</f>
        <v/>
      </c>
      <c r="E257" s="78" t="str">
        <f>IF('Sponsor Oversight of Schools'!R264&lt;&gt;"",'Sponsor Oversight of Schools'!R264,"")</f>
        <v/>
      </c>
      <c r="F257" s="78">
        <f>'Sponsor Oversight of Schools'!S264</f>
        <v>0</v>
      </c>
      <c r="G257" s="78">
        <f>'Sponsor Oversight of Schools'!T264</f>
        <v>0</v>
      </c>
      <c r="H257" s="79">
        <f>'Sponsor Oversight of Schools'!U264</f>
        <v>0</v>
      </c>
    </row>
    <row r="258" spans="1:8" s="76" customFormat="1" x14ac:dyDescent="0.25">
      <c r="A258" s="78">
        <f>'Sponsor Oversight of Schools'!$H$4</f>
        <v>0</v>
      </c>
      <c r="B258" s="72">
        <f>'Sponsor Oversight of Schools'!$H$2</f>
        <v>0</v>
      </c>
      <c r="C258" s="78">
        <f>'Sponsor Oversight of Schools'!A265</f>
        <v>957</v>
      </c>
      <c r="D258" s="78" t="str">
        <f>'Sponsor Oversight of Schools'!O265</f>
        <v/>
      </c>
      <c r="E258" s="78" t="str">
        <f>IF('Sponsor Oversight of Schools'!R265&lt;&gt;"",'Sponsor Oversight of Schools'!R265,"")</f>
        <v/>
      </c>
      <c r="F258" s="78">
        <f>'Sponsor Oversight of Schools'!S265</f>
        <v>0</v>
      </c>
      <c r="G258" s="78">
        <f>'Sponsor Oversight of Schools'!T265</f>
        <v>0</v>
      </c>
      <c r="H258" s="79">
        <f>'Sponsor Oversight of Schools'!U265</f>
        <v>0</v>
      </c>
    </row>
    <row r="259" spans="1:8" s="76" customFormat="1" x14ac:dyDescent="0.25">
      <c r="A259" s="78">
        <f>'Sponsor Oversight of Schools'!$H$4</f>
        <v>0</v>
      </c>
      <c r="B259" s="72">
        <f>'Sponsor Oversight of Schools'!$H$2</f>
        <v>0</v>
      </c>
      <c r="C259" s="78">
        <f>'Sponsor Oversight of Schools'!A266</f>
        <v>958</v>
      </c>
      <c r="D259" s="78" t="str">
        <f>'Sponsor Oversight of Schools'!O266</f>
        <v/>
      </c>
      <c r="E259" s="78" t="str">
        <f>IF('Sponsor Oversight of Schools'!R266&lt;&gt;"",'Sponsor Oversight of Schools'!R266,"")</f>
        <v/>
      </c>
      <c r="F259" s="78">
        <f>'Sponsor Oversight of Schools'!S266</f>
        <v>0</v>
      </c>
      <c r="G259" s="78">
        <f>'Sponsor Oversight of Schools'!T266</f>
        <v>0</v>
      </c>
      <c r="H259" s="79">
        <f>'Sponsor Oversight of Schools'!U266</f>
        <v>0</v>
      </c>
    </row>
  </sheetData>
  <sheetProtection algorithmName="SHA-512" hashValue="qSBEloABSI0NNsygMG1D3KScbu4TzWwH0KqY7GQiZFNoujK7ZNyK2iY6/tkGJL77M1UV0ZFCglTuJkCXSGp6vQ==" saltValue="txhWopQ0E2B71tSNzuJmyw==" spinCount="100000" sheet="1" objects="1" scenarios="1"/>
  <autoFilter ref="A1:H246"/>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2"/>
  <sheetViews>
    <sheetView workbookViewId="0">
      <selection activeCell="F29" sqref="F29"/>
    </sheetView>
  </sheetViews>
  <sheetFormatPr defaultRowHeight="15" x14ac:dyDescent="0.25"/>
  <cols>
    <col min="1" max="1" width="20.42578125" bestFit="1" customWidth="1"/>
    <col min="2" max="2" width="24.85546875" style="1" customWidth="1"/>
    <col min="3" max="3" width="8.140625" style="1" customWidth="1"/>
    <col min="4" max="4" width="20.42578125" style="1" customWidth="1"/>
    <col min="6" max="6" width="53.28515625" customWidth="1"/>
    <col min="8" max="8" width="11.140625" style="72" customWidth="1"/>
    <col min="9" max="9" width="38.7109375" style="1" customWidth="1"/>
    <col min="10" max="10" width="10.42578125" customWidth="1"/>
    <col min="11" max="11" width="11.42578125" customWidth="1"/>
    <col min="12" max="12" width="61.28515625" bestFit="1" customWidth="1"/>
  </cols>
  <sheetData>
    <row r="1" spans="1:12" x14ac:dyDescent="0.25">
      <c r="A1" s="1" t="s">
        <v>727</v>
      </c>
      <c r="B1" s="68" t="s">
        <v>1592</v>
      </c>
      <c r="D1" s="68" t="s">
        <v>903</v>
      </c>
      <c r="F1" s="68" t="s">
        <v>809</v>
      </c>
      <c r="H1" s="80" t="s">
        <v>900</v>
      </c>
      <c r="I1" s="69" t="s">
        <v>810</v>
      </c>
      <c r="K1" s="68" t="s">
        <v>901</v>
      </c>
      <c r="L1" s="68" t="s">
        <v>902</v>
      </c>
    </row>
    <row r="2" spans="1:12" x14ac:dyDescent="0.25">
      <c r="A2" s="1" t="s">
        <v>728</v>
      </c>
      <c r="B2" s="67" t="s">
        <v>1593</v>
      </c>
      <c r="D2" s="67" t="s">
        <v>904</v>
      </c>
      <c r="F2" s="1" t="s">
        <v>1595</v>
      </c>
      <c r="H2" s="71" t="s">
        <v>884</v>
      </c>
      <c r="I2" s="70" t="s">
        <v>885</v>
      </c>
      <c r="K2" s="73" t="s">
        <v>1381</v>
      </c>
      <c r="L2" s="73" t="s">
        <v>1380</v>
      </c>
    </row>
    <row r="3" spans="1:12" x14ac:dyDescent="0.25">
      <c r="B3" s="67" t="s">
        <v>1594</v>
      </c>
      <c r="D3" s="67" t="s">
        <v>905</v>
      </c>
      <c r="F3" s="1" t="s">
        <v>1687</v>
      </c>
      <c r="H3" s="71" t="s">
        <v>815</v>
      </c>
      <c r="I3" s="70" t="s">
        <v>816</v>
      </c>
      <c r="K3" s="73" t="s">
        <v>1379</v>
      </c>
      <c r="L3" s="73" t="s">
        <v>1378</v>
      </c>
    </row>
    <row r="4" spans="1:12" x14ac:dyDescent="0.25">
      <c r="D4" s="67" t="s">
        <v>336</v>
      </c>
      <c r="F4" s="1" t="s">
        <v>1688</v>
      </c>
      <c r="H4" s="71" t="s">
        <v>831</v>
      </c>
      <c r="I4" s="70" t="s">
        <v>832</v>
      </c>
      <c r="K4" s="73" t="s">
        <v>1359</v>
      </c>
      <c r="L4" s="73" t="s">
        <v>1358</v>
      </c>
    </row>
    <row r="5" spans="1:12" x14ac:dyDescent="0.25">
      <c r="F5" s="1" t="s">
        <v>1689</v>
      </c>
      <c r="H5" s="71" t="s">
        <v>845</v>
      </c>
      <c r="I5" s="70" t="s">
        <v>846</v>
      </c>
      <c r="K5" s="73" t="s">
        <v>1469</v>
      </c>
      <c r="L5" s="73" t="s">
        <v>1468</v>
      </c>
    </row>
    <row r="6" spans="1:12" x14ac:dyDescent="0.25">
      <c r="C6" s="68"/>
      <c r="D6" s="68"/>
      <c r="F6" s="1" t="s">
        <v>1596</v>
      </c>
      <c r="H6" s="71" t="s">
        <v>876</v>
      </c>
      <c r="I6" s="70" t="s">
        <v>877</v>
      </c>
      <c r="K6" s="73" t="s">
        <v>1255</v>
      </c>
      <c r="L6" s="73" t="s">
        <v>1254</v>
      </c>
    </row>
    <row r="7" spans="1:12" x14ac:dyDescent="0.25">
      <c r="F7" s="1" t="s">
        <v>2206</v>
      </c>
      <c r="H7" s="71" t="s">
        <v>871</v>
      </c>
      <c r="I7" s="70" t="s">
        <v>872</v>
      </c>
      <c r="K7" s="73" t="s">
        <v>1307</v>
      </c>
      <c r="L7" s="73" t="s">
        <v>1306</v>
      </c>
    </row>
    <row r="8" spans="1:12" x14ac:dyDescent="0.25">
      <c r="F8" s="1" t="s">
        <v>1597</v>
      </c>
      <c r="H8" s="71" t="s">
        <v>1588</v>
      </c>
      <c r="I8" s="70" t="s">
        <v>873</v>
      </c>
      <c r="K8" s="73" t="s">
        <v>1335</v>
      </c>
      <c r="L8" s="73" t="s">
        <v>1334</v>
      </c>
    </row>
    <row r="9" spans="1:12" x14ac:dyDescent="0.25">
      <c r="F9" s="1" t="s">
        <v>1690</v>
      </c>
      <c r="H9" s="71" t="s">
        <v>821</v>
      </c>
      <c r="I9" s="70" t="s">
        <v>822</v>
      </c>
      <c r="K9" s="73" t="s">
        <v>1035</v>
      </c>
      <c r="L9" s="73" t="s">
        <v>1034</v>
      </c>
    </row>
    <row r="10" spans="1:12" x14ac:dyDescent="0.25">
      <c r="F10" s="1" t="s">
        <v>1612</v>
      </c>
      <c r="H10" s="71" t="s">
        <v>823</v>
      </c>
      <c r="I10" s="70" t="s">
        <v>824</v>
      </c>
      <c r="K10" s="73" t="s">
        <v>1579</v>
      </c>
      <c r="L10" s="73" t="s">
        <v>1578</v>
      </c>
    </row>
    <row r="11" spans="1:12" x14ac:dyDescent="0.25">
      <c r="F11" s="1" t="s">
        <v>1613</v>
      </c>
      <c r="H11" s="71" t="s">
        <v>825</v>
      </c>
      <c r="I11" s="70" t="s">
        <v>826</v>
      </c>
      <c r="K11" s="73" t="s">
        <v>1581</v>
      </c>
      <c r="L11" s="73" t="s">
        <v>1580</v>
      </c>
    </row>
    <row r="12" spans="1:12" x14ac:dyDescent="0.25">
      <c r="F12" s="1" t="s">
        <v>1691</v>
      </c>
      <c r="H12" s="71" t="s">
        <v>827</v>
      </c>
      <c r="I12" s="70" t="s">
        <v>828</v>
      </c>
      <c r="K12" s="73" t="s">
        <v>907</v>
      </c>
      <c r="L12" s="73" t="s">
        <v>906</v>
      </c>
    </row>
    <row r="13" spans="1:12" x14ac:dyDescent="0.25">
      <c r="F13" s="1" t="s">
        <v>1598</v>
      </c>
      <c r="H13" s="71" t="s">
        <v>829</v>
      </c>
      <c r="I13" s="70" t="s">
        <v>830</v>
      </c>
      <c r="K13" s="73" t="s">
        <v>1219</v>
      </c>
      <c r="L13" s="73" t="s">
        <v>1218</v>
      </c>
    </row>
    <row r="14" spans="1:12" x14ac:dyDescent="0.25">
      <c r="F14" s="1" t="s">
        <v>1599</v>
      </c>
      <c r="H14" s="71" t="s">
        <v>837</v>
      </c>
      <c r="I14" s="70" t="s">
        <v>838</v>
      </c>
      <c r="K14" s="73" t="s">
        <v>1479</v>
      </c>
      <c r="L14" s="73" t="s">
        <v>1478</v>
      </c>
    </row>
    <row r="15" spans="1:12" x14ac:dyDescent="0.25">
      <c r="F15" s="1" t="s">
        <v>1692</v>
      </c>
      <c r="H15" s="71" t="s">
        <v>839</v>
      </c>
      <c r="I15" s="70" t="s">
        <v>840</v>
      </c>
      <c r="K15" s="73" t="s">
        <v>1559</v>
      </c>
      <c r="L15" s="73" t="s">
        <v>1558</v>
      </c>
    </row>
    <row r="16" spans="1:12" x14ac:dyDescent="0.25">
      <c r="F16" s="1" t="s">
        <v>1693</v>
      </c>
      <c r="H16" s="71" t="s">
        <v>847</v>
      </c>
      <c r="I16" s="70" t="s">
        <v>848</v>
      </c>
      <c r="K16" s="73" t="s">
        <v>1527</v>
      </c>
      <c r="L16" s="73" t="s">
        <v>1526</v>
      </c>
    </row>
    <row r="17" spans="6:12" x14ac:dyDescent="0.25">
      <c r="F17" s="1" t="s">
        <v>1600</v>
      </c>
      <c r="H17" s="71" t="s">
        <v>851</v>
      </c>
      <c r="I17" s="70" t="s">
        <v>852</v>
      </c>
      <c r="K17" s="73" t="s">
        <v>1329</v>
      </c>
      <c r="L17" s="73" t="s">
        <v>1328</v>
      </c>
    </row>
    <row r="18" spans="6:12" x14ac:dyDescent="0.25">
      <c r="F18" s="1" t="s">
        <v>1601</v>
      </c>
      <c r="H18" s="71" t="s">
        <v>853</v>
      </c>
      <c r="I18" s="70" t="s">
        <v>854</v>
      </c>
      <c r="K18" s="73" t="s">
        <v>1089</v>
      </c>
      <c r="L18" s="73" t="s">
        <v>1088</v>
      </c>
    </row>
    <row r="19" spans="6:12" x14ac:dyDescent="0.25">
      <c r="F19" s="1" t="s">
        <v>1694</v>
      </c>
      <c r="H19" s="71" t="s">
        <v>857</v>
      </c>
      <c r="I19" s="70" t="s">
        <v>858</v>
      </c>
      <c r="K19" s="73" t="s">
        <v>1417</v>
      </c>
      <c r="L19" s="73" t="s">
        <v>1416</v>
      </c>
    </row>
    <row r="20" spans="6:12" x14ac:dyDescent="0.25">
      <c r="F20" s="1" t="s">
        <v>1695</v>
      </c>
      <c r="H20" s="71" t="s">
        <v>865</v>
      </c>
      <c r="I20" s="70" t="s">
        <v>866</v>
      </c>
      <c r="K20" s="73" t="s">
        <v>1577</v>
      </c>
      <c r="L20" s="73" t="s">
        <v>1576</v>
      </c>
    </row>
    <row r="21" spans="6:12" x14ac:dyDescent="0.25">
      <c r="F21" s="1" t="s">
        <v>1602</v>
      </c>
      <c r="H21" s="71" t="s">
        <v>863</v>
      </c>
      <c r="I21" s="70" t="s">
        <v>864</v>
      </c>
      <c r="K21" s="73" t="s">
        <v>1287</v>
      </c>
      <c r="L21" s="73" t="s">
        <v>1286</v>
      </c>
    </row>
    <row r="22" spans="6:12" x14ac:dyDescent="0.25">
      <c r="F22" s="1" t="s">
        <v>1686</v>
      </c>
      <c r="H22" s="71" t="s">
        <v>886</v>
      </c>
      <c r="I22" s="70" t="s">
        <v>887</v>
      </c>
      <c r="K22" s="73" t="s">
        <v>1511</v>
      </c>
      <c r="L22" s="73" t="s">
        <v>1510</v>
      </c>
    </row>
    <row r="23" spans="6:12" x14ac:dyDescent="0.25">
      <c r="F23" s="1" t="s">
        <v>1603</v>
      </c>
      <c r="H23" s="71" t="s">
        <v>892</v>
      </c>
      <c r="I23" s="70" t="s">
        <v>893</v>
      </c>
      <c r="K23" s="73" t="s">
        <v>981</v>
      </c>
      <c r="L23" s="73" t="s">
        <v>980</v>
      </c>
    </row>
    <row r="24" spans="6:12" x14ac:dyDescent="0.25">
      <c r="F24" s="1" t="s">
        <v>2207</v>
      </c>
      <c r="H24" s="71" t="s">
        <v>896</v>
      </c>
      <c r="I24" s="70" t="s">
        <v>897</v>
      </c>
      <c r="K24" s="73" t="s">
        <v>1029</v>
      </c>
      <c r="L24" s="73" t="s">
        <v>1028</v>
      </c>
    </row>
    <row r="25" spans="6:12" x14ac:dyDescent="0.25">
      <c r="F25" s="67"/>
      <c r="H25" s="71" t="s">
        <v>898</v>
      </c>
      <c r="I25" s="70" t="s">
        <v>899</v>
      </c>
      <c r="K25" s="73" t="s">
        <v>965</v>
      </c>
      <c r="L25" s="73" t="s">
        <v>964</v>
      </c>
    </row>
    <row r="26" spans="6:12" x14ac:dyDescent="0.25">
      <c r="H26" s="71" t="s">
        <v>811</v>
      </c>
      <c r="I26" s="70" t="s">
        <v>812</v>
      </c>
      <c r="K26" s="73" t="s">
        <v>1317</v>
      </c>
      <c r="L26" s="73" t="s">
        <v>1316</v>
      </c>
    </row>
    <row r="27" spans="6:12" x14ac:dyDescent="0.25">
      <c r="H27" s="71" t="s">
        <v>849</v>
      </c>
      <c r="I27" s="70" t="s">
        <v>850</v>
      </c>
      <c r="K27" s="73" t="s">
        <v>969</v>
      </c>
      <c r="L27" s="73" t="s">
        <v>968</v>
      </c>
    </row>
    <row r="28" spans="6:12" x14ac:dyDescent="0.25">
      <c r="H28" s="71" t="s">
        <v>833</v>
      </c>
      <c r="I28" s="70" t="s">
        <v>834</v>
      </c>
      <c r="K28" s="73" t="s">
        <v>1363</v>
      </c>
      <c r="L28" s="73" t="s">
        <v>1362</v>
      </c>
    </row>
    <row r="29" spans="6:12" x14ac:dyDescent="0.25">
      <c r="H29" s="71" t="s">
        <v>843</v>
      </c>
      <c r="I29" s="70" t="s">
        <v>844</v>
      </c>
      <c r="K29" s="73" t="s">
        <v>1485</v>
      </c>
      <c r="L29" s="73" t="s">
        <v>1484</v>
      </c>
    </row>
    <row r="30" spans="6:12" x14ac:dyDescent="0.25">
      <c r="H30" s="71" t="s">
        <v>817</v>
      </c>
      <c r="I30" s="70" t="s">
        <v>818</v>
      </c>
      <c r="K30" s="73" t="s">
        <v>1297</v>
      </c>
      <c r="L30" s="73" t="s">
        <v>1296</v>
      </c>
    </row>
    <row r="31" spans="6:12" x14ac:dyDescent="0.25">
      <c r="H31" s="71" t="s">
        <v>835</v>
      </c>
      <c r="I31" s="70" t="s">
        <v>836</v>
      </c>
      <c r="K31" s="73" t="s">
        <v>931</v>
      </c>
      <c r="L31" s="73" t="s">
        <v>930</v>
      </c>
    </row>
    <row r="32" spans="6:12" x14ac:dyDescent="0.25">
      <c r="H32" s="71" t="s">
        <v>874</v>
      </c>
      <c r="I32" s="70" t="s">
        <v>875</v>
      </c>
      <c r="K32" s="73" t="s">
        <v>1249</v>
      </c>
      <c r="L32" s="73" t="s">
        <v>1248</v>
      </c>
    </row>
    <row r="33" spans="8:12" x14ac:dyDescent="0.25">
      <c r="H33" s="71" t="s">
        <v>878</v>
      </c>
      <c r="I33" s="70" t="s">
        <v>879</v>
      </c>
      <c r="K33" s="73" t="s">
        <v>929</v>
      </c>
      <c r="L33" s="73" t="s">
        <v>928</v>
      </c>
    </row>
    <row r="34" spans="8:12" x14ac:dyDescent="0.25">
      <c r="H34" s="71" t="s">
        <v>861</v>
      </c>
      <c r="I34" s="70" t="s">
        <v>862</v>
      </c>
      <c r="K34" s="73" t="s">
        <v>1199</v>
      </c>
      <c r="L34" s="73" t="s">
        <v>1198</v>
      </c>
    </row>
    <row r="35" spans="8:12" x14ac:dyDescent="0.25">
      <c r="H35" s="71" t="s">
        <v>869</v>
      </c>
      <c r="I35" s="70" t="s">
        <v>870</v>
      </c>
      <c r="K35" s="73" t="s">
        <v>1519</v>
      </c>
      <c r="L35" s="73" t="s">
        <v>1518</v>
      </c>
    </row>
    <row r="36" spans="8:12" x14ac:dyDescent="0.25">
      <c r="H36" s="71" t="s">
        <v>819</v>
      </c>
      <c r="I36" s="70" t="s">
        <v>820</v>
      </c>
      <c r="K36" s="73" t="s">
        <v>951</v>
      </c>
      <c r="L36" s="73" t="s">
        <v>950</v>
      </c>
    </row>
    <row r="37" spans="8:12" x14ac:dyDescent="0.25">
      <c r="H37" s="71" t="s">
        <v>841</v>
      </c>
      <c r="I37" s="70" t="s">
        <v>842</v>
      </c>
      <c r="K37" s="73" t="s">
        <v>973</v>
      </c>
      <c r="L37" s="73" t="s">
        <v>972</v>
      </c>
    </row>
    <row r="38" spans="8:12" x14ac:dyDescent="0.25">
      <c r="H38" s="71" t="s">
        <v>855</v>
      </c>
      <c r="I38" s="70" t="s">
        <v>856</v>
      </c>
      <c r="K38" s="73" t="s">
        <v>1077</v>
      </c>
      <c r="L38" s="73" t="s">
        <v>1076</v>
      </c>
    </row>
    <row r="39" spans="8:12" x14ac:dyDescent="0.25">
      <c r="H39" s="71" t="s">
        <v>894</v>
      </c>
      <c r="I39" s="70" t="s">
        <v>895</v>
      </c>
      <c r="K39" s="73" t="s">
        <v>1399</v>
      </c>
      <c r="L39" s="73" t="s">
        <v>1398</v>
      </c>
    </row>
    <row r="40" spans="8:12" x14ac:dyDescent="0.25">
      <c r="H40" s="71" t="s">
        <v>888</v>
      </c>
      <c r="I40" s="70" t="s">
        <v>889</v>
      </c>
      <c r="K40" s="73" t="s">
        <v>1133</v>
      </c>
      <c r="L40" s="73" t="s">
        <v>1132</v>
      </c>
    </row>
    <row r="41" spans="8:12" x14ac:dyDescent="0.25">
      <c r="H41" s="71" t="s">
        <v>880</v>
      </c>
      <c r="I41" s="70" t="s">
        <v>881</v>
      </c>
      <c r="K41" s="73" t="s">
        <v>1103</v>
      </c>
      <c r="L41" s="73" t="s">
        <v>1102</v>
      </c>
    </row>
    <row r="42" spans="8:12" x14ac:dyDescent="0.25">
      <c r="H42" s="71" t="s">
        <v>813</v>
      </c>
      <c r="I42" s="70" t="s">
        <v>814</v>
      </c>
      <c r="K42" s="73" t="s">
        <v>1125</v>
      </c>
      <c r="L42" s="73" t="s">
        <v>1124</v>
      </c>
    </row>
    <row r="43" spans="8:12" x14ac:dyDescent="0.25">
      <c r="H43" s="71" t="s">
        <v>890</v>
      </c>
      <c r="I43" s="70" t="s">
        <v>891</v>
      </c>
      <c r="K43" s="73" t="s">
        <v>1247</v>
      </c>
      <c r="L43" s="73" t="s">
        <v>1246</v>
      </c>
    </row>
    <row r="44" spans="8:12" x14ac:dyDescent="0.25">
      <c r="H44" s="71" t="s">
        <v>882</v>
      </c>
      <c r="I44" s="70" t="s">
        <v>883</v>
      </c>
      <c r="K44" s="73" t="s">
        <v>1279</v>
      </c>
      <c r="L44" s="73" t="s">
        <v>1278</v>
      </c>
    </row>
    <row r="45" spans="8:12" x14ac:dyDescent="0.25">
      <c r="H45" s="71" t="s">
        <v>867</v>
      </c>
      <c r="I45" s="70" t="s">
        <v>868</v>
      </c>
      <c r="K45" s="73" t="s">
        <v>1069</v>
      </c>
      <c r="L45" s="73" t="s">
        <v>1068</v>
      </c>
    </row>
    <row r="46" spans="8:12" x14ac:dyDescent="0.25">
      <c r="H46" s="71" t="s">
        <v>859</v>
      </c>
      <c r="I46" s="70" t="s">
        <v>860</v>
      </c>
      <c r="K46" s="73" t="s">
        <v>1001</v>
      </c>
      <c r="L46" s="73" t="s">
        <v>1000</v>
      </c>
    </row>
    <row r="47" spans="8:12" x14ac:dyDescent="0.25">
      <c r="K47" s="73" t="s">
        <v>1267</v>
      </c>
      <c r="L47" s="73" t="s">
        <v>1266</v>
      </c>
    </row>
    <row r="48" spans="8:12" x14ac:dyDescent="0.25">
      <c r="K48" s="73" t="s">
        <v>1445</v>
      </c>
      <c r="L48" s="73" t="s">
        <v>1444</v>
      </c>
    </row>
    <row r="49" spans="11:12" x14ac:dyDescent="0.25">
      <c r="K49" s="73" t="s">
        <v>933</v>
      </c>
      <c r="L49" s="73" t="s">
        <v>932</v>
      </c>
    </row>
    <row r="50" spans="11:12" x14ac:dyDescent="0.25">
      <c r="K50" s="73" t="s">
        <v>1289</v>
      </c>
      <c r="L50" s="73" t="s">
        <v>1288</v>
      </c>
    </row>
    <row r="51" spans="11:12" x14ac:dyDescent="0.25">
      <c r="K51" s="73" t="s">
        <v>1327</v>
      </c>
      <c r="L51" s="73" t="s">
        <v>1326</v>
      </c>
    </row>
    <row r="52" spans="11:12" x14ac:dyDescent="0.25">
      <c r="K52" s="73" t="s">
        <v>1221</v>
      </c>
      <c r="L52" s="73" t="s">
        <v>1220</v>
      </c>
    </row>
    <row r="53" spans="11:12" x14ac:dyDescent="0.25">
      <c r="K53" s="73" t="s">
        <v>909</v>
      </c>
      <c r="L53" s="73" t="s">
        <v>908</v>
      </c>
    </row>
    <row r="54" spans="11:12" x14ac:dyDescent="0.25">
      <c r="K54" s="73" t="s">
        <v>1223</v>
      </c>
      <c r="L54" s="73" t="s">
        <v>1222</v>
      </c>
    </row>
    <row r="55" spans="11:12" x14ac:dyDescent="0.25">
      <c r="K55" s="73" t="s">
        <v>1575</v>
      </c>
      <c r="L55" s="73" t="s">
        <v>1574</v>
      </c>
    </row>
    <row r="56" spans="11:12" x14ac:dyDescent="0.25">
      <c r="K56" s="73" t="s">
        <v>1481</v>
      </c>
      <c r="L56" s="73" t="s">
        <v>1480</v>
      </c>
    </row>
    <row r="57" spans="11:12" x14ac:dyDescent="0.25">
      <c r="K57" s="73" t="s">
        <v>1419</v>
      </c>
      <c r="L57" s="73" t="s">
        <v>1418</v>
      </c>
    </row>
    <row r="58" spans="11:12" x14ac:dyDescent="0.25">
      <c r="K58" s="73" t="s">
        <v>1305</v>
      </c>
      <c r="L58" s="73" t="s">
        <v>1304</v>
      </c>
    </row>
    <row r="59" spans="11:12" x14ac:dyDescent="0.25">
      <c r="K59" s="73" t="s">
        <v>921</v>
      </c>
      <c r="L59" s="73" t="s">
        <v>920</v>
      </c>
    </row>
    <row r="60" spans="11:12" x14ac:dyDescent="0.25">
      <c r="K60" s="73" t="s">
        <v>1585</v>
      </c>
      <c r="L60" s="73" t="s">
        <v>1584</v>
      </c>
    </row>
    <row r="61" spans="11:12" x14ac:dyDescent="0.25">
      <c r="K61" s="73" t="s">
        <v>1187</v>
      </c>
      <c r="L61" s="73" t="s">
        <v>1186</v>
      </c>
    </row>
    <row r="62" spans="11:12" x14ac:dyDescent="0.25">
      <c r="K62" s="73" t="s">
        <v>1073</v>
      </c>
      <c r="L62" s="73" t="s">
        <v>1072</v>
      </c>
    </row>
    <row r="63" spans="11:12" x14ac:dyDescent="0.25">
      <c r="K63" s="73" t="s">
        <v>1201</v>
      </c>
      <c r="L63" s="73" t="s">
        <v>1200</v>
      </c>
    </row>
    <row r="64" spans="11:12" x14ac:dyDescent="0.25">
      <c r="K64" s="73" t="s">
        <v>1237</v>
      </c>
      <c r="L64" s="73" t="s">
        <v>1236</v>
      </c>
    </row>
    <row r="65" spans="11:12" x14ac:dyDescent="0.25">
      <c r="K65" s="73" t="s">
        <v>1065</v>
      </c>
      <c r="L65" s="73" t="s">
        <v>1064</v>
      </c>
    </row>
    <row r="66" spans="11:12" x14ac:dyDescent="0.25">
      <c r="K66" s="73" t="s">
        <v>1067</v>
      </c>
      <c r="L66" s="73" t="s">
        <v>1066</v>
      </c>
    </row>
    <row r="67" spans="11:12" x14ac:dyDescent="0.25">
      <c r="K67" s="73" t="s">
        <v>1375</v>
      </c>
      <c r="L67" s="73" t="s">
        <v>1374</v>
      </c>
    </row>
    <row r="68" spans="11:12" x14ac:dyDescent="0.25">
      <c r="K68" s="73" t="s">
        <v>1145</v>
      </c>
      <c r="L68" s="73" t="s">
        <v>1144</v>
      </c>
    </row>
    <row r="69" spans="11:12" x14ac:dyDescent="0.25">
      <c r="K69" s="73" t="s">
        <v>1191</v>
      </c>
      <c r="L69" s="73" t="s">
        <v>1190</v>
      </c>
    </row>
    <row r="70" spans="11:12" x14ac:dyDescent="0.25">
      <c r="K70" s="73" t="s">
        <v>1265</v>
      </c>
      <c r="L70" s="73" t="s">
        <v>1264</v>
      </c>
    </row>
    <row r="71" spans="11:12" x14ac:dyDescent="0.25">
      <c r="K71" s="73" t="s">
        <v>1451</v>
      </c>
      <c r="L71" s="73" t="s">
        <v>1450</v>
      </c>
    </row>
    <row r="72" spans="11:12" x14ac:dyDescent="0.25">
      <c r="K72" s="73" t="s">
        <v>1459</v>
      </c>
      <c r="L72" s="73" t="s">
        <v>1458</v>
      </c>
    </row>
    <row r="73" spans="11:12" x14ac:dyDescent="0.25">
      <c r="K73" s="73" t="s">
        <v>1365</v>
      </c>
      <c r="L73" s="73" t="s">
        <v>1364</v>
      </c>
    </row>
    <row r="74" spans="11:12" x14ac:dyDescent="0.25">
      <c r="K74" s="73" t="s">
        <v>1009</v>
      </c>
      <c r="L74" s="73" t="s">
        <v>1008</v>
      </c>
    </row>
    <row r="75" spans="11:12" x14ac:dyDescent="0.25">
      <c r="K75" s="73" t="s">
        <v>1349</v>
      </c>
      <c r="L75" s="73" t="s">
        <v>1348</v>
      </c>
    </row>
    <row r="76" spans="11:12" x14ac:dyDescent="0.25">
      <c r="K76" s="73" t="s">
        <v>1415</v>
      </c>
      <c r="L76" s="73" t="s">
        <v>1414</v>
      </c>
    </row>
    <row r="77" spans="11:12" x14ac:dyDescent="0.25">
      <c r="K77" s="73" t="s">
        <v>1007</v>
      </c>
      <c r="L77" s="73" t="s">
        <v>1006</v>
      </c>
    </row>
    <row r="78" spans="11:12" x14ac:dyDescent="0.25">
      <c r="K78" s="73" t="s">
        <v>1231</v>
      </c>
      <c r="L78" s="73" t="s">
        <v>1230</v>
      </c>
    </row>
    <row r="79" spans="11:12" x14ac:dyDescent="0.25">
      <c r="K79" s="73" t="s">
        <v>1505</v>
      </c>
      <c r="L79" s="73" t="s">
        <v>1504</v>
      </c>
    </row>
    <row r="80" spans="11:12" x14ac:dyDescent="0.25">
      <c r="K80" s="73" t="s">
        <v>1141</v>
      </c>
      <c r="L80" s="73" t="s">
        <v>1140</v>
      </c>
    </row>
    <row r="81" spans="11:12" x14ac:dyDescent="0.25">
      <c r="K81" s="73" t="s">
        <v>957</v>
      </c>
      <c r="L81" s="73" t="s">
        <v>956</v>
      </c>
    </row>
    <row r="82" spans="11:12" x14ac:dyDescent="0.25">
      <c r="K82" s="73" t="s">
        <v>1041</v>
      </c>
      <c r="L82" s="73" t="s">
        <v>1040</v>
      </c>
    </row>
    <row r="83" spans="11:12" x14ac:dyDescent="0.25">
      <c r="K83" s="73" t="s">
        <v>1143</v>
      </c>
      <c r="L83" s="73" t="s">
        <v>1142</v>
      </c>
    </row>
    <row r="84" spans="11:12" x14ac:dyDescent="0.25">
      <c r="K84" s="73" t="s">
        <v>1309</v>
      </c>
      <c r="L84" s="73" t="s">
        <v>1308</v>
      </c>
    </row>
    <row r="85" spans="11:12" x14ac:dyDescent="0.25">
      <c r="K85" s="73" t="s">
        <v>1079</v>
      </c>
      <c r="L85" s="73" t="s">
        <v>1078</v>
      </c>
    </row>
    <row r="86" spans="11:12" x14ac:dyDescent="0.25">
      <c r="K86" s="73" t="s">
        <v>1393</v>
      </c>
      <c r="L86" s="73" t="s">
        <v>1392</v>
      </c>
    </row>
    <row r="87" spans="11:12" x14ac:dyDescent="0.25">
      <c r="K87" s="73" t="s">
        <v>1137</v>
      </c>
      <c r="L87" s="73" t="s">
        <v>1136</v>
      </c>
    </row>
    <row r="88" spans="11:12" x14ac:dyDescent="0.25">
      <c r="K88" s="73" t="s">
        <v>1277</v>
      </c>
      <c r="L88" s="73" t="s">
        <v>1276</v>
      </c>
    </row>
    <row r="89" spans="11:12" x14ac:dyDescent="0.25">
      <c r="K89" s="73" t="s">
        <v>1421</v>
      </c>
      <c r="L89" s="73" t="s">
        <v>1420</v>
      </c>
    </row>
    <row r="90" spans="11:12" x14ac:dyDescent="0.25">
      <c r="K90" s="73" t="s">
        <v>953</v>
      </c>
      <c r="L90" s="73" t="s">
        <v>952</v>
      </c>
    </row>
    <row r="91" spans="11:12" x14ac:dyDescent="0.25">
      <c r="K91" s="73" t="s">
        <v>1123</v>
      </c>
      <c r="L91" s="73" t="s">
        <v>1122</v>
      </c>
    </row>
    <row r="92" spans="11:12" x14ac:dyDescent="0.25">
      <c r="K92" s="73" t="s">
        <v>1323</v>
      </c>
      <c r="L92" s="73" t="s">
        <v>1322</v>
      </c>
    </row>
    <row r="93" spans="11:12" x14ac:dyDescent="0.25">
      <c r="K93" s="73" t="s">
        <v>1545</v>
      </c>
      <c r="L93" s="73" t="s">
        <v>1544</v>
      </c>
    </row>
    <row r="94" spans="11:12" x14ac:dyDescent="0.25">
      <c r="K94" s="73" t="s">
        <v>1099</v>
      </c>
      <c r="L94" s="73" t="s">
        <v>1098</v>
      </c>
    </row>
    <row r="95" spans="11:12" x14ac:dyDescent="0.25">
      <c r="K95" s="73" t="s">
        <v>1411</v>
      </c>
      <c r="L95" s="73" t="s">
        <v>1410</v>
      </c>
    </row>
    <row r="96" spans="11:12" x14ac:dyDescent="0.25">
      <c r="K96" s="73" t="s">
        <v>1075</v>
      </c>
      <c r="L96" s="73" t="s">
        <v>1074</v>
      </c>
    </row>
    <row r="97" spans="11:12" x14ac:dyDescent="0.25">
      <c r="K97" s="73" t="s">
        <v>1197</v>
      </c>
      <c r="L97" s="73" t="s">
        <v>1196</v>
      </c>
    </row>
    <row r="98" spans="11:12" x14ac:dyDescent="0.25">
      <c r="K98" s="73" t="s">
        <v>1215</v>
      </c>
      <c r="L98" s="73" t="s">
        <v>1214</v>
      </c>
    </row>
    <row r="99" spans="11:12" x14ac:dyDescent="0.25">
      <c r="K99" s="73" t="s">
        <v>1185</v>
      </c>
      <c r="L99" s="73" t="s">
        <v>1184</v>
      </c>
    </row>
    <row r="100" spans="11:12" x14ac:dyDescent="0.25">
      <c r="K100" s="73" t="s">
        <v>1435</v>
      </c>
      <c r="L100" s="73" t="s">
        <v>1434</v>
      </c>
    </row>
    <row r="101" spans="11:12" x14ac:dyDescent="0.25">
      <c r="K101" s="73" t="s">
        <v>997</v>
      </c>
      <c r="L101" s="73" t="s">
        <v>996</v>
      </c>
    </row>
    <row r="102" spans="11:12" x14ac:dyDescent="0.25">
      <c r="K102" s="73" t="s">
        <v>1243</v>
      </c>
      <c r="L102" s="73" t="s">
        <v>1242</v>
      </c>
    </row>
    <row r="103" spans="11:12" x14ac:dyDescent="0.25">
      <c r="K103" s="73" t="s">
        <v>1333</v>
      </c>
      <c r="L103" s="73" t="s">
        <v>1332</v>
      </c>
    </row>
    <row r="104" spans="11:12" x14ac:dyDescent="0.25">
      <c r="K104" s="73" t="s">
        <v>1129</v>
      </c>
      <c r="L104" s="73" t="s">
        <v>1128</v>
      </c>
    </row>
    <row r="105" spans="11:12" x14ac:dyDescent="0.25">
      <c r="K105" s="73" t="s">
        <v>1377</v>
      </c>
      <c r="L105" s="73" t="s">
        <v>1376</v>
      </c>
    </row>
    <row r="106" spans="11:12" x14ac:dyDescent="0.25">
      <c r="K106" s="73" t="s">
        <v>1497</v>
      </c>
      <c r="L106" s="73" t="s">
        <v>1496</v>
      </c>
    </row>
    <row r="107" spans="11:12" x14ac:dyDescent="0.25">
      <c r="K107" s="73" t="s">
        <v>983</v>
      </c>
      <c r="L107" s="73" t="s">
        <v>982</v>
      </c>
    </row>
    <row r="108" spans="11:12" x14ac:dyDescent="0.25">
      <c r="K108" s="73" t="s">
        <v>1351</v>
      </c>
      <c r="L108" s="73" t="s">
        <v>1350</v>
      </c>
    </row>
    <row r="109" spans="11:12" x14ac:dyDescent="0.25">
      <c r="K109" s="73" t="s">
        <v>1387</v>
      </c>
      <c r="L109" s="73" t="s">
        <v>1386</v>
      </c>
    </row>
    <row r="110" spans="11:12" x14ac:dyDescent="0.25">
      <c r="K110" s="73" t="s">
        <v>1171</v>
      </c>
      <c r="L110" s="73" t="s">
        <v>1170</v>
      </c>
    </row>
    <row r="111" spans="11:12" x14ac:dyDescent="0.25">
      <c r="K111" s="73" t="s">
        <v>1353</v>
      </c>
      <c r="L111" s="73" t="s">
        <v>1352</v>
      </c>
    </row>
    <row r="112" spans="11:12" x14ac:dyDescent="0.25">
      <c r="K112" s="73" t="s">
        <v>1501</v>
      </c>
      <c r="L112" s="73" t="s">
        <v>1500</v>
      </c>
    </row>
    <row r="113" spans="11:12" x14ac:dyDescent="0.25">
      <c r="K113" s="73" t="s">
        <v>1437</v>
      </c>
      <c r="L113" s="73" t="s">
        <v>1436</v>
      </c>
    </row>
    <row r="114" spans="11:12" x14ac:dyDescent="0.25">
      <c r="K114" s="73" t="s">
        <v>1217</v>
      </c>
      <c r="L114" s="73" t="s">
        <v>1216</v>
      </c>
    </row>
    <row r="115" spans="11:12" x14ac:dyDescent="0.25">
      <c r="K115" s="73" t="s">
        <v>1167</v>
      </c>
      <c r="L115" s="73" t="s">
        <v>1166</v>
      </c>
    </row>
    <row r="116" spans="11:12" x14ac:dyDescent="0.25">
      <c r="K116" s="73" t="s">
        <v>1373</v>
      </c>
      <c r="L116" s="73" t="s">
        <v>1372</v>
      </c>
    </row>
    <row r="117" spans="11:12" x14ac:dyDescent="0.25">
      <c r="K117" s="73" t="s">
        <v>1455</v>
      </c>
      <c r="L117" s="73" t="s">
        <v>1454</v>
      </c>
    </row>
    <row r="118" spans="11:12" x14ac:dyDescent="0.25">
      <c r="K118" s="73" t="s">
        <v>913</v>
      </c>
      <c r="L118" s="73" t="s">
        <v>912</v>
      </c>
    </row>
    <row r="119" spans="11:12" x14ac:dyDescent="0.25">
      <c r="K119" s="73" t="s">
        <v>1173</v>
      </c>
      <c r="L119" s="73" t="s">
        <v>1172</v>
      </c>
    </row>
    <row r="120" spans="11:12" x14ac:dyDescent="0.25">
      <c r="K120" s="73" t="s">
        <v>1407</v>
      </c>
      <c r="L120" s="73" t="s">
        <v>1406</v>
      </c>
    </row>
    <row r="121" spans="11:12" x14ac:dyDescent="0.25">
      <c r="K121" s="73" t="s">
        <v>1181</v>
      </c>
      <c r="L121" s="73" t="s">
        <v>1180</v>
      </c>
    </row>
    <row r="122" spans="11:12" x14ac:dyDescent="0.25">
      <c r="K122" s="73" t="s">
        <v>1005</v>
      </c>
      <c r="L122" s="73" t="s">
        <v>1004</v>
      </c>
    </row>
    <row r="123" spans="11:12" x14ac:dyDescent="0.25">
      <c r="K123" s="73" t="s">
        <v>1121</v>
      </c>
      <c r="L123" s="73" t="s">
        <v>1120</v>
      </c>
    </row>
    <row r="124" spans="11:12" x14ac:dyDescent="0.25">
      <c r="K124" s="73" t="s">
        <v>1275</v>
      </c>
      <c r="L124" s="73" t="s">
        <v>1274</v>
      </c>
    </row>
    <row r="125" spans="11:12" x14ac:dyDescent="0.25">
      <c r="K125" s="73" t="s">
        <v>1207</v>
      </c>
      <c r="L125" s="73" t="s">
        <v>1206</v>
      </c>
    </row>
    <row r="126" spans="11:12" x14ac:dyDescent="0.25">
      <c r="K126" s="73" t="s">
        <v>1369</v>
      </c>
      <c r="L126" s="73" t="s">
        <v>1368</v>
      </c>
    </row>
    <row r="127" spans="11:12" x14ac:dyDescent="0.25">
      <c r="K127" s="73" t="s">
        <v>1053</v>
      </c>
      <c r="L127" s="73" t="s">
        <v>1052</v>
      </c>
    </row>
    <row r="128" spans="11:12" x14ac:dyDescent="0.25">
      <c r="K128" s="73" t="s">
        <v>1299</v>
      </c>
      <c r="L128" s="73" t="s">
        <v>1298</v>
      </c>
    </row>
    <row r="129" spans="11:12" x14ac:dyDescent="0.25">
      <c r="K129" s="73" t="s">
        <v>1567</v>
      </c>
      <c r="L129" s="73" t="s">
        <v>1566</v>
      </c>
    </row>
    <row r="130" spans="11:12" x14ac:dyDescent="0.25">
      <c r="K130" s="73" t="s">
        <v>935</v>
      </c>
      <c r="L130" s="73" t="s">
        <v>934</v>
      </c>
    </row>
    <row r="131" spans="11:12" x14ac:dyDescent="0.25">
      <c r="K131" s="73" t="s">
        <v>1209</v>
      </c>
      <c r="L131" s="73" t="s">
        <v>1208</v>
      </c>
    </row>
    <row r="132" spans="11:12" x14ac:dyDescent="0.25">
      <c r="K132" s="73" t="s">
        <v>1425</v>
      </c>
      <c r="L132" s="73" t="s">
        <v>1424</v>
      </c>
    </row>
    <row r="133" spans="11:12" x14ac:dyDescent="0.25">
      <c r="K133" s="73" t="s">
        <v>1127</v>
      </c>
      <c r="L133" s="73" t="s">
        <v>1126</v>
      </c>
    </row>
    <row r="134" spans="11:12" x14ac:dyDescent="0.25">
      <c r="K134" s="73" t="s">
        <v>1341</v>
      </c>
      <c r="L134" s="73" t="s">
        <v>1340</v>
      </c>
    </row>
    <row r="135" spans="11:12" x14ac:dyDescent="0.25">
      <c r="K135" s="73" t="s">
        <v>1301</v>
      </c>
      <c r="L135" s="73" t="s">
        <v>1300</v>
      </c>
    </row>
    <row r="136" spans="11:12" x14ac:dyDescent="0.25">
      <c r="K136" s="73" t="s">
        <v>1319</v>
      </c>
      <c r="L136" s="73" t="s">
        <v>1318</v>
      </c>
    </row>
    <row r="137" spans="11:12" x14ac:dyDescent="0.25">
      <c r="K137" s="73" t="s">
        <v>1449</v>
      </c>
      <c r="L137" s="73" t="s">
        <v>1448</v>
      </c>
    </row>
    <row r="138" spans="11:12" x14ac:dyDescent="0.25">
      <c r="K138" s="73" t="s">
        <v>1033</v>
      </c>
      <c r="L138" s="73" t="s">
        <v>1032</v>
      </c>
    </row>
    <row r="139" spans="11:12" x14ac:dyDescent="0.25">
      <c r="K139" s="73" t="s">
        <v>1541</v>
      </c>
      <c r="L139" s="73" t="s">
        <v>1540</v>
      </c>
    </row>
    <row r="140" spans="11:12" x14ac:dyDescent="0.25">
      <c r="K140" s="73" t="s">
        <v>1245</v>
      </c>
      <c r="L140" s="73" t="s">
        <v>1244</v>
      </c>
    </row>
    <row r="141" spans="11:12" x14ac:dyDescent="0.25">
      <c r="K141" s="73" t="s">
        <v>1507</v>
      </c>
      <c r="L141" s="73" t="s">
        <v>1506</v>
      </c>
    </row>
    <row r="142" spans="11:12" x14ac:dyDescent="0.25">
      <c r="K142" s="73" t="s">
        <v>1161</v>
      </c>
      <c r="L142" s="73" t="s">
        <v>1160</v>
      </c>
    </row>
    <row r="143" spans="11:12" x14ac:dyDescent="0.25">
      <c r="K143" s="73" t="s">
        <v>1447</v>
      </c>
      <c r="L143" s="73" t="s">
        <v>1446</v>
      </c>
    </row>
    <row r="144" spans="11:12" x14ac:dyDescent="0.25">
      <c r="K144" s="73" t="s">
        <v>1403</v>
      </c>
      <c r="L144" s="73" t="s">
        <v>1402</v>
      </c>
    </row>
    <row r="145" spans="11:12" x14ac:dyDescent="0.25">
      <c r="K145" s="73" t="s">
        <v>1239</v>
      </c>
      <c r="L145" s="73" t="s">
        <v>1238</v>
      </c>
    </row>
    <row r="146" spans="11:12" x14ac:dyDescent="0.25">
      <c r="K146" s="73" t="s">
        <v>955</v>
      </c>
      <c r="L146" s="73" t="s">
        <v>954</v>
      </c>
    </row>
    <row r="147" spans="11:12" x14ac:dyDescent="0.25">
      <c r="K147" s="73" t="s">
        <v>1135</v>
      </c>
      <c r="L147" s="73" t="s">
        <v>1134</v>
      </c>
    </row>
    <row r="148" spans="11:12" x14ac:dyDescent="0.25">
      <c r="K148" s="73" t="s">
        <v>977</v>
      </c>
      <c r="L148" s="73" t="s">
        <v>976</v>
      </c>
    </row>
    <row r="149" spans="11:12" x14ac:dyDescent="0.25">
      <c r="K149" s="73" t="s">
        <v>961</v>
      </c>
      <c r="L149" s="73" t="s">
        <v>960</v>
      </c>
    </row>
    <row r="150" spans="11:12" x14ac:dyDescent="0.25">
      <c r="K150" s="73" t="s">
        <v>947</v>
      </c>
      <c r="L150" s="73" t="s">
        <v>946</v>
      </c>
    </row>
    <row r="151" spans="11:12" x14ac:dyDescent="0.25">
      <c r="K151" s="73" t="s">
        <v>1031</v>
      </c>
      <c r="L151" s="73" t="s">
        <v>1030</v>
      </c>
    </row>
    <row r="152" spans="11:12" x14ac:dyDescent="0.25">
      <c r="K152" s="73" t="s">
        <v>989</v>
      </c>
      <c r="L152" s="73" t="s">
        <v>988</v>
      </c>
    </row>
    <row r="153" spans="11:12" x14ac:dyDescent="0.25">
      <c r="K153" s="73" t="s">
        <v>1495</v>
      </c>
      <c r="L153" s="73" t="s">
        <v>1494</v>
      </c>
    </row>
    <row r="154" spans="11:12" x14ac:dyDescent="0.25">
      <c r="K154" s="73" t="s">
        <v>1043</v>
      </c>
      <c r="L154" s="73" t="s">
        <v>1042</v>
      </c>
    </row>
    <row r="155" spans="11:12" x14ac:dyDescent="0.25">
      <c r="K155" s="73" t="s">
        <v>1189</v>
      </c>
      <c r="L155" s="73" t="s">
        <v>1188</v>
      </c>
    </row>
    <row r="156" spans="11:12" x14ac:dyDescent="0.25">
      <c r="K156" s="73" t="s">
        <v>1037</v>
      </c>
      <c r="L156" s="73" t="s">
        <v>1036</v>
      </c>
    </row>
    <row r="157" spans="11:12" x14ac:dyDescent="0.25">
      <c r="K157" s="73" t="s">
        <v>1211</v>
      </c>
      <c r="L157" s="73" t="s">
        <v>1210</v>
      </c>
    </row>
    <row r="158" spans="11:12" x14ac:dyDescent="0.25">
      <c r="K158" s="73" t="s">
        <v>1119</v>
      </c>
      <c r="L158" s="73" t="s">
        <v>1118</v>
      </c>
    </row>
    <row r="159" spans="11:12" x14ac:dyDescent="0.25">
      <c r="K159" s="73" t="s">
        <v>993</v>
      </c>
      <c r="L159" s="73" t="s">
        <v>992</v>
      </c>
    </row>
    <row r="160" spans="11:12" x14ac:dyDescent="0.25">
      <c r="K160" s="73" t="s">
        <v>991</v>
      </c>
      <c r="L160" s="73" t="s">
        <v>990</v>
      </c>
    </row>
    <row r="161" spans="11:12" x14ac:dyDescent="0.25">
      <c r="K161" s="73" t="s">
        <v>1117</v>
      </c>
      <c r="L161" s="73" t="s">
        <v>1116</v>
      </c>
    </row>
    <row r="162" spans="11:12" x14ac:dyDescent="0.25">
      <c r="K162" s="73" t="s">
        <v>1205</v>
      </c>
      <c r="L162" s="73" t="s">
        <v>1204</v>
      </c>
    </row>
    <row r="163" spans="11:12" x14ac:dyDescent="0.25">
      <c r="K163" s="73" t="s">
        <v>1513</v>
      </c>
      <c r="L163" s="73" t="s">
        <v>1512</v>
      </c>
    </row>
    <row r="164" spans="11:12" x14ac:dyDescent="0.25">
      <c r="K164" s="73" t="s">
        <v>1535</v>
      </c>
      <c r="L164" s="73" t="s">
        <v>1534</v>
      </c>
    </row>
    <row r="165" spans="11:12" x14ac:dyDescent="0.25">
      <c r="K165" s="73" t="s">
        <v>1413</v>
      </c>
      <c r="L165" s="73" t="s">
        <v>1412</v>
      </c>
    </row>
    <row r="166" spans="11:12" x14ac:dyDescent="0.25">
      <c r="K166" s="73" t="s">
        <v>1587</v>
      </c>
      <c r="L166" s="73" t="s">
        <v>1586</v>
      </c>
    </row>
    <row r="167" spans="11:12" x14ac:dyDescent="0.25">
      <c r="K167" s="73" t="s">
        <v>1273</v>
      </c>
      <c r="L167" s="73" t="s">
        <v>1272</v>
      </c>
    </row>
    <row r="168" spans="11:12" x14ac:dyDescent="0.25">
      <c r="K168" s="73" t="s">
        <v>1225</v>
      </c>
      <c r="L168" s="73" t="s">
        <v>1224</v>
      </c>
    </row>
    <row r="169" spans="11:12" x14ac:dyDescent="0.25">
      <c r="K169" s="73" t="s">
        <v>1157</v>
      </c>
      <c r="L169" s="73" t="s">
        <v>1156</v>
      </c>
    </row>
    <row r="170" spans="11:12" x14ac:dyDescent="0.25">
      <c r="K170" s="73" t="s">
        <v>1195</v>
      </c>
      <c r="L170" s="73" t="s">
        <v>1194</v>
      </c>
    </row>
    <row r="171" spans="11:12" x14ac:dyDescent="0.25">
      <c r="K171" s="73" t="s">
        <v>1051</v>
      </c>
      <c r="L171" s="73" t="s">
        <v>1050</v>
      </c>
    </row>
    <row r="172" spans="11:12" x14ac:dyDescent="0.25">
      <c r="K172" s="73" t="s">
        <v>1453</v>
      </c>
      <c r="L172" s="73" t="s">
        <v>1452</v>
      </c>
    </row>
    <row r="173" spans="11:12" x14ac:dyDescent="0.25">
      <c r="K173" s="73" t="s">
        <v>1087</v>
      </c>
      <c r="L173" s="73" t="s">
        <v>1086</v>
      </c>
    </row>
    <row r="174" spans="11:12" x14ac:dyDescent="0.25">
      <c r="K174" s="73" t="s">
        <v>1551</v>
      </c>
      <c r="L174" s="73" t="s">
        <v>1550</v>
      </c>
    </row>
    <row r="175" spans="11:12" x14ac:dyDescent="0.25">
      <c r="K175" s="73" t="s">
        <v>1573</v>
      </c>
      <c r="L175" s="73" t="s">
        <v>1572</v>
      </c>
    </row>
    <row r="176" spans="11:12" x14ac:dyDescent="0.25">
      <c r="K176" s="73" t="s">
        <v>963</v>
      </c>
      <c r="L176" s="73" t="s">
        <v>962</v>
      </c>
    </row>
    <row r="177" spans="11:12" x14ac:dyDescent="0.25">
      <c r="K177" s="73" t="s">
        <v>937</v>
      </c>
      <c r="L177" s="73" t="s">
        <v>936</v>
      </c>
    </row>
    <row r="178" spans="11:12" x14ac:dyDescent="0.25">
      <c r="K178" s="73" t="s">
        <v>943</v>
      </c>
      <c r="L178" s="73" t="s">
        <v>942</v>
      </c>
    </row>
    <row r="179" spans="11:12" x14ac:dyDescent="0.25">
      <c r="K179" s="73" t="s">
        <v>1101</v>
      </c>
      <c r="L179" s="73" t="s">
        <v>1100</v>
      </c>
    </row>
    <row r="180" spans="11:12" x14ac:dyDescent="0.25">
      <c r="K180" s="73" t="s">
        <v>1433</v>
      </c>
      <c r="L180" s="73" t="s">
        <v>1432</v>
      </c>
    </row>
    <row r="181" spans="11:12" x14ac:dyDescent="0.25">
      <c r="K181" s="73" t="s">
        <v>1131</v>
      </c>
      <c r="L181" s="73" t="s">
        <v>1130</v>
      </c>
    </row>
    <row r="182" spans="11:12" x14ac:dyDescent="0.25">
      <c r="K182" s="73" t="s">
        <v>1057</v>
      </c>
      <c r="L182" s="73" t="s">
        <v>1056</v>
      </c>
    </row>
    <row r="183" spans="11:12" x14ac:dyDescent="0.25">
      <c r="K183" s="73" t="s">
        <v>1095</v>
      </c>
      <c r="L183" s="73" t="s">
        <v>1094</v>
      </c>
    </row>
    <row r="184" spans="11:12" x14ac:dyDescent="0.25">
      <c r="K184" s="73" t="s">
        <v>1015</v>
      </c>
      <c r="L184" s="73" t="s">
        <v>1014</v>
      </c>
    </row>
    <row r="185" spans="11:12" x14ac:dyDescent="0.25">
      <c r="K185" s="73" t="s">
        <v>1477</v>
      </c>
      <c r="L185" s="73" t="s">
        <v>1476</v>
      </c>
    </row>
    <row r="186" spans="11:12" x14ac:dyDescent="0.25">
      <c r="K186" s="73" t="s">
        <v>1045</v>
      </c>
      <c r="L186" s="73" t="s">
        <v>1044</v>
      </c>
    </row>
    <row r="187" spans="11:12" x14ac:dyDescent="0.25">
      <c r="K187" s="73" t="s">
        <v>1047</v>
      </c>
      <c r="L187" s="73" t="s">
        <v>1046</v>
      </c>
    </row>
    <row r="188" spans="11:12" x14ac:dyDescent="0.25">
      <c r="K188" s="73" t="s">
        <v>1569</v>
      </c>
      <c r="L188" s="73" t="s">
        <v>1568</v>
      </c>
    </row>
    <row r="189" spans="11:12" x14ac:dyDescent="0.25">
      <c r="K189" s="73" t="s">
        <v>1367</v>
      </c>
      <c r="L189" s="73" t="s">
        <v>1366</v>
      </c>
    </row>
    <row r="190" spans="11:12" x14ac:dyDescent="0.25">
      <c r="K190" s="73" t="s">
        <v>1389</v>
      </c>
      <c r="L190" s="73" t="s">
        <v>1388</v>
      </c>
    </row>
    <row r="191" spans="11:12" x14ac:dyDescent="0.25">
      <c r="K191" s="73" t="s">
        <v>1339</v>
      </c>
      <c r="L191" s="73" t="s">
        <v>1338</v>
      </c>
    </row>
    <row r="192" spans="11:12" x14ac:dyDescent="0.25">
      <c r="K192" s="73" t="s">
        <v>1113</v>
      </c>
      <c r="L192" s="73" t="s">
        <v>1112</v>
      </c>
    </row>
    <row r="193" spans="11:12" x14ac:dyDescent="0.25">
      <c r="K193" s="73" t="s">
        <v>959</v>
      </c>
      <c r="L193" s="73" t="s">
        <v>958</v>
      </c>
    </row>
    <row r="194" spans="11:12" x14ac:dyDescent="0.25">
      <c r="K194" s="73" t="s">
        <v>1021</v>
      </c>
      <c r="L194" s="73" t="s">
        <v>1020</v>
      </c>
    </row>
    <row r="195" spans="11:12" x14ac:dyDescent="0.25">
      <c r="K195" s="73" t="s">
        <v>1105</v>
      </c>
      <c r="L195" s="73" t="s">
        <v>1104</v>
      </c>
    </row>
    <row r="196" spans="11:12" x14ac:dyDescent="0.25">
      <c r="K196" s="73" t="s">
        <v>1401</v>
      </c>
      <c r="L196" s="73" t="s">
        <v>1400</v>
      </c>
    </row>
    <row r="197" spans="11:12" x14ac:dyDescent="0.25">
      <c r="K197" s="73" t="s">
        <v>1081</v>
      </c>
      <c r="L197" s="73" t="s">
        <v>1080</v>
      </c>
    </row>
    <row r="198" spans="11:12" x14ac:dyDescent="0.25">
      <c r="K198" s="73" t="s">
        <v>1533</v>
      </c>
      <c r="L198" s="73" t="s">
        <v>1532</v>
      </c>
    </row>
    <row r="199" spans="11:12" x14ac:dyDescent="0.25">
      <c r="K199" s="73" t="s">
        <v>1517</v>
      </c>
      <c r="L199" s="73" t="s">
        <v>1516</v>
      </c>
    </row>
    <row r="200" spans="11:12" x14ac:dyDescent="0.25">
      <c r="K200" s="73" t="s">
        <v>1261</v>
      </c>
      <c r="L200" s="73" t="s">
        <v>1260</v>
      </c>
    </row>
    <row r="201" spans="11:12" x14ac:dyDescent="0.25">
      <c r="K201" s="73" t="s">
        <v>1159</v>
      </c>
      <c r="L201" s="73" t="s">
        <v>1158</v>
      </c>
    </row>
    <row r="202" spans="11:12" x14ac:dyDescent="0.25">
      <c r="K202" s="73" t="s">
        <v>1583</v>
      </c>
      <c r="L202" s="73" t="s">
        <v>1582</v>
      </c>
    </row>
    <row r="203" spans="11:12" x14ac:dyDescent="0.25">
      <c r="K203" s="73" t="s">
        <v>1259</v>
      </c>
      <c r="L203" s="73" t="s">
        <v>1258</v>
      </c>
    </row>
    <row r="204" spans="11:12" x14ac:dyDescent="0.25">
      <c r="K204" s="73" t="s">
        <v>1097</v>
      </c>
      <c r="L204" s="73" t="s">
        <v>1096</v>
      </c>
    </row>
    <row r="205" spans="11:12" x14ac:dyDescent="0.25">
      <c r="K205" s="73" t="s">
        <v>1385</v>
      </c>
      <c r="L205" s="73" t="s">
        <v>1384</v>
      </c>
    </row>
    <row r="206" spans="11:12" x14ac:dyDescent="0.25">
      <c r="K206" s="73" t="s">
        <v>939</v>
      </c>
      <c r="L206" s="73" t="s">
        <v>938</v>
      </c>
    </row>
    <row r="207" spans="11:12" x14ac:dyDescent="0.25">
      <c r="K207" s="73" t="s">
        <v>1563</v>
      </c>
      <c r="L207" s="73" t="s">
        <v>1562</v>
      </c>
    </row>
    <row r="208" spans="11:12" x14ac:dyDescent="0.25">
      <c r="K208" s="73" t="s">
        <v>1293</v>
      </c>
      <c r="L208" s="73" t="s">
        <v>1292</v>
      </c>
    </row>
    <row r="209" spans="11:12" x14ac:dyDescent="0.25">
      <c r="K209" s="73" t="s">
        <v>1025</v>
      </c>
      <c r="L209" s="73" t="s">
        <v>1024</v>
      </c>
    </row>
    <row r="210" spans="11:12" x14ac:dyDescent="0.25">
      <c r="K210" s="73" t="s">
        <v>1547</v>
      </c>
      <c r="L210" s="73" t="s">
        <v>1546</v>
      </c>
    </row>
    <row r="211" spans="11:12" x14ac:dyDescent="0.25">
      <c r="K211" s="73" t="s">
        <v>1203</v>
      </c>
      <c r="L211" s="73" t="s">
        <v>1202</v>
      </c>
    </row>
    <row r="212" spans="11:12" x14ac:dyDescent="0.25">
      <c r="K212" s="73" t="s">
        <v>1177</v>
      </c>
      <c r="L212" s="73" t="s">
        <v>1176</v>
      </c>
    </row>
    <row r="213" spans="11:12" x14ac:dyDescent="0.25">
      <c r="K213" s="73" t="s">
        <v>1109</v>
      </c>
      <c r="L213" s="73" t="s">
        <v>1108</v>
      </c>
    </row>
    <row r="214" spans="11:12" x14ac:dyDescent="0.25">
      <c r="K214" s="73" t="s">
        <v>1361</v>
      </c>
      <c r="L214" s="73" t="s">
        <v>1360</v>
      </c>
    </row>
    <row r="215" spans="11:12" x14ac:dyDescent="0.25">
      <c r="K215" s="73" t="s">
        <v>1543</v>
      </c>
      <c r="L215" s="73" t="s">
        <v>1542</v>
      </c>
    </row>
    <row r="216" spans="11:12" x14ac:dyDescent="0.25">
      <c r="K216" s="73" t="s">
        <v>1175</v>
      </c>
      <c r="L216" s="73" t="s">
        <v>1174</v>
      </c>
    </row>
    <row r="217" spans="11:12" x14ac:dyDescent="0.25">
      <c r="K217" s="73" t="s">
        <v>987</v>
      </c>
      <c r="L217" s="73" t="s">
        <v>986</v>
      </c>
    </row>
    <row r="218" spans="11:12" x14ac:dyDescent="0.25">
      <c r="K218" s="73" t="s">
        <v>1443</v>
      </c>
      <c r="L218" s="73" t="s">
        <v>1442</v>
      </c>
    </row>
    <row r="219" spans="11:12" x14ac:dyDescent="0.25">
      <c r="K219" s="73" t="s">
        <v>985</v>
      </c>
      <c r="L219" s="73" t="s">
        <v>984</v>
      </c>
    </row>
    <row r="220" spans="11:12" x14ac:dyDescent="0.25">
      <c r="K220" s="73" t="s">
        <v>1355</v>
      </c>
      <c r="L220" s="73" t="s">
        <v>1354</v>
      </c>
    </row>
    <row r="221" spans="11:12" x14ac:dyDescent="0.25">
      <c r="K221" s="73" t="s">
        <v>1061</v>
      </c>
      <c r="L221" s="73" t="s">
        <v>1060</v>
      </c>
    </row>
    <row r="222" spans="11:12" x14ac:dyDescent="0.25">
      <c r="K222" s="73" t="s">
        <v>1227</v>
      </c>
      <c r="L222" s="73" t="s">
        <v>1226</v>
      </c>
    </row>
    <row r="223" spans="11:12" x14ac:dyDescent="0.25">
      <c r="K223" s="73" t="s">
        <v>1115</v>
      </c>
      <c r="L223" s="73" t="s">
        <v>1114</v>
      </c>
    </row>
    <row r="224" spans="11:12" x14ac:dyDescent="0.25">
      <c r="K224" s="73" t="s">
        <v>1303</v>
      </c>
      <c r="L224" s="73" t="s">
        <v>1302</v>
      </c>
    </row>
    <row r="225" spans="11:12" x14ac:dyDescent="0.25">
      <c r="K225" s="73" t="s">
        <v>1383</v>
      </c>
      <c r="L225" s="73" t="s">
        <v>1382</v>
      </c>
    </row>
    <row r="226" spans="11:12" x14ac:dyDescent="0.25">
      <c r="K226" s="73" t="s">
        <v>1395</v>
      </c>
      <c r="L226" s="73" t="s">
        <v>1394</v>
      </c>
    </row>
    <row r="227" spans="11:12" x14ac:dyDescent="0.25">
      <c r="K227" s="73" t="s">
        <v>1093</v>
      </c>
      <c r="L227" s="73" t="s">
        <v>1092</v>
      </c>
    </row>
    <row r="228" spans="11:12" x14ac:dyDescent="0.25">
      <c r="K228" s="73" t="s">
        <v>1019</v>
      </c>
      <c r="L228" s="73" t="s">
        <v>1018</v>
      </c>
    </row>
    <row r="229" spans="11:12" x14ac:dyDescent="0.25">
      <c r="K229" s="73" t="s">
        <v>1553</v>
      </c>
      <c r="L229" s="73" t="s">
        <v>1552</v>
      </c>
    </row>
    <row r="230" spans="11:12" x14ac:dyDescent="0.25">
      <c r="K230" s="73" t="s">
        <v>1241</v>
      </c>
      <c r="L230" s="73" t="s">
        <v>1240</v>
      </c>
    </row>
    <row r="231" spans="11:12" x14ac:dyDescent="0.25">
      <c r="K231" s="73" t="s">
        <v>925</v>
      </c>
      <c r="L231" s="73" t="s">
        <v>924</v>
      </c>
    </row>
    <row r="232" spans="11:12" x14ac:dyDescent="0.25">
      <c r="K232" s="73" t="s">
        <v>1149</v>
      </c>
      <c r="L232" s="73" t="s">
        <v>1148</v>
      </c>
    </row>
    <row r="233" spans="11:12" x14ac:dyDescent="0.25">
      <c r="K233" s="73" t="s">
        <v>1049</v>
      </c>
      <c r="L233" s="73" t="s">
        <v>1048</v>
      </c>
    </row>
    <row r="234" spans="11:12" x14ac:dyDescent="0.25">
      <c r="K234" s="73" t="s">
        <v>945</v>
      </c>
      <c r="L234" s="73" t="s">
        <v>944</v>
      </c>
    </row>
    <row r="235" spans="11:12" x14ac:dyDescent="0.25">
      <c r="K235" s="73" t="s">
        <v>1515</v>
      </c>
      <c r="L235" s="73" t="s">
        <v>1514</v>
      </c>
    </row>
    <row r="236" spans="11:12" x14ac:dyDescent="0.25">
      <c r="K236" s="73" t="s">
        <v>1111</v>
      </c>
      <c r="L236" s="73" t="s">
        <v>1110</v>
      </c>
    </row>
    <row r="237" spans="11:12" x14ac:dyDescent="0.25">
      <c r="K237" s="73" t="s">
        <v>1071</v>
      </c>
      <c r="L237" s="73" t="s">
        <v>1070</v>
      </c>
    </row>
    <row r="238" spans="11:12" x14ac:dyDescent="0.25">
      <c r="K238" s="73" t="s">
        <v>1521</v>
      </c>
      <c r="L238" s="73" t="s">
        <v>1520</v>
      </c>
    </row>
    <row r="239" spans="11:12" x14ac:dyDescent="0.25">
      <c r="K239" s="73" t="s">
        <v>1483</v>
      </c>
      <c r="L239" s="73" t="s">
        <v>1482</v>
      </c>
    </row>
    <row r="240" spans="11:12" x14ac:dyDescent="0.25">
      <c r="K240" s="73" t="s">
        <v>1055</v>
      </c>
      <c r="L240" s="73" t="s">
        <v>1054</v>
      </c>
    </row>
    <row r="241" spans="11:12" x14ac:dyDescent="0.25">
      <c r="K241" s="73" t="s">
        <v>1337</v>
      </c>
      <c r="L241" s="73" t="s">
        <v>1336</v>
      </c>
    </row>
    <row r="242" spans="11:12" x14ac:dyDescent="0.25">
      <c r="K242" s="73" t="s">
        <v>995</v>
      </c>
      <c r="L242" s="73" t="s">
        <v>994</v>
      </c>
    </row>
    <row r="243" spans="11:12" x14ac:dyDescent="0.25">
      <c r="K243" s="73" t="s">
        <v>1233</v>
      </c>
      <c r="L243" s="73" t="s">
        <v>1232</v>
      </c>
    </row>
    <row r="244" spans="11:12" x14ac:dyDescent="0.25">
      <c r="K244" s="73" t="s">
        <v>1213</v>
      </c>
      <c r="L244" s="73" t="s">
        <v>1212</v>
      </c>
    </row>
    <row r="245" spans="11:12" x14ac:dyDescent="0.25">
      <c r="K245" s="73" t="s">
        <v>1183</v>
      </c>
      <c r="L245" s="73" t="s">
        <v>1182</v>
      </c>
    </row>
    <row r="246" spans="11:12" x14ac:dyDescent="0.25">
      <c r="K246" s="73" t="s">
        <v>1039</v>
      </c>
      <c r="L246" s="73" t="s">
        <v>1038</v>
      </c>
    </row>
    <row r="247" spans="11:12" x14ac:dyDescent="0.25">
      <c r="K247" s="73" t="s">
        <v>949</v>
      </c>
      <c r="L247" s="73" t="s">
        <v>948</v>
      </c>
    </row>
    <row r="248" spans="11:12" x14ac:dyDescent="0.25">
      <c r="K248" s="73" t="s">
        <v>1457</v>
      </c>
      <c r="L248" s="73" t="s">
        <v>1456</v>
      </c>
    </row>
    <row r="249" spans="11:12" x14ac:dyDescent="0.25">
      <c r="K249" s="73" t="s">
        <v>1285</v>
      </c>
      <c r="L249" s="73" t="s">
        <v>1284</v>
      </c>
    </row>
    <row r="250" spans="11:12" x14ac:dyDescent="0.25">
      <c r="K250" s="73" t="s">
        <v>1229</v>
      </c>
      <c r="L250" s="73" t="s">
        <v>1228</v>
      </c>
    </row>
    <row r="251" spans="11:12" x14ac:dyDescent="0.25">
      <c r="K251" s="73" t="s">
        <v>923</v>
      </c>
      <c r="L251" s="73" t="s">
        <v>922</v>
      </c>
    </row>
    <row r="252" spans="11:12" x14ac:dyDescent="0.25">
      <c r="K252" s="73" t="s">
        <v>1253</v>
      </c>
      <c r="L252" s="73" t="s">
        <v>1252</v>
      </c>
    </row>
    <row r="253" spans="11:12" x14ac:dyDescent="0.25">
      <c r="K253" s="73" t="s">
        <v>1557</v>
      </c>
      <c r="L253" s="73" t="s">
        <v>1556</v>
      </c>
    </row>
    <row r="254" spans="11:12" x14ac:dyDescent="0.25">
      <c r="K254" s="73" t="s">
        <v>927</v>
      </c>
      <c r="L254" s="73" t="s">
        <v>926</v>
      </c>
    </row>
    <row r="255" spans="11:12" x14ac:dyDescent="0.25">
      <c r="K255" s="73" t="s">
        <v>917</v>
      </c>
      <c r="L255" s="73" t="s">
        <v>916</v>
      </c>
    </row>
    <row r="256" spans="11:12" x14ac:dyDescent="0.25">
      <c r="K256" s="73" t="s">
        <v>1489</v>
      </c>
      <c r="L256" s="73" t="s">
        <v>1488</v>
      </c>
    </row>
    <row r="257" spans="11:12" x14ac:dyDescent="0.25">
      <c r="K257" s="73" t="s">
        <v>1315</v>
      </c>
      <c r="L257" s="73" t="s">
        <v>1314</v>
      </c>
    </row>
    <row r="258" spans="11:12" x14ac:dyDescent="0.25">
      <c r="K258" s="73" t="s">
        <v>1311</v>
      </c>
      <c r="L258" s="73" t="s">
        <v>1310</v>
      </c>
    </row>
    <row r="259" spans="11:12" x14ac:dyDescent="0.25">
      <c r="K259" s="73" t="s">
        <v>1235</v>
      </c>
      <c r="L259" s="73" t="s">
        <v>1234</v>
      </c>
    </row>
    <row r="260" spans="11:12" x14ac:dyDescent="0.25">
      <c r="K260" s="73" t="s">
        <v>979</v>
      </c>
      <c r="L260" s="73" t="s">
        <v>978</v>
      </c>
    </row>
    <row r="261" spans="11:12" x14ac:dyDescent="0.25">
      <c r="K261" s="73" t="s">
        <v>1011</v>
      </c>
      <c r="L261" s="73" t="s">
        <v>1010</v>
      </c>
    </row>
    <row r="262" spans="11:12" x14ac:dyDescent="0.25">
      <c r="K262" s="73" t="s">
        <v>1085</v>
      </c>
      <c r="L262" s="73" t="s">
        <v>1084</v>
      </c>
    </row>
    <row r="263" spans="11:12" x14ac:dyDescent="0.25">
      <c r="K263" s="73" t="s">
        <v>1263</v>
      </c>
      <c r="L263" s="73" t="s">
        <v>1262</v>
      </c>
    </row>
    <row r="264" spans="11:12" x14ac:dyDescent="0.25">
      <c r="K264" s="73" t="s">
        <v>1059</v>
      </c>
      <c r="L264" s="73" t="s">
        <v>1058</v>
      </c>
    </row>
    <row r="265" spans="11:12" x14ac:dyDescent="0.25">
      <c r="K265" s="73" t="s">
        <v>1525</v>
      </c>
      <c r="L265" s="73" t="s">
        <v>1524</v>
      </c>
    </row>
    <row r="266" spans="11:12" x14ac:dyDescent="0.25">
      <c r="K266" s="73" t="s">
        <v>1325</v>
      </c>
      <c r="L266" s="73" t="s">
        <v>1324</v>
      </c>
    </row>
    <row r="267" spans="11:12" x14ac:dyDescent="0.25">
      <c r="K267" s="73" t="s">
        <v>1291</v>
      </c>
      <c r="L267" s="73" t="s">
        <v>1290</v>
      </c>
    </row>
    <row r="268" spans="11:12" x14ac:dyDescent="0.25">
      <c r="K268" s="73" t="s">
        <v>1475</v>
      </c>
      <c r="L268" s="73" t="s">
        <v>1474</v>
      </c>
    </row>
    <row r="269" spans="11:12" x14ac:dyDescent="0.25">
      <c r="K269" s="73" t="s">
        <v>1271</v>
      </c>
      <c r="L269" s="73" t="s">
        <v>1270</v>
      </c>
    </row>
    <row r="270" spans="11:12" x14ac:dyDescent="0.25">
      <c r="K270" s="73" t="s">
        <v>1147</v>
      </c>
      <c r="L270" s="73" t="s">
        <v>1146</v>
      </c>
    </row>
    <row r="271" spans="11:12" x14ac:dyDescent="0.25">
      <c r="K271" s="73" t="s">
        <v>1163</v>
      </c>
      <c r="L271" s="73" t="s">
        <v>1162</v>
      </c>
    </row>
    <row r="272" spans="11:12" x14ac:dyDescent="0.25">
      <c r="K272" s="73" t="s">
        <v>1139</v>
      </c>
      <c r="L272" s="73" t="s">
        <v>1138</v>
      </c>
    </row>
    <row r="273" spans="11:12" x14ac:dyDescent="0.25">
      <c r="K273" s="73" t="s">
        <v>1439</v>
      </c>
      <c r="L273" s="73" t="s">
        <v>1438</v>
      </c>
    </row>
    <row r="274" spans="11:12" x14ac:dyDescent="0.25">
      <c r="K274" s="73" t="s">
        <v>1571</v>
      </c>
      <c r="L274" s="73" t="s">
        <v>1570</v>
      </c>
    </row>
    <row r="275" spans="11:12" x14ac:dyDescent="0.25">
      <c r="K275" s="73" t="s">
        <v>1281</v>
      </c>
      <c r="L275" s="73" t="s">
        <v>1280</v>
      </c>
    </row>
    <row r="276" spans="11:12" x14ac:dyDescent="0.25">
      <c r="K276" s="73" t="s">
        <v>1257</v>
      </c>
      <c r="L276" s="73" t="s">
        <v>1256</v>
      </c>
    </row>
    <row r="277" spans="11:12" x14ac:dyDescent="0.25">
      <c r="K277" s="73" t="s">
        <v>941</v>
      </c>
      <c r="L277" s="73" t="s">
        <v>940</v>
      </c>
    </row>
    <row r="278" spans="11:12" x14ac:dyDescent="0.25">
      <c r="K278" s="73" t="s">
        <v>1539</v>
      </c>
      <c r="L278" s="73" t="s">
        <v>1538</v>
      </c>
    </row>
    <row r="279" spans="11:12" x14ac:dyDescent="0.25">
      <c r="K279" s="73" t="s">
        <v>1193</v>
      </c>
      <c r="L279" s="73" t="s">
        <v>1192</v>
      </c>
    </row>
    <row r="280" spans="11:12" x14ac:dyDescent="0.25">
      <c r="K280" s="73" t="s">
        <v>1555</v>
      </c>
      <c r="L280" s="73" t="s">
        <v>1554</v>
      </c>
    </row>
    <row r="281" spans="11:12" x14ac:dyDescent="0.25">
      <c r="K281" s="73" t="s">
        <v>1003</v>
      </c>
      <c r="L281" s="73" t="s">
        <v>1002</v>
      </c>
    </row>
    <row r="282" spans="11:12" x14ac:dyDescent="0.25">
      <c r="K282" s="73" t="s">
        <v>1169</v>
      </c>
      <c r="L282" s="73" t="s">
        <v>1168</v>
      </c>
    </row>
    <row r="283" spans="11:12" x14ac:dyDescent="0.25">
      <c r="K283" s="73" t="s">
        <v>1283</v>
      </c>
      <c r="L283" s="73" t="s">
        <v>1282</v>
      </c>
    </row>
    <row r="284" spans="11:12" x14ac:dyDescent="0.25">
      <c r="K284" s="73" t="s">
        <v>1471</v>
      </c>
      <c r="L284" s="73" t="s">
        <v>1470</v>
      </c>
    </row>
    <row r="285" spans="11:12" x14ac:dyDescent="0.25">
      <c r="K285" s="73" t="s">
        <v>1269</v>
      </c>
      <c r="L285" s="73" t="s">
        <v>1268</v>
      </c>
    </row>
    <row r="286" spans="11:12" x14ac:dyDescent="0.25">
      <c r="K286" s="73" t="s">
        <v>1405</v>
      </c>
      <c r="L286" s="73" t="s">
        <v>1404</v>
      </c>
    </row>
    <row r="287" spans="11:12" x14ac:dyDescent="0.25">
      <c r="K287" s="73" t="s">
        <v>1027</v>
      </c>
      <c r="L287" s="73" t="s">
        <v>1026</v>
      </c>
    </row>
    <row r="288" spans="11:12" x14ac:dyDescent="0.25">
      <c r="K288" s="73" t="s">
        <v>1013</v>
      </c>
      <c r="L288" s="73" t="s">
        <v>1012</v>
      </c>
    </row>
    <row r="289" spans="11:12" x14ac:dyDescent="0.25">
      <c r="K289" s="73" t="s">
        <v>1561</v>
      </c>
      <c r="L289" s="73" t="s">
        <v>1560</v>
      </c>
    </row>
    <row r="290" spans="11:12" x14ac:dyDescent="0.25">
      <c r="K290" s="73" t="s">
        <v>1397</v>
      </c>
      <c r="L290" s="73" t="s">
        <v>1396</v>
      </c>
    </row>
    <row r="291" spans="11:12" x14ac:dyDescent="0.25">
      <c r="K291" s="73" t="s">
        <v>1441</v>
      </c>
      <c r="L291" s="73" t="s">
        <v>1440</v>
      </c>
    </row>
    <row r="292" spans="11:12" x14ac:dyDescent="0.25">
      <c r="K292" s="73" t="s">
        <v>1423</v>
      </c>
      <c r="L292" s="73" t="s">
        <v>1422</v>
      </c>
    </row>
    <row r="293" spans="11:12" x14ac:dyDescent="0.25">
      <c r="K293" s="73" t="s">
        <v>967</v>
      </c>
      <c r="L293" s="73" t="s">
        <v>966</v>
      </c>
    </row>
    <row r="294" spans="11:12" x14ac:dyDescent="0.25">
      <c r="K294" s="73" t="s">
        <v>1347</v>
      </c>
      <c r="L294" s="73" t="s">
        <v>1346</v>
      </c>
    </row>
    <row r="295" spans="11:12" x14ac:dyDescent="0.25">
      <c r="K295" s="73" t="s">
        <v>1345</v>
      </c>
      <c r="L295" s="73" t="s">
        <v>1344</v>
      </c>
    </row>
    <row r="296" spans="11:12" x14ac:dyDescent="0.25">
      <c r="K296" s="73" t="s">
        <v>1091</v>
      </c>
      <c r="L296" s="73" t="s">
        <v>1090</v>
      </c>
    </row>
    <row r="297" spans="11:12" x14ac:dyDescent="0.25">
      <c r="K297" s="73" t="s">
        <v>1549</v>
      </c>
      <c r="L297" s="73" t="s">
        <v>1548</v>
      </c>
    </row>
    <row r="298" spans="11:12" x14ac:dyDescent="0.25">
      <c r="K298" s="73" t="s">
        <v>1537</v>
      </c>
      <c r="L298" s="73" t="s">
        <v>1536</v>
      </c>
    </row>
    <row r="299" spans="11:12" x14ac:dyDescent="0.25">
      <c r="K299" s="73" t="s">
        <v>1431</v>
      </c>
      <c r="L299" s="73" t="s">
        <v>1430</v>
      </c>
    </row>
    <row r="300" spans="11:12" x14ac:dyDescent="0.25">
      <c r="K300" s="73" t="s">
        <v>1523</v>
      </c>
      <c r="L300" s="73" t="s">
        <v>1522</v>
      </c>
    </row>
    <row r="301" spans="11:12" x14ac:dyDescent="0.25">
      <c r="K301" s="73" t="s">
        <v>1313</v>
      </c>
      <c r="L301" s="73" t="s">
        <v>1312</v>
      </c>
    </row>
    <row r="302" spans="11:12" x14ac:dyDescent="0.25">
      <c r="K302" s="73" t="s">
        <v>1155</v>
      </c>
      <c r="L302" s="73" t="s">
        <v>1154</v>
      </c>
    </row>
    <row r="303" spans="11:12" x14ac:dyDescent="0.25">
      <c r="K303" s="73" t="s">
        <v>1153</v>
      </c>
      <c r="L303" s="73" t="s">
        <v>1152</v>
      </c>
    </row>
    <row r="304" spans="11:12" x14ac:dyDescent="0.25">
      <c r="K304" s="73" t="s">
        <v>1151</v>
      </c>
      <c r="L304" s="73" t="s">
        <v>1150</v>
      </c>
    </row>
    <row r="305" spans="11:12" x14ac:dyDescent="0.25">
      <c r="K305" s="73" t="s">
        <v>1331</v>
      </c>
      <c r="L305" s="73" t="s">
        <v>1330</v>
      </c>
    </row>
    <row r="306" spans="11:12" x14ac:dyDescent="0.25">
      <c r="K306" s="73" t="s">
        <v>999</v>
      </c>
      <c r="L306" s="73" t="s">
        <v>998</v>
      </c>
    </row>
    <row r="307" spans="11:12" x14ac:dyDescent="0.25">
      <c r="K307" s="73" t="s">
        <v>1463</v>
      </c>
      <c r="L307" s="73" t="s">
        <v>1462</v>
      </c>
    </row>
    <row r="308" spans="11:12" x14ac:dyDescent="0.25">
      <c r="K308" s="73" t="s">
        <v>1465</v>
      </c>
      <c r="L308" s="73" t="s">
        <v>1464</v>
      </c>
    </row>
    <row r="309" spans="11:12" x14ac:dyDescent="0.25">
      <c r="K309" s="73" t="s">
        <v>1461</v>
      </c>
      <c r="L309" s="73" t="s">
        <v>1460</v>
      </c>
    </row>
    <row r="310" spans="11:12" x14ac:dyDescent="0.25">
      <c r="K310" s="73" t="s">
        <v>1179</v>
      </c>
      <c r="L310" s="73" t="s">
        <v>1178</v>
      </c>
    </row>
    <row r="311" spans="11:12" x14ac:dyDescent="0.25">
      <c r="K311" s="73" t="s">
        <v>1165</v>
      </c>
      <c r="L311" s="73" t="s">
        <v>1164</v>
      </c>
    </row>
    <row r="312" spans="11:12" x14ac:dyDescent="0.25">
      <c r="K312" s="73" t="s">
        <v>1487</v>
      </c>
      <c r="L312" s="73" t="s">
        <v>1486</v>
      </c>
    </row>
    <row r="313" spans="11:12" x14ac:dyDescent="0.25">
      <c r="K313" s="73" t="s">
        <v>919</v>
      </c>
      <c r="L313" s="73" t="s">
        <v>918</v>
      </c>
    </row>
    <row r="314" spans="11:12" x14ac:dyDescent="0.25">
      <c r="K314" s="73" t="s">
        <v>1391</v>
      </c>
      <c r="L314" s="73" t="s">
        <v>1390</v>
      </c>
    </row>
    <row r="315" spans="11:12" x14ac:dyDescent="0.25">
      <c r="K315" s="73" t="s">
        <v>1427</v>
      </c>
      <c r="L315" s="73" t="s">
        <v>1426</v>
      </c>
    </row>
    <row r="316" spans="11:12" x14ac:dyDescent="0.25">
      <c r="K316" s="73" t="s">
        <v>1063</v>
      </c>
      <c r="L316" s="73" t="s">
        <v>1062</v>
      </c>
    </row>
    <row r="317" spans="11:12" x14ac:dyDescent="0.25">
      <c r="K317" s="73" t="s">
        <v>1343</v>
      </c>
      <c r="L317" s="73" t="s">
        <v>1342</v>
      </c>
    </row>
    <row r="318" spans="11:12" x14ac:dyDescent="0.25">
      <c r="K318" s="73" t="s">
        <v>971</v>
      </c>
      <c r="L318" s="73" t="s">
        <v>970</v>
      </c>
    </row>
    <row r="319" spans="11:12" x14ac:dyDescent="0.25">
      <c r="K319" s="73" t="s">
        <v>975</v>
      </c>
      <c r="L319" s="73" t="s">
        <v>974</v>
      </c>
    </row>
    <row r="320" spans="11:12" x14ac:dyDescent="0.25">
      <c r="K320" s="73" t="s">
        <v>1467</v>
      </c>
      <c r="L320" s="73" t="s">
        <v>1466</v>
      </c>
    </row>
    <row r="321" spans="11:12" x14ac:dyDescent="0.25">
      <c r="K321" s="73" t="s">
        <v>1357</v>
      </c>
      <c r="L321" s="73" t="s">
        <v>1356</v>
      </c>
    </row>
    <row r="322" spans="11:12" x14ac:dyDescent="0.25">
      <c r="K322" s="73" t="s">
        <v>1473</v>
      </c>
      <c r="L322" s="73" t="s">
        <v>1472</v>
      </c>
    </row>
    <row r="323" spans="11:12" x14ac:dyDescent="0.25">
      <c r="K323" s="73" t="s">
        <v>915</v>
      </c>
      <c r="L323" s="73" t="s">
        <v>914</v>
      </c>
    </row>
    <row r="324" spans="11:12" x14ac:dyDescent="0.25">
      <c r="K324" s="73" t="s">
        <v>1295</v>
      </c>
      <c r="L324" s="73" t="s">
        <v>1294</v>
      </c>
    </row>
    <row r="325" spans="11:12" x14ac:dyDescent="0.25">
      <c r="K325" s="73" t="s">
        <v>1107</v>
      </c>
      <c r="L325" s="73" t="s">
        <v>1106</v>
      </c>
    </row>
    <row r="326" spans="11:12" x14ac:dyDescent="0.25">
      <c r="K326" s="73" t="s">
        <v>1509</v>
      </c>
      <c r="L326" s="73" t="s">
        <v>1508</v>
      </c>
    </row>
    <row r="327" spans="11:12" x14ac:dyDescent="0.25">
      <c r="K327" s="73" t="s">
        <v>1565</v>
      </c>
      <c r="L327" s="73" t="s">
        <v>1564</v>
      </c>
    </row>
    <row r="328" spans="11:12" x14ac:dyDescent="0.25">
      <c r="K328" s="73" t="s">
        <v>1499</v>
      </c>
      <c r="L328" s="73" t="s">
        <v>1498</v>
      </c>
    </row>
    <row r="329" spans="11:12" x14ac:dyDescent="0.25">
      <c r="K329" s="73" t="s">
        <v>1491</v>
      </c>
      <c r="L329" s="73" t="s">
        <v>1490</v>
      </c>
    </row>
    <row r="330" spans="11:12" x14ac:dyDescent="0.25">
      <c r="K330" s="73" t="s">
        <v>1409</v>
      </c>
      <c r="L330" s="73" t="s">
        <v>1408</v>
      </c>
    </row>
    <row r="331" spans="11:12" x14ac:dyDescent="0.25">
      <c r="K331" s="73" t="s">
        <v>1503</v>
      </c>
      <c r="L331" s="73" t="s">
        <v>1502</v>
      </c>
    </row>
    <row r="332" spans="11:12" x14ac:dyDescent="0.25">
      <c r="K332" s="73" t="s">
        <v>1531</v>
      </c>
      <c r="L332" s="73" t="s">
        <v>1530</v>
      </c>
    </row>
    <row r="333" spans="11:12" x14ac:dyDescent="0.25">
      <c r="K333" s="73" t="s">
        <v>1251</v>
      </c>
      <c r="L333" s="73" t="s">
        <v>1250</v>
      </c>
    </row>
    <row r="334" spans="11:12" x14ac:dyDescent="0.25">
      <c r="K334" s="73" t="s">
        <v>1371</v>
      </c>
      <c r="L334" s="73" t="s">
        <v>1370</v>
      </c>
    </row>
    <row r="335" spans="11:12" x14ac:dyDescent="0.25">
      <c r="K335" s="73" t="s">
        <v>1493</v>
      </c>
      <c r="L335" s="73" t="s">
        <v>1492</v>
      </c>
    </row>
    <row r="336" spans="11:12" x14ac:dyDescent="0.25">
      <c r="K336" s="73" t="s">
        <v>1529</v>
      </c>
      <c r="L336" s="73" t="s">
        <v>1528</v>
      </c>
    </row>
    <row r="337" spans="11:12" x14ac:dyDescent="0.25">
      <c r="K337" s="73" t="s">
        <v>1429</v>
      </c>
      <c r="L337" s="73" t="s">
        <v>1428</v>
      </c>
    </row>
    <row r="338" spans="11:12" x14ac:dyDescent="0.25">
      <c r="K338" s="73" t="s">
        <v>1321</v>
      </c>
      <c r="L338" s="73" t="s">
        <v>1320</v>
      </c>
    </row>
    <row r="339" spans="11:12" x14ac:dyDescent="0.25">
      <c r="K339" s="73" t="s">
        <v>911</v>
      </c>
      <c r="L339" s="73" t="s">
        <v>910</v>
      </c>
    </row>
    <row r="340" spans="11:12" x14ac:dyDescent="0.25">
      <c r="K340" s="73" t="s">
        <v>1017</v>
      </c>
      <c r="L340" s="73" t="s">
        <v>1016</v>
      </c>
    </row>
    <row r="341" spans="11:12" x14ac:dyDescent="0.25">
      <c r="K341" s="73" t="s">
        <v>1083</v>
      </c>
      <c r="L341" s="73" t="s">
        <v>1082</v>
      </c>
    </row>
    <row r="342" spans="11:12" x14ac:dyDescent="0.25">
      <c r="K342" s="73" t="s">
        <v>1023</v>
      </c>
      <c r="L342" s="73" t="s">
        <v>1022</v>
      </c>
    </row>
  </sheetData>
  <sheetProtection algorithmName="SHA-512" hashValue="ItfbNeOK9EbUwOHjqc6u2qP4NaaXyPSp07SEtGiFeEYwDQ2yexSzjyuyxRKWwIyaL0Y3vrl3oYkXFBBAGur8jQ==" saltValue="AQ1puxSJhqvqv+77/Av1Jw==" spinCount="100000" sheet="1" objects="1" scenarios="1"/>
  <sortState ref="H2:I50">
    <sortCondition ref="H2:H5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Sponsor Oversight of Schools</vt:lpstr>
      <vt:lpstr>SchCompData</vt:lpstr>
      <vt:lpstr>Drop Downs</vt:lpstr>
      <vt:lpstr>'Sponsor Oversight of Schools'!Print_Area</vt:lpstr>
      <vt:lpstr>'Sponsor Oversight of Schools'!Print_Titles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2018-05-24T18:19:10Z</cp:lastPrinted>
  <dcterms:created xsi:type="dcterms:W3CDTF">2016-11-08T21:38:45Z</dcterms:created>
  <dcterms:modified xsi:type="dcterms:W3CDTF">2018-07-12T15:47:52Z</dcterms:modified>
  <cp:category/>
  <cp:contentStatus/>
</cp:coreProperties>
</file>