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O:\SchoolFinance\1.) BUDGET &amp; SCHOOL FUNDING\Fiscal Year 2019\FTE Review CS\Templates\"/>
    </mc:Choice>
  </mc:AlternateContent>
  <bookViews>
    <workbookView xWindow="0" yWindow="0" windowWidth="24000" windowHeight="9630" activeTab="3"/>
  </bookViews>
  <sheets>
    <sheet name="(1) School supplied template" sheetId="9" r:id="rId1"/>
    <sheet name="(1) Duration Entry" sheetId="8" r:id="rId2"/>
    <sheet name="FTE Detail" sheetId="11" r:id="rId3"/>
    <sheet name="(2) Calculator" sheetId="7" r:id="rId4"/>
  </sheets>
  <definedNames>
    <definedName name="_xlnm._FilterDatabase" localSheetId="0" hidden="1">'(1) School supplied template'!$A$1:$K$1</definedName>
  </definedNames>
  <calcPr calcId="171027"/>
</workbook>
</file>

<file path=xl/calcChain.xml><?xml version="1.0" encoding="utf-8"?>
<calcChain xmlns="http://schemas.openxmlformats.org/spreadsheetml/2006/main">
  <c r="N3" i="7" l="1"/>
  <c r="O3" i="7"/>
  <c r="V3" i="7" l="1"/>
  <c r="U3" i="7"/>
  <c r="T3" i="7"/>
  <c r="S3" i="7"/>
  <c r="R3" i="7"/>
  <c r="Q3" i="7"/>
  <c r="P3" i="7" l="1"/>
  <c r="W3" i="7" l="1"/>
  <c r="X3" i="7"/>
  <c r="Y3" i="7" l="1"/>
  <c r="AA3" i="7" s="1"/>
  <c r="AB3" i="7" s="1"/>
  <c r="AC3" i="7" s="1"/>
  <c r="Z3" i="7"/>
</calcChain>
</file>

<file path=xl/sharedStrings.xml><?xml version="1.0" encoding="utf-8"?>
<sst xmlns="http://schemas.openxmlformats.org/spreadsheetml/2006/main" count="70" uniqueCount="46">
  <si>
    <t>SSID</t>
  </si>
  <si>
    <t>FTE FUND PTTRN CODE</t>
  </si>
  <si>
    <t>FTE START DATE</t>
  </si>
  <si>
    <t>FTE END DATE</t>
  </si>
  <si>
    <t>On-line Hours</t>
  </si>
  <si>
    <t>Homework Hours</t>
  </si>
  <si>
    <t>Field Trips</t>
  </si>
  <si>
    <t>Other Documented</t>
  </si>
  <si>
    <t>Total Hours</t>
  </si>
  <si>
    <t>IEP services such as OT, PT, speech</t>
  </si>
  <si>
    <t>On-site tutoring</t>
  </si>
  <si>
    <t>Phys Ed Hours</t>
  </si>
  <si>
    <t>Testing Hours</t>
  </si>
  <si>
    <t>Total Documented Hours</t>
  </si>
  <si>
    <t>STDNT PCT OF TIME</t>
  </si>
  <si>
    <t>TOTAL ENROLL FOR THIS REC</t>
  </si>
  <si>
    <t>SENT REASON 1</t>
  </si>
  <si>
    <t>SENT REASON 1 PCT</t>
  </si>
  <si>
    <t>SENT REASON 2</t>
  </si>
  <si>
    <t>SENT REASON 2 PCT</t>
  </si>
  <si>
    <t>LAST NAME</t>
  </si>
  <si>
    <t>FIRST NAME</t>
  </si>
  <si>
    <t>Middle Name</t>
  </si>
  <si>
    <t>HOURS IN DATE RANGE</t>
  </si>
  <si>
    <t>Percent of Time</t>
  </si>
  <si>
    <t>(COPY / PASTE) FTE DETAIL INFORMATION  ** DO NOT TYPE***</t>
  </si>
  <si>
    <t>DOCUMENTED HOURS (SCHOOL ENTERS INFORMATION HERE)</t>
  </si>
  <si>
    <t>CALCULATED TOTALS</t>
  </si>
  <si>
    <t>Required Seat Time Hours    (Blended ONLY)</t>
  </si>
  <si>
    <t>Current % Reported</t>
  </si>
  <si>
    <t>DOES THIS MATCH?</t>
  </si>
  <si>
    <t>Computer-based Learning Opportunities (Documented by the school’s system) Total Hours</t>
  </si>
  <si>
    <t>IEP Services</t>
  </si>
  <si>
    <t>Phys Ed</t>
  </si>
  <si>
    <t>On site Tutor</t>
  </si>
  <si>
    <t>Testing</t>
  </si>
  <si>
    <t>Other Learning Opportunities Total Hours</t>
  </si>
  <si>
    <t>Total Documented Learning Opportunities</t>
  </si>
  <si>
    <t>MIDDLE NAME</t>
  </si>
  <si>
    <t>ENRL START DATE</t>
  </si>
  <si>
    <t>ENRL END DATE</t>
  </si>
  <si>
    <t>ENTER INTO EMIS % OF TIME</t>
  </si>
  <si>
    <t>ENTER INTO EMIS            % OF TIME Before Cap</t>
  </si>
  <si>
    <t>Paste Here</t>
  </si>
  <si>
    <t>Required seat time</t>
  </si>
  <si>
    <t>Home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</si>
</sst>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0" borderId="0" xfId="0" applyAlignment="1">
      <alignment horizontal="right" wrapText="1"/>
    </xf>
    <xf numFmtId="43" fontId="0" fillId="0" borderId="0" xfId="42" applyNumberFormat="1" applyFont="1" applyFill="1"/>
    <xf numFmtId="43" fontId="0" fillId="0" borderId="0" xfId="42" applyFont="1"/>
    <xf numFmtId="1" fontId="0" fillId="34" borderId="14" xfId="0" applyNumberFormat="1" applyFill="1" applyBorder="1" applyProtection="1"/>
    <xf numFmtId="0" fontId="0" fillId="37" borderId="17" xfId="0" applyFill="1" applyBorder="1"/>
    <xf numFmtId="0" fontId="0" fillId="33" borderId="18" xfId="0" applyFill="1" applyBorder="1" applyAlignment="1">
      <alignment horizontal="center" wrapText="1"/>
    </xf>
    <xf numFmtId="0" fontId="0" fillId="41" borderId="18" xfId="0" applyFill="1" applyBorder="1" applyAlignment="1">
      <alignment wrapText="1"/>
    </xf>
    <xf numFmtId="0" fontId="0" fillId="41" borderId="19" xfId="0" applyFill="1" applyBorder="1" applyAlignment="1">
      <alignment wrapText="1"/>
    </xf>
    <xf numFmtId="164" fontId="0" fillId="38" borderId="21" xfId="42" applyNumberFormat="1" applyFont="1" applyFill="1" applyBorder="1" applyProtection="1"/>
    <xf numFmtId="164" fontId="0" fillId="38" borderId="11" xfId="42" applyNumberFormat="1" applyFont="1" applyFill="1" applyBorder="1" applyProtection="1"/>
    <xf numFmtId="0" fontId="0" fillId="35" borderId="13" xfId="0" applyNumberFormat="1" applyFill="1" applyBorder="1" applyProtection="1">
      <protection locked="0"/>
    </xf>
    <xf numFmtId="0" fontId="0" fillId="36" borderId="13" xfId="0" applyNumberFormat="1" applyFill="1" applyBorder="1" applyProtection="1">
      <protection locked="0"/>
    </xf>
    <xf numFmtId="0" fontId="0" fillId="38" borderId="12" xfId="0" applyFill="1" applyBorder="1" applyAlignment="1" applyProtection="1">
      <alignment wrapText="1"/>
    </xf>
    <xf numFmtId="0" fontId="16" fillId="39" borderId="12" xfId="0" applyFont="1" applyFill="1" applyBorder="1" applyAlignment="1" applyProtection="1">
      <alignment wrapText="1"/>
    </xf>
    <xf numFmtId="0" fontId="16" fillId="39" borderId="11" xfId="0" applyFont="1" applyFill="1" applyBorder="1" applyAlignment="1" applyProtection="1">
      <alignment wrapText="1"/>
    </xf>
    <xf numFmtId="0" fontId="0" fillId="34" borderId="14" xfId="0" applyNumberFormat="1" applyFill="1" applyBorder="1" applyProtection="1"/>
    <xf numFmtId="0" fontId="0" fillId="34" borderId="14" xfId="0" applyFill="1" applyBorder="1" applyProtection="1"/>
    <xf numFmtId="0" fontId="0" fillId="0" borderId="0" xfId="0" applyProtection="1">
      <protection locked="0"/>
    </xf>
    <xf numFmtId="0" fontId="0" fillId="38" borderId="11" xfId="0" applyFill="1" applyBorder="1" applyAlignment="1" applyProtection="1">
      <alignment wrapText="1"/>
    </xf>
    <xf numFmtId="0" fontId="0" fillId="34" borderId="15" xfId="0" applyFill="1" applyBorder="1" applyProtection="1"/>
    <xf numFmtId="0" fontId="0" fillId="40" borderId="13" xfId="0" applyFill="1" applyBorder="1" applyAlignment="1" applyProtection="1">
      <alignment wrapText="1"/>
    </xf>
    <xf numFmtId="0" fontId="0" fillId="40" borderId="14" xfId="0" applyFill="1" applyBorder="1" applyAlignment="1" applyProtection="1">
      <alignment wrapText="1"/>
    </xf>
    <xf numFmtId="0" fontId="0" fillId="33" borderId="10" xfId="0" applyFill="1" applyBorder="1" applyAlignment="1" applyProtection="1">
      <alignment horizontal="center" wrapText="1"/>
    </xf>
    <xf numFmtId="0" fontId="0" fillId="41" borderId="10" xfId="0" applyFill="1" applyBorder="1" applyAlignment="1" applyProtection="1">
      <alignment wrapText="1"/>
    </xf>
    <xf numFmtId="0" fontId="0" fillId="36" borderId="2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0" borderId="0" xfId="0" applyAlignment="1"/>
    <xf numFmtId="0" fontId="18" fillId="37" borderId="15" xfId="0" applyFont="1" applyFill="1" applyBorder="1" applyAlignment="1" applyProtection="1">
      <alignment horizontal="center" vertical="center"/>
    </xf>
    <xf numFmtId="0" fontId="18" fillId="37" borderId="16" xfId="0" applyFont="1" applyFill="1" applyBorder="1" applyAlignment="1" applyProtection="1">
      <alignment horizontal="center" vertical="center"/>
    </xf>
    <xf numFmtId="0" fontId="18" fillId="37" borderId="13" xfId="0" applyFont="1" applyFill="1" applyBorder="1" applyAlignment="1" applyProtection="1">
      <alignment horizontal="center" vertical="center"/>
    </xf>
    <xf numFmtId="0" fontId="18" fillId="36" borderId="15" xfId="0" applyFont="1" applyFill="1" applyBorder="1" applyAlignment="1" applyProtection="1">
      <alignment horizontal="center" vertical="center"/>
    </xf>
    <xf numFmtId="0" fontId="18" fillId="0" borderId="16" xfId="0" applyFont="1" applyBorder="1" applyAlignment="1" applyProtection="1">
      <alignment horizontal="center" vertical="center"/>
    </xf>
    <xf numFmtId="0" fontId="18" fillId="0" borderId="13" xfId="0" applyFont="1" applyBorder="1" applyAlignment="1" applyProtection="1">
      <alignment horizontal="center" vertical="center"/>
    </xf>
    <xf numFmtId="0" fontId="18" fillId="34" borderId="15" xfId="0" applyFont="1" applyFill="1" applyBorder="1" applyAlignment="1" applyProtection="1">
      <alignment horizontal="center" vertical="center"/>
    </xf>
    <xf numFmtId="0" fontId="19" fillId="0" borderId="16" xfId="0" applyFont="1" applyBorder="1" applyAlignment="1" applyProtection="1"/>
    <xf numFmtId="0" fontId="19" fillId="0" borderId="13" xfId="0" applyFont="1" applyBorder="1" applyAlignment="1" applyProtection="1"/>
    <xf numFmtId="0" fontId="0" fillId="37" borderId="22" xfId="0" applyFill="1" applyBorder="1" applyAlignment="1">
      <alignment wrapText="1"/>
    </xf>
    <xf numFmtId="0" fontId="0" fillId="43" borderId="23" xfId="0" applyFill="1" applyBorder="1" applyAlignment="1">
      <alignment wrapText="1"/>
    </xf>
    <xf numFmtId="0" fontId="0" fillId="42" borderId="23" xfId="0" applyFill="1" applyBorder="1" applyAlignment="1">
      <alignment wrapText="1"/>
    </xf>
    <xf numFmtId="0" fontId="0" fillId="42" borderId="24" xfId="0" applyFill="1" applyBorder="1" applyAlignment="1">
      <alignment wrapText="1"/>
    </xf>
    <xf numFmtId="0" fontId="0" fillId="0" borderId="10" xfId="0" applyBorder="1" applyAlignment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7">
    <dxf>
      <numFmt numFmtId="0" formatCode="General"/>
      <fill>
        <patternFill patternType="solid">
          <fgColor indexed="64"/>
          <bgColor theme="5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solid">
          <fgColor indexed="64"/>
          <bgColor theme="5" tint="0.59999389629810485"/>
        </patternFill>
      </fill>
      <border diagonalUp="0" diagonalDown="0">
        <left style="thin">
          <color indexed="64"/>
        </left>
        <right/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solid">
          <fgColor indexed="64"/>
          <bgColor theme="5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1" formatCode="0"/>
      <fill>
        <patternFill patternType="solid">
          <fgColor indexed="64"/>
          <bgColor theme="5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1" formatCode="0"/>
      <fill>
        <patternFill patternType="solid">
          <fgColor indexed="64"/>
          <bgColor theme="5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ill>
        <patternFill patternType="solid">
          <fgColor indexed="64"/>
          <bgColor theme="5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0" formatCode="General"/>
      <fill>
        <patternFill patternType="solid">
          <fgColor indexed="64"/>
          <bgColor theme="5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0" formatCode="General"/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0" formatCode="General"/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0" formatCode="General"/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0" formatCode="General"/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0" formatCode="General"/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0" formatCode="General"/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0" formatCode="General"/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0" formatCode="General"/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0" formatCode="General"/>
      <fill>
        <patternFill patternType="solid">
          <fgColor indexed="64"/>
          <bgColor theme="4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/>
      </border>
      <protection locked="0" hidden="0"/>
    </dxf>
    <dxf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medium">
          <color indexed="64"/>
        </right>
        <top/>
        <bottom/>
        <vertical style="thin">
          <color indexed="64"/>
        </vertical>
        <horizontal/>
      </border>
      <protection locked="0" hidden="0"/>
    </dxf>
    <dxf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font>
        <b/>
      </font>
      <fill>
        <patternFill patternType="solid">
          <fgColor indexed="64"/>
          <bgColor theme="7" tint="0.79998168889431442"/>
        </patternFill>
      </fill>
      <border diagonalUp="0" diagonalDown="0">
        <left style="medium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0" hidden="0"/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0" hidden="0"/>
    </dxf>
    <dxf>
      <numFmt numFmtId="35" formatCode="_(* #,##0.00_);_(* \(#,##0.00\);_(* &quot;-&quot;??_);_(@_)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0" hidden="0"/>
    </dxf>
    <dxf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79998168889431442"/>
        </patternFill>
      </fill>
      <protection locked="0" hidden="0"/>
    </dxf>
    <dxf>
      <border outline="0">
        <bottom style="medium">
          <color indexed="64"/>
        </bottom>
      </border>
    </dxf>
    <dxf>
      <fill>
        <patternFill patternType="solid">
          <fgColor indexed="64"/>
          <bgColor theme="9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2:K3" totalsRowShown="0" headerRowDxfId="46" dataDxfId="44" headerRowBorderDxfId="45" tableBorderDxfId="43">
  <autoFilter ref="A2:K3"/>
  <tableColumns count="11">
    <tableColumn id="1" name="SSID" dataDxfId="42"/>
    <tableColumn id="2" name="Required Seat Time Hours    (Blended ONLY)" dataDxfId="41"/>
    <tableColumn id="3" name="On-line Hours" dataDxfId="40"/>
    <tableColumn id="4" name="Homework Hours" dataDxfId="39"/>
    <tableColumn id="5" name="IEP services such as OT, PT, speech" dataDxfId="38"/>
    <tableColumn id="6" name="Phys Ed Hours" dataDxfId="37"/>
    <tableColumn id="7" name="Field Trips" dataDxfId="36"/>
    <tableColumn id="8" name="On-site tutoring" dataDxfId="35"/>
    <tableColumn id="9" name="Testing Hours" dataDxfId="34"/>
    <tableColumn id="10" name="Other Documented" dataDxfId="33"/>
    <tableColumn id="11" name="Total Hours" dataDxfId="32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2:AC3" totalsRowShown="0" headerRowDxfId="30" tableBorderDxfId="29">
  <autoFilter ref="A2:AC3"/>
  <tableColumns count="29">
    <tableColumn id="1" name="SSID" dataDxfId="28"/>
    <tableColumn id="2" name="LAST NAME" dataDxfId="27"/>
    <tableColumn id="3" name="FIRST NAME" dataDxfId="26"/>
    <tableColumn id="4" name="Middle Name" dataDxfId="25"/>
    <tableColumn id="5" name="FTE FUND PTTRN CODE" dataDxfId="24"/>
    <tableColumn id="6" name="FTE START DATE" dataDxfId="23"/>
    <tableColumn id="7" name="FTE END DATE" dataDxfId="22"/>
    <tableColumn id="8" name="STDNT PCT OF TIME" dataDxfId="21"/>
    <tableColumn id="9" name="SENT REASON 1" dataDxfId="20"/>
    <tableColumn id="10" name="SENT REASON 1 PCT" dataDxfId="19"/>
    <tableColumn id="11" name="SENT REASON 2" dataDxfId="18"/>
    <tableColumn id="12" name="SENT REASON 2 PCT" dataDxfId="17"/>
    <tableColumn id="13" name="TOTAL ENROLL FOR THIS REC" dataDxfId="16"/>
    <tableColumn id="14" name="Required Seat Time Hours    (Blended ONLY)" dataDxfId="15">
      <calculatedColumnFormula>VLOOKUP(Table2[SSID],Table1[[SSID]:[Required Seat Time Hours    (Blended ONLY)]],2,FALSE)</calculatedColumnFormula>
    </tableColumn>
    <tableColumn id="15" name="On-line Hours" dataDxfId="14">
      <calculatedColumnFormula>VLOOKUP(Table2[SSID],Table1[[SSID]:[On-line Hours]],3,FALSE)</calculatedColumnFormula>
    </tableColumn>
    <tableColumn id="16" name="Homework Hours" dataDxfId="13">
      <calculatedColumnFormula>VLOOKUP(Table2[SSID],Table1[[SSID]:[Homework Hours]],4,FALSE)</calculatedColumnFormula>
    </tableColumn>
    <tableColumn id="17" name="IEP services such as OT, PT, speech" dataDxfId="12">
      <calculatedColumnFormula>VLOOKUP(Table2[SSID],Table1[[SSID]:[IEP services such as OT, PT, speech]],5,FALSE)</calculatedColumnFormula>
    </tableColumn>
    <tableColumn id="18" name="Phys Ed Hours" dataDxfId="11">
      <calculatedColumnFormula>VLOOKUP(Table2[SSID],Table1[[SSID]:[Phys Ed Hours]],6,FALSE)</calculatedColumnFormula>
    </tableColumn>
    <tableColumn id="19" name="Field Trips" dataDxfId="10">
      <calculatedColumnFormula>VLOOKUP(Table2[SSID],Table1[[SSID]:[Field Trips]],7,FALSE)</calculatedColumnFormula>
    </tableColumn>
    <tableColumn id="20" name="On-site tutoring" dataDxfId="9">
      <calculatedColumnFormula>VLOOKUP(Table2[SSID],Table1[[SSID]:[On-site tutoring]],8,FALSE)</calculatedColumnFormula>
    </tableColumn>
    <tableColumn id="21" name="Testing Hours" dataDxfId="8">
      <calculatedColumnFormula>VLOOKUP(Table2[SSID],Table1[[SSID]:[Testing Hours]],9,FALSE)</calculatedColumnFormula>
    </tableColumn>
    <tableColumn id="22" name="Other Documented" dataDxfId="7">
      <calculatedColumnFormula>VLOOKUP(Table2[SSID],Table1[],10,FALSE)</calculatedColumnFormula>
    </tableColumn>
    <tableColumn id="23" name="Total Documented Hours" dataDxfId="6">
      <calculatedColumnFormula>Table2[Required Seat Time Hours    (Blended ONLY)]+Table2[On-line Hours]+Table2[Homework Hours]+Table2[IEP services such as OT, PT, speech]+Table2[Phys Ed Hours]+Table2[Field Trips]+Table2[On-site tutoring]+Table2[Testing Hours]+Table2[Other Documented]</calculatedColumnFormula>
    </tableColumn>
    <tableColumn id="24" name="HOURS IN DATE RANGE" dataDxfId="5">
      <calculatedColumnFormula>ROUNDDOWN(IF(Table2[SENT REASON 1]="PS",(Table2[STDNT PCT OF TIME]/100*Table2[TOTAL ENROLL FOR THIS REC]),(M3/((H3+J3+L3)/100))),2)</calculatedColumnFormula>
    </tableColumn>
    <tableColumn id="25" name="Percent of Time" dataDxfId="4">
      <calculatedColumnFormula>ROUND(IF(Table2[SENT REASON 1]="PS",((Table2[Total Documented Hours]/Table2[TOTAL ENROLL FOR THIS REC])*100),(Table2[Total Documented Hours]/Table2[HOURS IN DATE RANGE]*100)),0)</calculatedColumnFormula>
    </tableColumn>
    <tableColumn id="26" name="Current % Reported" dataDxfId="3">
      <calculatedColumnFormula>H3</calculatedColumnFormula>
    </tableColumn>
    <tableColumn id="27" name="ENTER INTO EMIS            % OF TIME Before Cap" dataDxfId="2" dataCellStyle="Comma">
      <calculatedColumnFormula>IF(Table2[[#This Row],[HOURS IN DATE RANGE]]&lt;Table2[[#This Row],[TOTAL ENROLL FOR THIS REC]],Table2[[#This Row],[STDNT PCT OF TIME]],Table2[[#This Row],[Percent of Time]])</calculatedColumnFormula>
    </tableColumn>
    <tableColumn id="29" name="ENTER INTO EMIS % OF TIME" dataDxfId="1" dataCellStyle="Comma">
      <calculatedColumnFormula>ROUND(IF(Table2[[#This Row],[ENTER INTO EMIS            % OF TIME Before Cap]]&gt;100,100,Table2[[#This Row],[ENTER INTO EMIS            % OF TIME Before Cap]]),0)</calculatedColumnFormula>
    </tableColumn>
    <tableColumn id="28" name="DOES THIS MATCH?" dataDxfId="0">
      <calculatedColumnFormula>IF(AB3=Z3,"","Update EMIS")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workbookViewId="0">
      <selection activeCell="E1" sqref="E1"/>
    </sheetView>
  </sheetViews>
  <sheetFormatPr defaultRowHeight="14.5" x14ac:dyDescent="0.35"/>
  <cols>
    <col min="1" max="1" width="11.7265625" customWidth="1"/>
    <col min="2" max="2" width="13.6328125" customWidth="1"/>
    <col min="3" max="3" width="20.7265625" customWidth="1"/>
    <col min="4" max="9" width="14.7265625" customWidth="1"/>
    <col min="10" max="10" width="13.08984375" customWidth="1"/>
    <col min="11" max="11" width="12.54296875" customWidth="1"/>
  </cols>
  <sheetData>
    <row r="1" spans="1:11" s="1" customFormat="1" ht="87.5" thickBot="1" x14ac:dyDescent="0.4">
      <c r="A1" s="43" t="s">
        <v>0</v>
      </c>
      <c r="B1" s="44" t="s">
        <v>44</v>
      </c>
      <c r="C1" s="45" t="s">
        <v>31</v>
      </c>
      <c r="D1" s="45" t="s">
        <v>45</v>
      </c>
      <c r="E1" s="45" t="s">
        <v>32</v>
      </c>
      <c r="F1" s="45" t="s">
        <v>33</v>
      </c>
      <c r="G1" s="45" t="s">
        <v>6</v>
      </c>
      <c r="H1" s="45" t="s">
        <v>34</v>
      </c>
      <c r="I1" s="45" t="s">
        <v>35</v>
      </c>
      <c r="J1" s="45" t="s">
        <v>36</v>
      </c>
      <c r="K1" s="46" t="s">
        <v>37</v>
      </c>
    </row>
  </sheetData>
  <autoFilter ref="A1:K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A4" sqref="A4"/>
    </sheetView>
  </sheetViews>
  <sheetFormatPr defaultRowHeight="14.5" x14ac:dyDescent="0.35"/>
  <cols>
    <col min="1" max="1" width="12.26953125" customWidth="1"/>
    <col min="2" max="2" width="19.6328125" customWidth="1"/>
    <col min="3" max="3" width="14.36328125" customWidth="1"/>
    <col min="4" max="4" width="12.1796875" customWidth="1"/>
    <col min="5" max="5" width="16.26953125" customWidth="1"/>
    <col min="6" max="6" width="11" customWidth="1"/>
    <col min="7" max="7" width="11.26953125" customWidth="1"/>
    <col min="8" max="8" width="13.54296875" customWidth="1"/>
    <col min="9" max="9" width="9.36328125" customWidth="1"/>
    <col min="10" max="10" width="12.81640625" customWidth="1"/>
  </cols>
  <sheetData>
    <row r="1" spans="1:11" x14ac:dyDescent="0.35">
      <c r="A1" s="31" t="s">
        <v>26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ht="64.5" customHeight="1" thickBot="1" x14ac:dyDescent="0.4">
      <c r="A2" s="11" t="s">
        <v>0</v>
      </c>
      <c r="B2" s="12" t="s">
        <v>28</v>
      </c>
      <c r="C2" s="13" t="s">
        <v>4</v>
      </c>
      <c r="D2" s="13" t="s">
        <v>5</v>
      </c>
      <c r="E2" s="13" t="s">
        <v>9</v>
      </c>
      <c r="F2" s="13" t="s">
        <v>11</v>
      </c>
      <c r="G2" s="13" t="s">
        <v>6</v>
      </c>
      <c r="H2" s="13" t="s">
        <v>10</v>
      </c>
      <c r="I2" s="13" t="s">
        <v>12</v>
      </c>
      <c r="J2" s="14" t="s">
        <v>7</v>
      </c>
      <c r="K2" s="13" t="s">
        <v>8</v>
      </c>
    </row>
    <row r="3" spans="1:11" x14ac:dyDescent="0.35">
      <c r="A3" t="s">
        <v>43</v>
      </c>
    </row>
  </sheetData>
  <mergeCells count="1">
    <mergeCell ref="A1:K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"/>
  <sheetViews>
    <sheetView workbookViewId="0">
      <selection activeCell="F3" sqref="F3"/>
    </sheetView>
  </sheetViews>
  <sheetFormatPr defaultRowHeight="14.5" x14ac:dyDescent="0.35"/>
  <cols>
    <col min="8" max="8" width="13.26953125" customWidth="1"/>
    <col min="9" max="9" width="11.7265625" customWidth="1"/>
    <col min="13" max="13" width="11.6328125" customWidth="1"/>
  </cols>
  <sheetData>
    <row r="1" spans="1:15" s="1" customFormat="1" ht="58" x14ac:dyDescent="0.35">
      <c r="A1" s="47" t="s">
        <v>0</v>
      </c>
      <c r="B1" s="47" t="s">
        <v>20</v>
      </c>
      <c r="C1" s="47" t="s">
        <v>21</v>
      </c>
      <c r="D1" s="47" t="s">
        <v>38</v>
      </c>
      <c r="E1" s="47" t="s">
        <v>1</v>
      </c>
      <c r="F1" s="47" t="s">
        <v>39</v>
      </c>
      <c r="G1" s="47" t="s">
        <v>40</v>
      </c>
      <c r="H1" s="47" t="s">
        <v>14</v>
      </c>
      <c r="I1" s="47" t="s">
        <v>16</v>
      </c>
      <c r="J1" s="47" t="s">
        <v>17</v>
      </c>
      <c r="K1" s="47" t="s">
        <v>18</v>
      </c>
      <c r="L1" s="47" t="s">
        <v>19</v>
      </c>
      <c r="M1" s="47" t="s">
        <v>15</v>
      </c>
      <c r="N1" s="47"/>
      <c r="O1" s="4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"/>
  <sheetViews>
    <sheetView tabSelected="1" zoomScale="60" zoomScaleNormal="60" workbookViewId="0">
      <selection activeCell="W3" sqref="W3"/>
    </sheetView>
  </sheetViews>
  <sheetFormatPr defaultRowHeight="14.5" x14ac:dyDescent="0.35"/>
  <cols>
    <col min="1" max="1" width="12.08984375" customWidth="1"/>
    <col min="2" max="2" width="11.90625" customWidth="1"/>
    <col min="3" max="3" width="12.453125" customWidth="1"/>
    <col min="4" max="4" width="13.7265625" customWidth="1"/>
    <col min="5" max="5" width="12.08984375" customWidth="1"/>
    <col min="6" max="6" width="12.1796875" customWidth="1"/>
    <col min="7" max="7" width="10.54296875" customWidth="1"/>
    <col min="8" max="8" width="13.08984375" customWidth="1"/>
    <col min="9" max="9" width="8.90625" customWidth="1"/>
    <col min="10" max="10" width="7.81640625" customWidth="1"/>
    <col min="11" max="11" width="8.26953125" customWidth="1"/>
    <col min="12" max="12" width="9.1796875" style="9" customWidth="1"/>
    <col min="13" max="13" width="13.1796875" customWidth="1"/>
    <col min="14" max="14" width="14.6328125" customWidth="1"/>
    <col min="15" max="15" width="12.81640625" customWidth="1"/>
    <col min="16" max="16" width="11.81640625" customWidth="1"/>
    <col min="17" max="17" width="14.36328125" customWidth="1"/>
    <col min="18" max="18" width="8.1796875" customWidth="1"/>
    <col min="19" max="19" width="7.6328125" customWidth="1"/>
    <col min="20" max="20" width="9.36328125" customWidth="1"/>
    <col min="21" max="21" width="7.7265625" customWidth="1"/>
    <col min="22" max="22" width="11" customWidth="1"/>
    <col min="23" max="23" width="12.453125" customWidth="1"/>
    <col min="24" max="24" width="11.453125" customWidth="1"/>
    <col min="25" max="25" width="8.54296875" customWidth="1"/>
    <col min="26" max="26" width="13.90625" customWidth="1"/>
    <col min="27" max="27" width="15.7265625" hidden="1" customWidth="1"/>
    <col min="28" max="28" width="15.7265625" customWidth="1"/>
    <col min="29" max="29" width="15.36328125" customWidth="1"/>
    <col min="31" max="31" width="7.54296875" style="5" customWidth="1"/>
    <col min="32" max="32" width="9.26953125" customWidth="1"/>
  </cols>
  <sheetData>
    <row r="1" spans="1:33" ht="24" customHeight="1" x14ac:dyDescent="0.35">
      <c r="A1" s="34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  <c r="N1" s="37" t="s">
        <v>26</v>
      </c>
      <c r="O1" s="38"/>
      <c r="P1" s="38"/>
      <c r="Q1" s="38"/>
      <c r="R1" s="38"/>
      <c r="S1" s="38"/>
      <c r="T1" s="38"/>
      <c r="U1" s="38"/>
      <c r="V1" s="39"/>
      <c r="W1" s="40" t="s">
        <v>27</v>
      </c>
      <c r="X1" s="41"/>
      <c r="Y1" s="41"/>
      <c r="Z1" s="41"/>
      <c r="AA1" s="41"/>
      <c r="AB1" s="41"/>
      <c r="AC1" s="42"/>
    </row>
    <row r="2" spans="1:33" ht="118.9" customHeight="1" x14ac:dyDescent="0.35">
      <c r="A2" s="27" t="s">
        <v>0</v>
      </c>
      <c r="B2" s="28" t="s">
        <v>20</v>
      </c>
      <c r="C2" s="28" t="s">
        <v>21</v>
      </c>
      <c r="D2" s="28" t="s">
        <v>22</v>
      </c>
      <c r="E2" s="28" t="s">
        <v>1</v>
      </c>
      <c r="F2" s="28" t="s">
        <v>2</v>
      </c>
      <c r="G2" s="28" t="s">
        <v>3</v>
      </c>
      <c r="H2" s="28" t="s">
        <v>14</v>
      </c>
      <c r="I2" s="28" t="s">
        <v>16</v>
      </c>
      <c r="J2" s="28" t="s">
        <v>17</v>
      </c>
      <c r="K2" s="28" t="s">
        <v>18</v>
      </c>
      <c r="L2" s="28" t="s">
        <v>19</v>
      </c>
      <c r="M2" s="28" t="s">
        <v>15</v>
      </c>
      <c r="N2" s="29" t="s">
        <v>28</v>
      </c>
      <c r="O2" s="30" t="s">
        <v>4</v>
      </c>
      <c r="P2" s="30" t="s">
        <v>5</v>
      </c>
      <c r="Q2" s="30" t="s">
        <v>9</v>
      </c>
      <c r="R2" s="30" t="s">
        <v>11</v>
      </c>
      <c r="S2" s="30" t="s">
        <v>6</v>
      </c>
      <c r="T2" s="30" t="s">
        <v>10</v>
      </c>
      <c r="U2" s="30" t="s">
        <v>12</v>
      </c>
      <c r="V2" s="30" t="s">
        <v>7</v>
      </c>
      <c r="W2" s="19" t="s">
        <v>13</v>
      </c>
      <c r="X2" s="19" t="s">
        <v>23</v>
      </c>
      <c r="Y2" s="19" t="s">
        <v>24</v>
      </c>
      <c r="Z2" s="19" t="s">
        <v>29</v>
      </c>
      <c r="AA2" s="20" t="s">
        <v>42</v>
      </c>
      <c r="AB2" s="21" t="s">
        <v>41</v>
      </c>
      <c r="AC2" s="25" t="s">
        <v>30</v>
      </c>
      <c r="AD2" s="2"/>
      <c r="AE2" s="7"/>
      <c r="AF2" s="1"/>
      <c r="AG2" s="1"/>
    </row>
    <row r="3" spans="1:33" s="3" customFormat="1" ht="20.5" customHeight="1" x14ac:dyDescent="0.35">
      <c r="A3" s="24" t="s">
        <v>43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17">
        <f>VLOOKUP(Table2[SSID],Table1[[SSID]:[Required Seat Time Hours    (Blended ONLY)]],2,FALSE)</f>
        <v>0</v>
      </c>
      <c r="O3" s="18">
        <f>VLOOKUP(Table2[SSID],Table1[[SSID]:[On-line Hours]],3,FALSE)</f>
        <v>0</v>
      </c>
      <c r="P3" s="18">
        <f>VLOOKUP(Table2[SSID],Table1[[SSID]:[Homework Hours]],4,FALSE)</f>
        <v>0</v>
      </c>
      <c r="Q3" s="18">
        <f>VLOOKUP(Table2[SSID],Table1[[SSID]:[IEP services such as OT, PT, speech]],5,FALSE)</f>
        <v>0</v>
      </c>
      <c r="R3" s="18">
        <f>VLOOKUP(Table2[SSID],Table1[[SSID]:[Phys Ed Hours]],6,FALSE)</f>
        <v>0</v>
      </c>
      <c r="S3" s="18">
        <f>VLOOKUP(Table2[SSID],Table1[[SSID]:[Field Trips]],7,FALSE)</f>
        <v>0</v>
      </c>
      <c r="T3" s="18">
        <f>VLOOKUP(Table2[SSID],Table1[[SSID]:[On-site tutoring]],8,FALSE)</f>
        <v>0</v>
      </c>
      <c r="U3" s="18">
        <f>VLOOKUP(Table2[SSID],Table1[[SSID]:[Testing Hours]],9,FALSE)</f>
        <v>0</v>
      </c>
      <c r="V3" s="18">
        <f>VLOOKUP(Table2[SSID],Table1[],10,FALSE)</f>
        <v>0</v>
      </c>
      <c r="W3" s="22">
        <f>Table2[Required Seat Time Hours    (Blended ONLY)]+Table2[On-line Hours]+Table2[Homework Hours]+Table2[IEP services such as OT, PT, speech]+Table2[Phys Ed Hours]+Table2[Field Trips]+Table2[On-site tutoring]+Table2[Testing Hours]+Table2[Other Documented]</f>
        <v>0</v>
      </c>
      <c r="X3" s="23" t="e">
        <f>ROUNDDOWN(IF(Table2[SENT REASON 1]="PS",(Table2[STDNT PCT OF TIME]/100*Table2[TOTAL ENROLL FOR THIS REC]),(M3/((H3+J3+L3)/100))),2)</f>
        <v>#DIV/0!</v>
      </c>
      <c r="Y3" s="10" t="e">
        <f>ROUND(IF(Table2[SENT REASON 1]="PS",((Table2[Total Documented Hours]/Table2[TOTAL ENROLL FOR THIS REC])*100),(Table2[Total Documented Hours]/Table2[HOURS IN DATE RANGE]*100)),0)</f>
        <v>#DIV/0!</v>
      </c>
      <c r="Z3" s="10">
        <f>H3</f>
        <v>0</v>
      </c>
      <c r="AA3" s="15" t="e">
        <f>IF(Table2[[#This Row],[HOURS IN DATE RANGE]]&lt;Table2[[#This Row],[TOTAL ENROLL FOR THIS REC]],Table2[[#This Row],[STDNT PCT OF TIME]],Table2[[#This Row],[Percent of Time]])</f>
        <v>#DIV/0!</v>
      </c>
      <c r="AB3" s="16" t="e">
        <f>ROUND(IF(Table2[[#This Row],[ENTER INTO EMIS            % OF TIME Before Cap]]&gt;100,100,Table2[[#This Row],[ENTER INTO EMIS            % OF TIME Before Cap]]),0)</f>
        <v>#DIV/0!</v>
      </c>
      <c r="AC3" s="26" t="e">
        <f t="shared" ref="AC3" si="0">IF(AB3=Z3,"","Update EMIS")</f>
        <v>#DIV/0!</v>
      </c>
      <c r="AD3" s="4"/>
      <c r="AE3" s="6"/>
      <c r="AF3" s="8"/>
    </row>
  </sheetData>
  <sheetProtection algorithmName="SHA-512" hashValue="h5qOrjWB0CnaizlbUTLAXg/1r1Yw66OendBTwEW+Qv4iK6Sl9LmrUr3m6JFKj5JPPo7X3iJrKiQrXikNC3bRgA==" saltValue="qb1EV3glVsRpMl49jlYwRA==" spinCount="100000" sheet="1" objects="1" scenarios="1" sort="0" autoFilter="0"/>
  <mergeCells count="3">
    <mergeCell ref="A1:M1"/>
    <mergeCell ref="N1:V1"/>
    <mergeCell ref="W1:AC1"/>
  </mergeCells>
  <conditionalFormatting sqref="A3">
    <cfRule type="duplicateValues" dxfId="31" priority="6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(1) School supplied template</vt:lpstr>
      <vt:lpstr>(1) Duration Entry</vt:lpstr>
      <vt:lpstr>FTE Detail</vt:lpstr>
      <vt:lpstr>(2) 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Pierson, John</dc:creator>
  <cp:lastModifiedBy>Perin, Chris</cp:lastModifiedBy>
  <dcterms:created xsi:type="dcterms:W3CDTF">2017-04-19T15:11:34Z</dcterms:created>
  <dcterms:modified xsi:type="dcterms:W3CDTF">2018-07-31T17:05:13Z</dcterms:modified>
</cp:coreProperties>
</file>