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1"/>
  <workbookPr/>
  <mc:AlternateContent xmlns:mc="http://schemas.openxmlformats.org/markup-compatibility/2006">
    <mc:Choice Requires="x15">
      <x15ac:absPath xmlns:x15ac="http://schemas.microsoft.com/office/spreadsheetml/2010/11/ac" url="https://ohiodas.sharepoint.com/sites/SponsorEvaluation/Shared Documents/2021-22 Evaluation/Compliance/"/>
    </mc:Choice>
  </mc:AlternateContent>
  <xr:revisionPtr revIDLastSave="54" documentId="13_ncr:1_{9B1EA3C3-6F10-477F-A7DE-73910FE92EB6}" xr6:coauthVersionLast="47" xr6:coauthVersionMax="47" xr10:uidLastSave="{F7AA8F07-74F3-4615-ADE3-0099A5FC5762}"/>
  <bookViews>
    <workbookView xWindow="-28920" yWindow="-120" windowWidth="29040" windowHeight="15840" tabRatio="679" firstSheet="2" xr2:uid="{00000000-000D-0000-FFFF-FFFF00000000}"/>
  </bookViews>
  <sheets>
    <sheet name="Sponsor Oversight of Schools" sheetId="1" r:id="rId1"/>
    <sheet name="SchCompData" sheetId="4" state="hidden" r:id="rId2"/>
    <sheet name="Drop Downs" sheetId="3" r:id="rId3"/>
  </sheets>
  <definedNames>
    <definedName name="_xlnm._FilterDatabase" localSheetId="1" hidden="1">SchCompData!$A$1:$H$264</definedName>
    <definedName name="_xlnm._FilterDatabase" localSheetId="0" hidden="1">'Sponsor Oversight of Schools'!$A$19:$U$324</definedName>
    <definedName name="_MailOriginal" localSheetId="0">'Sponsor Oversight of Schools'!$O$42</definedName>
    <definedName name="_xlnm.Print_Area" localSheetId="0">'Sponsor Oversight of Schools'!$A$1:$R$324</definedName>
    <definedName name="_xlnm.Print_Titles" localSheetId="0">'Sponsor Oversight of Schools'!$19:$19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07" i="1" l="1"/>
  <c r="L319" i="1"/>
  <c r="L318" i="1"/>
  <c r="L315" i="1"/>
  <c r="L306" i="1"/>
  <c r="L304" i="1"/>
  <c r="L303" i="1"/>
  <c r="L302" i="1"/>
  <c r="L301" i="1"/>
  <c r="L299" i="1"/>
  <c r="L298" i="1"/>
  <c r="L297" i="1"/>
  <c r="L296" i="1"/>
  <c r="L295" i="1"/>
  <c r="L294" i="1"/>
  <c r="L293" i="1"/>
  <c r="L292" i="1"/>
  <c r="L291" i="1"/>
  <c r="L289" i="1"/>
  <c r="L265" i="1"/>
  <c r="L226" i="1"/>
  <c r="L224" i="1"/>
  <c r="L223" i="1"/>
  <c r="L222" i="1"/>
  <c r="L221" i="1"/>
  <c r="L219" i="1"/>
  <c r="L211" i="1"/>
  <c r="L182" i="1"/>
  <c r="L181" i="1"/>
  <c r="L180" i="1"/>
  <c r="L179" i="1"/>
  <c r="L178" i="1"/>
  <c r="L152" i="1"/>
  <c r="L145" i="1"/>
  <c r="L131" i="1"/>
  <c r="L122" i="1"/>
  <c r="L108" i="1"/>
  <c r="L103" i="1"/>
  <c r="L102" i="1"/>
  <c r="L91" i="1"/>
  <c r="L88" i="1"/>
  <c r="L73" i="1"/>
  <c r="L70" i="1"/>
  <c r="L68" i="1"/>
  <c r="L66" i="1"/>
  <c r="L65" i="1"/>
  <c r="L64" i="1"/>
  <c r="L62" i="1"/>
  <c r="L61" i="1"/>
  <c r="L60" i="1"/>
  <c r="L59" i="1"/>
  <c r="L57" i="1"/>
  <c r="L53" i="1"/>
  <c r="L47" i="1"/>
  <c r="L44" i="1"/>
  <c r="L42" i="1"/>
  <c r="L41" i="1"/>
  <c r="L40" i="1"/>
  <c r="L37" i="1"/>
  <c r="L35" i="1"/>
  <c r="L34" i="1"/>
  <c r="L33" i="1"/>
  <c r="L25" i="1"/>
  <c r="L30" i="1"/>
  <c r="L29" i="1"/>
  <c r="L28" i="1"/>
  <c r="O164" i="1"/>
  <c r="O124" i="1"/>
  <c r="O174" i="1"/>
  <c r="O123" i="1"/>
  <c r="O173" i="1"/>
  <c r="A291" i="4"/>
  <c r="B291" i="4"/>
  <c r="C291" i="4"/>
  <c r="E291" i="4"/>
  <c r="F291" i="4"/>
  <c r="G291" i="4"/>
  <c r="H291" i="4"/>
  <c r="A275" i="4"/>
  <c r="B275" i="4"/>
  <c r="C275" i="4"/>
  <c r="E275" i="4"/>
  <c r="F275" i="4"/>
  <c r="G275" i="4"/>
  <c r="H275" i="4"/>
  <c r="A276" i="4"/>
  <c r="B276" i="4"/>
  <c r="C276" i="4"/>
  <c r="E276" i="4"/>
  <c r="F276" i="4"/>
  <c r="G276" i="4"/>
  <c r="H276" i="4"/>
  <c r="A219" i="4"/>
  <c r="B219" i="4"/>
  <c r="C219" i="4"/>
  <c r="E219" i="4"/>
  <c r="F219" i="4"/>
  <c r="G219" i="4"/>
  <c r="H219" i="4"/>
  <c r="A220" i="4"/>
  <c r="B220" i="4"/>
  <c r="C220" i="4"/>
  <c r="E220" i="4"/>
  <c r="F220" i="4"/>
  <c r="G220" i="4"/>
  <c r="H220" i="4"/>
  <c r="B2" i="1" l="1"/>
  <c r="O308" i="1"/>
  <c r="D276" i="4" s="1"/>
  <c r="D275" i="4"/>
  <c r="O248" i="1"/>
  <c r="D220" i="4" s="1"/>
  <c r="O247" i="1"/>
  <c r="D219" i="4" s="1"/>
  <c r="O324" i="1"/>
  <c r="D291" i="4" s="1"/>
  <c r="O265" i="1"/>
  <c r="D237" i="4" s="1"/>
  <c r="H237" i="4"/>
  <c r="G237" i="4"/>
  <c r="F237" i="4"/>
  <c r="E237" i="4"/>
  <c r="C237" i="4"/>
  <c r="B237" i="4"/>
  <c r="A237" i="4"/>
  <c r="A250" i="4" l="1"/>
  <c r="B250" i="4"/>
  <c r="E250" i="4"/>
  <c r="F250" i="4"/>
  <c r="G250" i="4"/>
  <c r="H250" i="4"/>
  <c r="O276" i="1" l="1"/>
  <c r="O275" i="1"/>
  <c r="O257" i="1" l="1"/>
  <c r="O254" i="1"/>
  <c r="O253" i="1" l="1"/>
  <c r="O244" i="1" l="1"/>
  <c r="O218" i="1" l="1"/>
  <c r="O206" i="1" l="1"/>
  <c r="O104" i="1" l="1"/>
  <c r="O82" i="1"/>
  <c r="A169" i="4" l="1"/>
  <c r="B169" i="4"/>
  <c r="C169" i="4"/>
  <c r="E169" i="4"/>
  <c r="F169" i="4"/>
  <c r="G169" i="4"/>
  <c r="H169" i="4"/>
  <c r="E54" i="4"/>
  <c r="F54" i="4"/>
  <c r="G54" i="4"/>
  <c r="H54" i="4"/>
  <c r="A54" i="4"/>
  <c r="B54" i="4"/>
  <c r="O196" i="1" l="1"/>
  <c r="D169" i="4" s="1"/>
  <c r="A21" i="4" l="1"/>
  <c r="B21" i="4"/>
  <c r="C21" i="4"/>
  <c r="E21" i="4"/>
  <c r="F21" i="4"/>
  <c r="G21" i="4"/>
  <c r="H21" i="4"/>
  <c r="A18" i="4"/>
  <c r="B18" i="4"/>
  <c r="C18" i="4"/>
  <c r="E18" i="4"/>
  <c r="F18" i="4"/>
  <c r="G18" i="4"/>
  <c r="H18" i="4"/>
  <c r="A14" i="4"/>
  <c r="B14" i="4"/>
  <c r="C14" i="4"/>
  <c r="E14" i="4"/>
  <c r="F14" i="4"/>
  <c r="G14" i="4"/>
  <c r="H14" i="4"/>
  <c r="O39" i="1" l="1"/>
  <c r="O36" i="1"/>
  <c r="O32" i="1"/>
  <c r="A198" i="4"/>
  <c r="B198" i="4"/>
  <c r="C198" i="4"/>
  <c r="E198" i="4"/>
  <c r="F198" i="4"/>
  <c r="G198" i="4"/>
  <c r="H198" i="4"/>
  <c r="A199" i="4"/>
  <c r="B199" i="4"/>
  <c r="C199" i="4"/>
  <c r="E199" i="4"/>
  <c r="F199" i="4"/>
  <c r="G199" i="4"/>
  <c r="H199" i="4"/>
  <c r="O226" i="1"/>
  <c r="O73" i="1" l="1"/>
  <c r="O72" i="1"/>
  <c r="O280" i="1"/>
  <c r="D250" i="4" s="1"/>
  <c r="O274" i="1" l="1"/>
  <c r="O131" i="1" l="1"/>
  <c r="A281" i="4"/>
  <c r="B281" i="4"/>
  <c r="C281" i="4"/>
  <c r="E281" i="4"/>
  <c r="F281" i="4"/>
  <c r="G281" i="4"/>
  <c r="H281" i="4"/>
  <c r="A282" i="4"/>
  <c r="B282" i="4"/>
  <c r="C282" i="4"/>
  <c r="E282" i="4"/>
  <c r="F282" i="4"/>
  <c r="G282" i="4"/>
  <c r="H282" i="4"/>
  <c r="A283" i="4"/>
  <c r="B283" i="4"/>
  <c r="C283" i="4"/>
  <c r="E283" i="4"/>
  <c r="F283" i="4"/>
  <c r="G283" i="4"/>
  <c r="H283" i="4"/>
  <c r="A284" i="4"/>
  <c r="B284" i="4"/>
  <c r="C284" i="4"/>
  <c r="E284" i="4"/>
  <c r="F284" i="4"/>
  <c r="G284" i="4"/>
  <c r="H284" i="4"/>
  <c r="A285" i="4"/>
  <c r="B285" i="4"/>
  <c r="C285" i="4"/>
  <c r="E285" i="4"/>
  <c r="F285" i="4"/>
  <c r="G285" i="4"/>
  <c r="H285" i="4"/>
  <c r="A286" i="4"/>
  <c r="B286" i="4"/>
  <c r="C286" i="4"/>
  <c r="E286" i="4"/>
  <c r="F286" i="4"/>
  <c r="G286" i="4"/>
  <c r="H286" i="4"/>
  <c r="A287" i="4"/>
  <c r="B287" i="4"/>
  <c r="C287" i="4"/>
  <c r="E287" i="4"/>
  <c r="F287" i="4"/>
  <c r="G287" i="4"/>
  <c r="H287" i="4"/>
  <c r="A288" i="4"/>
  <c r="B288" i="4"/>
  <c r="C288" i="4"/>
  <c r="E288" i="4"/>
  <c r="F288" i="4"/>
  <c r="G288" i="4"/>
  <c r="H288" i="4"/>
  <c r="A289" i="4"/>
  <c r="B289" i="4"/>
  <c r="C289" i="4"/>
  <c r="E289" i="4"/>
  <c r="F289" i="4"/>
  <c r="G289" i="4"/>
  <c r="H289" i="4"/>
  <c r="A290" i="4"/>
  <c r="B290" i="4"/>
  <c r="C290" i="4"/>
  <c r="E290" i="4"/>
  <c r="F290" i="4"/>
  <c r="G290" i="4"/>
  <c r="H290" i="4"/>
  <c r="O41" i="1" l="1"/>
  <c r="O40" i="1"/>
  <c r="A3" i="4" l="1"/>
  <c r="B3" i="4"/>
  <c r="C3" i="4"/>
  <c r="E3" i="4"/>
  <c r="F3" i="4"/>
  <c r="G3" i="4"/>
  <c r="H3" i="4"/>
  <c r="A4" i="4"/>
  <c r="B4" i="4"/>
  <c r="C4" i="4"/>
  <c r="E4" i="4"/>
  <c r="F4" i="4"/>
  <c r="G4" i="4"/>
  <c r="H4" i="4"/>
  <c r="A5" i="4"/>
  <c r="B5" i="4"/>
  <c r="C5" i="4"/>
  <c r="E5" i="4"/>
  <c r="F5" i="4"/>
  <c r="G5" i="4"/>
  <c r="H5" i="4"/>
  <c r="A6" i="4"/>
  <c r="B6" i="4"/>
  <c r="C6" i="4"/>
  <c r="E6" i="4"/>
  <c r="F6" i="4"/>
  <c r="G6" i="4"/>
  <c r="H6" i="4"/>
  <c r="A7" i="4"/>
  <c r="B7" i="4"/>
  <c r="C7" i="4"/>
  <c r="E7" i="4"/>
  <c r="F7" i="4"/>
  <c r="G7" i="4"/>
  <c r="H7" i="4"/>
  <c r="A8" i="4"/>
  <c r="B8" i="4"/>
  <c r="C8" i="4"/>
  <c r="E8" i="4"/>
  <c r="F8" i="4"/>
  <c r="G8" i="4"/>
  <c r="H8" i="4"/>
  <c r="A9" i="4"/>
  <c r="B9" i="4"/>
  <c r="C9" i="4"/>
  <c r="E9" i="4"/>
  <c r="F9" i="4"/>
  <c r="G9" i="4"/>
  <c r="H9" i="4"/>
  <c r="A10" i="4"/>
  <c r="B10" i="4"/>
  <c r="C10" i="4"/>
  <c r="E10" i="4"/>
  <c r="F10" i="4"/>
  <c r="G10" i="4"/>
  <c r="H10" i="4"/>
  <c r="A11" i="4"/>
  <c r="B11" i="4"/>
  <c r="C11" i="4"/>
  <c r="E11" i="4"/>
  <c r="F11" i="4"/>
  <c r="G11" i="4"/>
  <c r="H11" i="4"/>
  <c r="A12" i="4"/>
  <c r="B12" i="4"/>
  <c r="C12" i="4"/>
  <c r="E12" i="4"/>
  <c r="F12" i="4"/>
  <c r="G12" i="4"/>
  <c r="H12" i="4"/>
  <c r="A13" i="4"/>
  <c r="B13" i="4"/>
  <c r="C13" i="4"/>
  <c r="E13" i="4"/>
  <c r="F13" i="4"/>
  <c r="G13" i="4"/>
  <c r="H13" i="4"/>
  <c r="A15" i="4"/>
  <c r="B15" i="4"/>
  <c r="C15" i="4"/>
  <c r="E15" i="4"/>
  <c r="F15" i="4"/>
  <c r="G15" i="4"/>
  <c r="H15" i="4"/>
  <c r="A16" i="4"/>
  <c r="B16" i="4"/>
  <c r="C16" i="4"/>
  <c r="E16" i="4"/>
  <c r="F16" i="4"/>
  <c r="G16" i="4"/>
  <c r="H16" i="4"/>
  <c r="A17" i="4"/>
  <c r="B17" i="4"/>
  <c r="C17" i="4"/>
  <c r="E17" i="4"/>
  <c r="F17" i="4"/>
  <c r="G17" i="4"/>
  <c r="H17" i="4"/>
  <c r="A19" i="4"/>
  <c r="B19" i="4"/>
  <c r="C19" i="4"/>
  <c r="E19" i="4"/>
  <c r="F19" i="4"/>
  <c r="G19" i="4"/>
  <c r="H19" i="4"/>
  <c r="A20" i="4"/>
  <c r="B20" i="4"/>
  <c r="C20" i="4"/>
  <c r="E20" i="4"/>
  <c r="F20" i="4"/>
  <c r="G20" i="4"/>
  <c r="H20" i="4"/>
  <c r="A22" i="4"/>
  <c r="B22" i="4"/>
  <c r="C22" i="4"/>
  <c r="E22" i="4"/>
  <c r="F22" i="4"/>
  <c r="G22" i="4"/>
  <c r="H22" i="4"/>
  <c r="A23" i="4"/>
  <c r="B23" i="4"/>
  <c r="C23" i="4"/>
  <c r="E23" i="4"/>
  <c r="F23" i="4"/>
  <c r="G23" i="4"/>
  <c r="H23" i="4"/>
  <c r="A24" i="4"/>
  <c r="B24" i="4"/>
  <c r="C24" i="4"/>
  <c r="E24" i="4"/>
  <c r="F24" i="4"/>
  <c r="G24" i="4"/>
  <c r="H24" i="4"/>
  <c r="A25" i="4"/>
  <c r="B25" i="4"/>
  <c r="C25" i="4"/>
  <c r="E25" i="4"/>
  <c r="F25" i="4"/>
  <c r="G25" i="4"/>
  <c r="H25" i="4"/>
  <c r="A26" i="4"/>
  <c r="B26" i="4"/>
  <c r="C26" i="4"/>
  <c r="E26" i="4"/>
  <c r="F26" i="4"/>
  <c r="G26" i="4"/>
  <c r="H26" i="4"/>
  <c r="A27" i="4"/>
  <c r="B27" i="4"/>
  <c r="C27" i="4"/>
  <c r="E27" i="4"/>
  <c r="F27" i="4"/>
  <c r="G27" i="4"/>
  <c r="H27" i="4"/>
  <c r="A28" i="4"/>
  <c r="B28" i="4"/>
  <c r="C28" i="4"/>
  <c r="E28" i="4"/>
  <c r="F28" i="4"/>
  <c r="G28" i="4"/>
  <c r="H28" i="4"/>
  <c r="A29" i="4"/>
  <c r="B29" i="4"/>
  <c r="C29" i="4"/>
  <c r="E29" i="4"/>
  <c r="F29" i="4"/>
  <c r="G29" i="4"/>
  <c r="H29" i="4"/>
  <c r="A30" i="4"/>
  <c r="B30" i="4"/>
  <c r="C30" i="4"/>
  <c r="E30" i="4"/>
  <c r="F30" i="4"/>
  <c r="G30" i="4"/>
  <c r="H30" i="4"/>
  <c r="A31" i="4"/>
  <c r="B31" i="4"/>
  <c r="C31" i="4"/>
  <c r="E31" i="4"/>
  <c r="F31" i="4"/>
  <c r="G31" i="4"/>
  <c r="H31" i="4"/>
  <c r="A32" i="4"/>
  <c r="B32" i="4"/>
  <c r="C32" i="4"/>
  <c r="E32" i="4"/>
  <c r="F32" i="4"/>
  <c r="G32" i="4"/>
  <c r="H32" i="4"/>
  <c r="A33" i="4"/>
  <c r="B33" i="4"/>
  <c r="C33" i="4"/>
  <c r="E33" i="4"/>
  <c r="F33" i="4"/>
  <c r="G33" i="4"/>
  <c r="H33" i="4"/>
  <c r="A34" i="4"/>
  <c r="B34" i="4"/>
  <c r="C34" i="4"/>
  <c r="E34" i="4"/>
  <c r="F34" i="4"/>
  <c r="G34" i="4"/>
  <c r="H34" i="4"/>
  <c r="A35" i="4"/>
  <c r="B35" i="4"/>
  <c r="C35" i="4"/>
  <c r="E35" i="4"/>
  <c r="F35" i="4"/>
  <c r="G35" i="4"/>
  <c r="H35" i="4"/>
  <c r="A36" i="4"/>
  <c r="B36" i="4"/>
  <c r="C36" i="4"/>
  <c r="E36" i="4"/>
  <c r="F36" i="4"/>
  <c r="G36" i="4"/>
  <c r="H36" i="4"/>
  <c r="A37" i="4"/>
  <c r="B37" i="4"/>
  <c r="C37" i="4"/>
  <c r="E37" i="4"/>
  <c r="F37" i="4"/>
  <c r="G37" i="4"/>
  <c r="H37" i="4"/>
  <c r="A38" i="4"/>
  <c r="B38" i="4"/>
  <c r="C38" i="4"/>
  <c r="E38" i="4"/>
  <c r="F38" i="4"/>
  <c r="G38" i="4"/>
  <c r="H38" i="4"/>
  <c r="A39" i="4"/>
  <c r="B39" i="4"/>
  <c r="C39" i="4"/>
  <c r="E39" i="4"/>
  <c r="F39" i="4"/>
  <c r="G39" i="4"/>
  <c r="H39" i="4"/>
  <c r="A40" i="4"/>
  <c r="B40" i="4"/>
  <c r="C40" i="4"/>
  <c r="E40" i="4"/>
  <c r="F40" i="4"/>
  <c r="G40" i="4"/>
  <c r="H40" i="4"/>
  <c r="A41" i="4"/>
  <c r="B41" i="4"/>
  <c r="C41" i="4"/>
  <c r="E41" i="4"/>
  <c r="F41" i="4"/>
  <c r="G41" i="4"/>
  <c r="H41" i="4"/>
  <c r="A42" i="4"/>
  <c r="B42" i="4"/>
  <c r="C42" i="4"/>
  <c r="E42" i="4"/>
  <c r="F42" i="4"/>
  <c r="G42" i="4"/>
  <c r="H42" i="4"/>
  <c r="A43" i="4"/>
  <c r="B43" i="4"/>
  <c r="C43" i="4"/>
  <c r="E43" i="4"/>
  <c r="F43" i="4"/>
  <c r="G43" i="4"/>
  <c r="H43" i="4"/>
  <c r="A44" i="4"/>
  <c r="B44" i="4"/>
  <c r="C44" i="4"/>
  <c r="E44" i="4"/>
  <c r="F44" i="4"/>
  <c r="G44" i="4"/>
  <c r="H44" i="4"/>
  <c r="A45" i="4"/>
  <c r="B45" i="4"/>
  <c r="C45" i="4"/>
  <c r="E45" i="4"/>
  <c r="F45" i="4"/>
  <c r="G45" i="4"/>
  <c r="H45" i="4"/>
  <c r="A46" i="4"/>
  <c r="B46" i="4"/>
  <c r="C46" i="4"/>
  <c r="E46" i="4"/>
  <c r="F46" i="4"/>
  <c r="G46" i="4"/>
  <c r="H46" i="4"/>
  <c r="A47" i="4"/>
  <c r="B47" i="4"/>
  <c r="C47" i="4"/>
  <c r="E47" i="4"/>
  <c r="F47" i="4"/>
  <c r="G47" i="4"/>
  <c r="H47" i="4"/>
  <c r="A48" i="4"/>
  <c r="B48" i="4"/>
  <c r="C48" i="4"/>
  <c r="E48" i="4"/>
  <c r="F48" i="4"/>
  <c r="G48" i="4"/>
  <c r="H48" i="4"/>
  <c r="A49" i="4"/>
  <c r="B49" i="4"/>
  <c r="C49" i="4"/>
  <c r="E49" i="4"/>
  <c r="F49" i="4"/>
  <c r="G49" i="4"/>
  <c r="H49" i="4"/>
  <c r="A50" i="4"/>
  <c r="B50" i="4"/>
  <c r="C50" i="4"/>
  <c r="E50" i="4"/>
  <c r="F50" i="4"/>
  <c r="G50" i="4"/>
  <c r="H50" i="4"/>
  <c r="A51" i="4"/>
  <c r="B51" i="4"/>
  <c r="C51" i="4"/>
  <c r="E51" i="4"/>
  <c r="F51" i="4"/>
  <c r="G51" i="4"/>
  <c r="H51" i="4"/>
  <c r="A52" i="4"/>
  <c r="B52" i="4"/>
  <c r="C52" i="4"/>
  <c r="E52" i="4"/>
  <c r="F52" i="4"/>
  <c r="G52" i="4"/>
  <c r="H52" i="4"/>
  <c r="A53" i="4"/>
  <c r="B53" i="4"/>
  <c r="C53" i="4"/>
  <c r="E53" i="4"/>
  <c r="F53" i="4"/>
  <c r="G53" i="4"/>
  <c r="H53" i="4"/>
  <c r="A55" i="4"/>
  <c r="B55" i="4"/>
  <c r="C55" i="4"/>
  <c r="E55" i="4"/>
  <c r="F55" i="4"/>
  <c r="G55" i="4"/>
  <c r="H55" i="4"/>
  <c r="A56" i="4"/>
  <c r="B56" i="4"/>
  <c r="C56" i="4"/>
  <c r="E56" i="4"/>
  <c r="F56" i="4"/>
  <c r="G56" i="4"/>
  <c r="H56" i="4"/>
  <c r="A57" i="4"/>
  <c r="B57" i="4"/>
  <c r="C57" i="4"/>
  <c r="E57" i="4"/>
  <c r="F57" i="4"/>
  <c r="G57" i="4"/>
  <c r="H57" i="4"/>
  <c r="A58" i="4"/>
  <c r="B58" i="4"/>
  <c r="C58" i="4"/>
  <c r="E58" i="4"/>
  <c r="F58" i="4"/>
  <c r="G58" i="4"/>
  <c r="H58" i="4"/>
  <c r="A59" i="4"/>
  <c r="B59" i="4"/>
  <c r="C59" i="4"/>
  <c r="E59" i="4"/>
  <c r="F59" i="4"/>
  <c r="G59" i="4"/>
  <c r="H59" i="4"/>
  <c r="A60" i="4"/>
  <c r="B60" i="4"/>
  <c r="C60" i="4"/>
  <c r="E60" i="4"/>
  <c r="F60" i="4"/>
  <c r="G60" i="4"/>
  <c r="H60" i="4"/>
  <c r="A61" i="4"/>
  <c r="B61" i="4"/>
  <c r="C61" i="4"/>
  <c r="E61" i="4"/>
  <c r="F61" i="4"/>
  <c r="G61" i="4"/>
  <c r="H61" i="4"/>
  <c r="A62" i="4"/>
  <c r="B62" i="4"/>
  <c r="C62" i="4"/>
  <c r="E62" i="4"/>
  <c r="F62" i="4"/>
  <c r="G62" i="4"/>
  <c r="H62" i="4"/>
  <c r="A63" i="4"/>
  <c r="B63" i="4"/>
  <c r="C63" i="4"/>
  <c r="E63" i="4"/>
  <c r="F63" i="4"/>
  <c r="G63" i="4"/>
  <c r="H63" i="4"/>
  <c r="A64" i="4"/>
  <c r="B64" i="4"/>
  <c r="C64" i="4"/>
  <c r="E64" i="4"/>
  <c r="F64" i="4"/>
  <c r="G64" i="4"/>
  <c r="H64" i="4"/>
  <c r="A65" i="4"/>
  <c r="B65" i="4"/>
  <c r="C65" i="4"/>
  <c r="E65" i="4"/>
  <c r="F65" i="4"/>
  <c r="G65" i="4"/>
  <c r="H65" i="4"/>
  <c r="A66" i="4"/>
  <c r="B66" i="4"/>
  <c r="C66" i="4"/>
  <c r="E66" i="4"/>
  <c r="F66" i="4"/>
  <c r="G66" i="4"/>
  <c r="H66" i="4"/>
  <c r="A67" i="4"/>
  <c r="B67" i="4"/>
  <c r="C67" i="4"/>
  <c r="E67" i="4"/>
  <c r="F67" i="4"/>
  <c r="G67" i="4"/>
  <c r="H67" i="4"/>
  <c r="A68" i="4"/>
  <c r="B68" i="4"/>
  <c r="C68" i="4"/>
  <c r="E68" i="4"/>
  <c r="F68" i="4"/>
  <c r="G68" i="4"/>
  <c r="H68" i="4"/>
  <c r="A69" i="4"/>
  <c r="B69" i="4"/>
  <c r="C69" i="4"/>
  <c r="E69" i="4"/>
  <c r="F69" i="4"/>
  <c r="G69" i="4"/>
  <c r="H69" i="4"/>
  <c r="A70" i="4"/>
  <c r="B70" i="4"/>
  <c r="C70" i="4"/>
  <c r="E70" i="4"/>
  <c r="F70" i="4"/>
  <c r="G70" i="4"/>
  <c r="H70" i="4"/>
  <c r="A71" i="4"/>
  <c r="B71" i="4"/>
  <c r="C71" i="4"/>
  <c r="E71" i="4"/>
  <c r="F71" i="4"/>
  <c r="G71" i="4"/>
  <c r="H71" i="4"/>
  <c r="A72" i="4"/>
  <c r="B72" i="4"/>
  <c r="C72" i="4"/>
  <c r="E72" i="4"/>
  <c r="F72" i="4"/>
  <c r="G72" i="4"/>
  <c r="H72" i="4"/>
  <c r="A73" i="4"/>
  <c r="B73" i="4"/>
  <c r="C73" i="4"/>
  <c r="E73" i="4"/>
  <c r="F73" i="4"/>
  <c r="G73" i="4"/>
  <c r="H73" i="4"/>
  <c r="A74" i="4"/>
  <c r="B74" i="4"/>
  <c r="C74" i="4"/>
  <c r="E74" i="4"/>
  <c r="F74" i="4"/>
  <c r="G74" i="4"/>
  <c r="H74" i="4"/>
  <c r="A75" i="4"/>
  <c r="B75" i="4"/>
  <c r="C75" i="4"/>
  <c r="E75" i="4"/>
  <c r="F75" i="4"/>
  <c r="G75" i="4"/>
  <c r="H75" i="4"/>
  <c r="A76" i="4"/>
  <c r="B76" i="4"/>
  <c r="C76" i="4"/>
  <c r="E76" i="4"/>
  <c r="F76" i="4"/>
  <c r="G76" i="4"/>
  <c r="H76" i="4"/>
  <c r="A77" i="4"/>
  <c r="B77" i="4"/>
  <c r="C77" i="4"/>
  <c r="E77" i="4"/>
  <c r="F77" i="4"/>
  <c r="G77" i="4"/>
  <c r="H77" i="4"/>
  <c r="A78" i="4"/>
  <c r="B78" i="4"/>
  <c r="C78" i="4"/>
  <c r="E78" i="4"/>
  <c r="F78" i="4"/>
  <c r="G78" i="4"/>
  <c r="H78" i="4"/>
  <c r="A79" i="4"/>
  <c r="B79" i="4"/>
  <c r="C79" i="4"/>
  <c r="E79" i="4"/>
  <c r="F79" i="4"/>
  <c r="G79" i="4"/>
  <c r="H79" i="4"/>
  <c r="A80" i="4"/>
  <c r="B80" i="4"/>
  <c r="C80" i="4"/>
  <c r="E80" i="4"/>
  <c r="F80" i="4"/>
  <c r="G80" i="4"/>
  <c r="H80" i="4"/>
  <c r="A81" i="4"/>
  <c r="B81" i="4"/>
  <c r="C81" i="4"/>
  <c r="E81" i="4"/>
  <c r="F81" i="4"/>
  <c r="G81" i="4"/>
  <c r="H81" i="4"/>
  <c r="A82" i="4"/>
  <c r="B82" i="4"/>
  <c r="C82" i="4"/>
  <c r="E82" i="4"/>
  <c r="F82" i="4"/>
  <c r="G82" i="4"/>
  <c r="H82" i="4"/>
  <c r="A83" i="4"/>
  <c r="B83" i="4"/>
  <c r="C83" i="4"/>
  <c r="E83" i="4"/>
  <c r="F83" i="4"/>
  <c r="G83" i="4"/>
  <c r="H83" i="4"/>
  <c r="A84" i="4"/>
  <c r="B84" i="4"/>
  <c r="C84" i="4"/>
  <c r="E84" i="4"/>
  <c r="F84" i="4"/>
  <c r="G84" i="4"/>
  <c r="H84" i="4"/>
  <c r="A85" i="4"/>
  <c r="B85" i="4"/>
  <c r="C85" i="4"/>
  <c r="E85" i="4"/>
  <c r="F85" i="4"/>
  <c r="G85" i="4"/>
  <c r="H85" i="4"/>
  <c r="A86" i="4"/>
  <c r="B86" i="4"/>
  <c r="C86" i="4"/>
  <c r="E86" i="4"/>
  <c r="F86" i="4"/>
  <c r="G86" i="4"/>
  <c r="H86" i="4"/>
  <c r="A87" i="4"/>
  <c r="B87" i="4"/>
  <c r="C87" i="4"/>
  <c r="E87" i="4"/>
  <c r="F87" i="4"/>
  <c r="G87" i="4"/>
  <c r="H87" i="4"/>
  <c r="A88" i="4"/>
  <c r="B88" i="4"/>
  <c r="C88" i="4"/>
  <c r="E88" i="4"/>
  <c r="F88" i="4"/>
  <c r="G88" i="4"/>
  <c r="H88" i="4"/>
  <c r="A89" i="4"/>
  <c r="B89" i="4"/>
  <c r="C89" i="4"/>
  <c r="E89" i="4"/>
  <c r="F89" i="4"/>
  <c r="G89" i="4"/>
  <c r="H89" i="4"/>
  <c r="A90" i="4"/>
  <c r="B90" i="4"/>
  <c r="C90" i="4"/>
  <c r="E90" i="4"/>
  <c r="F90" i="4"/>
  <c r="G90" i="4"/>
  <c r="H90" i="4"/>
  <c r="A91" i="4"/>
  <c r="B91" i="4"/>
  <c r="C91" i="4"/>
  <c r="E91" i="4"/>
  <c r="F91" i="4"/>
  <c r="G91" i="4"/>
  <c r="H91" i="4"/>
  <c r="A92" i="4"/>
  <c r="B92" i="4"/>
  <c r="C92" i="4"/>
  <c r="E92" i="4"/>
  <c r="F92" i="4"/>
  <c r="G92" i="4"/>
  <c r="H92" i="4"/>
  <c r="A93" i="4"/>
  <c r="B93" i="4"/>
  <c r="C93" i="4"/>
  <c r="E93" i="4"/>
  <c r="F93" i="4"/>
  <c r="G93" i="4"/>
  <c r="H93" i="4"/>
  <c r="A94" i="4"/>
  <c r="B94" i="4"/>
  <c r="C94" i="4"/>
  <c r="E94" i="4"/>
  <c r="F94" i="4"/>
  <c r="G94" i="4"/>
  <c r="H94" i="4"/>
  <c r="A95" i="4"/>
  <c r="B95" i="4"/>
  <c r="C95" i="4"/>
  <c r="E95" i="4"/>
  <c r="F95" i="4"/>
  <c r="G95" i="4"/>
  <c r="H95" i="4"/>
  <c r="A96" i="4"/>
  <c r="B96" i="4"/>
  <c r="C96" i="4"/>
  <c r="E96" i="4"/>
  <c r="F96" i="4"/>
  <c r="G96" i="4"/>
  <c r="H96" i="4"/>
  <c r="A97" i="4"/>
  <c r="B97" i="4"/>
  <c r="C97" i="4"/>
  <c r="E97" i="4"/>
  <c r="F97" i="4"/>
  <c r="G97" i="4"/>
  <c r="H97" i="4"/>
  <c r="A98" i="4"/>
  <c r="B98" i="4"/>
  <c r="C98" i="4"/>
  <c r="E98" i="4"/>
  <c r="F98" i="4"/>
  <c r="G98" i="4"/>
  <c r="H98" i="4"/>
  <c r="A99" i="4"/>
  <c r="B99" i="4"/>
  <c r="C99" i="4"/>
  <c r="E99" i="4"/>
  <c r="F99" i="4"/>
  <c r="G99" i="4"/>
  <c r="H99" i="4"/>
  <c r="A100" i="4"/>
  <c r="B100" i="4"/>
  <c r="E100" i="4"/>
  <c r="F100" i="4"/>
  <c r="G100" i="4"/>
  <c r="H100" i="4"/>
  <c r="A101" i="4"/>
  <c r="B101" i="4"/>
  <c r="C101" i="4"/>
  <c r="E101" i="4"/>
  <c r="F101" i="4"/>
  <c r="G101" i="4"/>
  <c r="H101" i="4"/>
  <c r="A102" i="4"/>
  <c r="B102" i="4"/>
  <c r="C102" i="4"/>
  <c r="E102" i="4"/>
  <c r="F102" i="4"/>
  <c r="G102" i="4"/>
  <c r="H102" i="4"/>
  <c r="A103" i="4"/>
  <c r="B103" i="4"/>
  <c r="C103" i="4"/>
  <c r="E103" i="4"/>
  <c r="F103" i="4"/>
  <c r="G103" i="4"/>
  <c r="H103" i="4"/>
  <c r="A104" i="4"/>
  <c r="B104" i="4"/>
  <c r="C104" i="4"/>
  <c r="E104" i="4"/>
  <c r="F104" i="4"/>
  <c r="G104" i="4"/>
  <c r="H104" i="4"/>
  <c r="A105" i="4"/>
  <c r="B105" i="4"/>
  <c r="C105" i="4"/>
  <c r="E105" i="4"/>
  <c r="F105" i="4"/>
  <c r="G105" i="4"/>
  <c r="H105" i="4"/>
  <c r="A106" i="4"/>
  <c r="B106" i="4"/>
  <c r="C106" i="4"/>
  <c r="E106" i="4"/>
  <c r="F106" i="4"/>
  <c r="G106" i="4"/>
  <c r="H106" i="4"/>
  <c r="A107" i="4"/>
  <c r="B107" i="4"/>
  <c r="C107" i="4"/>
  <c r="E107" i="4"/>
  <c r="F107" i="4"/>
  <c r="G107" i="4"/>
  <c r="H107" i="4"/>
  <c r="A108" i="4"/>
  <c r="B108" i="4"/>
  <c r="C108" i="4"/>
  <c r="E108" i="4"/>
  <c r="F108" i="4"/>
  <c r="G108" i="4"/>
  <c r="H108" i="4"/>
  <c r="A109" i="4"/>
  <c r="B109" i="4"/>
  <c r="C109" i="4"/>
  <c r="E109" i="4"/>
  <c r="F109" i="4"/>
  <c r="G109" i="4"/>
  <c r="H109" i="4"/>
  <c r="A110" i="4"/>
  <c r="B110" i="4"/>
  <c r="C110" i="4"/>
  <c r="E110" i="4"/>
  <c r="F110" i="4"/>
  <c r="G110" i="4"/>
  <c r="H110" i="4"/>
  <c r="A111" i="4"/>
  <c r="B111" i="4"/>
  <c r="C111" i="4"/>
  <c r="E111" i="4"/>
  <c r="F111" i="4"/>
  <c r="G111" i="4"/>
  <c r="H111" i="4"/>
  <c r="A112" i="4"/>
  <c r="B112" i="4"/>
  <c r="C112" i="4"/>
  <c r="E112" i="4"/>
  <c r="F112" i="4"/>
  <c r="G112" i="4"/>
  <c r="H112" i="4"/>
  <c r="A113" i="4"/>
  <c r="B113" i="4"/>
  <c r="C113" i="4"/>
  <c r="E113" i="4"/>
  <c r="F113" i="4"/>
  <c r="G113" i="4"/>
  <c r="H113" i="4"/>
  <c r="A114" i="4"/>
  <c r="B114" i="4"/>
  <c r="C114" i="4"/>
  <c r="E114" i="4"/>
  <c r="F114" i="4"/>
  <c r="G114" i="4"/>
  <c r="H114" i="4"/>
  <c r="A115" i="4"/>
  <c r="B115" i="4"/>
  <c r="C115" i="4"/>
  <c r="E115" i="4"/>
  <c r="F115" i="4"/>
  <c r="G115" i="4"/>
  <c r="H115" i="4"/>
  <c r="A116" i="4"/>
  <c r="B116" i="4"/>
  <c r="C116" i="4"/>
  <c r="E116" i="4"/>
  <c r="F116" i="4"/>
  <c r="G116" i="4"/>
  <c r="H116" i="4"/>
  <c r="A117" i="4"/>
  <c r="B117" i="4"/>
  <c r="C117" i="4"/>
  <c r="E117" i="4"/>
  <c r="F117" i="4"/>
  <c r="G117" i="4"/>
  <c r="H117" i="4"/>
  <c r="A118" i="4"/>
  <c r="B118" i="4"/>
  <c r="C118" i="4"/>
  <c r="E118" i="4"/>
  <c r="F118" i="4"/>
  <c r="G118" i="4"/>
  <c r="H118" i="4"/>
  <c r="A119" i="4"/>
  <c r="B119" i="4"/>
  <c r="C119" i="4"/>
  <c r="E119" i="4"/>
  <c r="F119" i="4"/>
  <c r="G119" i="4"/>
  <c r="H119" i="4"/>
  <c r="A120" i="4"/>
  <c r="B120" i="4"/>
  <c r="C120" i="4"/>
  <c r="E120" i="4"/>
  <c r="F120" i="4"/>
  <c r="G120" i="4"/>
  <c r="H120" i="4"/>
  <c r="A121" i="4"/>
  <c r="B121" i="4"/>
  <c r="C121" i="4"/>
  <c r="E121" i="4"/>
  <c r="F121" i="4"/>
  <c r="G121" i="4"/>
  <c r="H121" i="4"/>
  <c r="A122" i="4"/>
  <c r="B122" i="4"/>
  <c r="C122" i="4"/>
  <c r="E122" i="4"/>
  <c r="F122" i="4"/>
  <c r="G122" i="4"/>
  <c r="H122" i="4"/>
  <c r="A123" i="4"/>
  <c r="B123" i="4"/>
  <c r="C123" i="4"/>
  <c r="E123" i="4"/>
  <c r="F123" i="4"/>
  <c r="G123" i="4"/>
  <c r="H123" i="4"/>
  <c r="A124" i="4"/>
  <c r="B124" i="4"/>
  <c r="C124" i="4"/>
  <c r="E124" i="4"/>
  <c r="F124" i="4"/>
  <c r="G124" i="4"/>
  <c r="H124" i="4"/>
  <c r="A125" i="4"/>
  <c r="B125" i="4"/>
  <c r="C125" i="4"/>
  <c r="E125" i="4"/>
  <c r="F125" i="4"/>
  <c r="G125" i="4"/>
  <c r="H125" i="4"/>
  <c r="A126" i="4"/>
  <c r="B126" i="4"/>
  <c r="C126" i="4"/>
  <c r="E126" i="4"/>
  <c r="F126" i="4"/>
  <c r="G126" i="4"/>
  <c r="H126" i="4"/>
  <c r="A127" i="4"/>
  <c r="B127" i="4"/>
  <c r="C127" i="4"/>
  <c r="E127" i="4"/>
  <c r="F127" i="4"/>
  <c r="G127" i="4"/>
  <c r="H127" i="4"/>
  <c r="A128" i="4"/>
  <c r="B128" i="4"/>
  <c r="C128" i="4"/>
  <c r="E128" i="4"/>
  <c r="F128" i="4"/>
  <c r="G128" i="4"/>
  <c r="H128" i="4"/>
  <c r="A129" i="4"/>
  <c r="B129" i="4"/>
  <c r="C129" i="4"/>
  <c r="E129" i="4"/>
  <c r="F129" i="4"/>
  <c r="G129" i="4"/>
  <c r="H129" i="4"/>
  <c r="A130" i="4"/>
  <c r="B130" i="4"/>
  <c r="C130" i="4"/>
  <c r="E130" i="4"/>
  <c r="F130" i="4"/>
  <c r="G130" i="4"/>
  <c r="H130" i="4"/>
  <c r="A131" i="4"/>
  <c r="B131" i="4"/>
  <c r="C131" i="4"/>
  <c r="E131" i="4"/>
  <c r="F131" i="4"/>
  <c r="G131" i="4"/>
  <c r="H131" i="4"/>
  <c r="A132" i="4"/>
  <c r="B132" i="4"/>
  <c r="C132" i="4"/>
  <c r="E132" i="4"/>
  <c r="F132" i="4"/>
  <c r="G132" i="4"/>
  <c r="H132" i="4"/>
  <c r="A133" i="4"/>
  <c r="B133" i="4"/>
  <c r="C133" i="4"/>
  <c r="E133" i="4"/>
  <c r="F133" i="4"/>
  <c r="G133" i="4"/>
  <c r="H133" i="4"/>
  <c r="A134" i="4"/>
  <c r="B134" i="4"/>
  <c r="C134" i="4"/>
  <c r="E134" i="4"/>
  <c r="F134" i="4"/>
  <c r="G134" i="4"/>
  <c r="H134" i="4"/>
  <c r="A135" i="4"/>
  <c r="B135" i="4"/>
  <c r="C135" i="4"/>
  <c r="E135" i="4"/>
  <c r="F135" i="4"/>
  <c r="G135" i="4"/>
  <c r="H135" i="4"/>
  <c r="A136" i="4"/>
  <c r="B136" i="4"/>
  <c r="C136" i="4"/>
  <c r="E136" i="4"/>
  <c r="F136" i="4"/>
  <c r="G136" i="4"/>
  <c r="H136" i="4"/>
  <c r="A137" i="4"/>
  <c r="B137" i="4"/>
  <c r="C137" i="4"/>
  <c r="E137" i="4"/>
  <c r="F137" i="4"/>
  <c r="G137" i="4"/>
  <c r="H137" i="4"/>
  <c r="A138" i="4"/>
  <c r="B138" i="4"/>
  <c r="C138" i="4"/>
  <c r="E138" i="4"/>
  <c r="F138" i="4"/>
  <c r="G138" i="4"/>
  <c r="H138" i="4"/>
  <c r="A139" i="4"/>
  <c r="B139" i="4"/>
  <c r="C139" i="4"/>
  <c r="E139" i="4"/>
  <c r="F139" i="4"/>
  <c r="G139" i="4"/>
  <c r="H139" i="4"/>
  <c r="A140" i="4"/>
  <c r="B140" i="4"/>
  <c r="C140" i="4"/>
  <c r="E140" i="4"/>
  <c r="F140" i="4"/>
  <c r="G140" i="4"/>
  <c r="H140" i="4"/>
  <c r="A141" i="4"/>
  <c r="B141" i="4"/>
  <c r="C141" i="4"/>
  <c r="E141" i="4"/>
  <c r="F141" i="4"/>
  <c r="G141" i="4"/>
  <c r="H141" i="4"/>
  <c r="A142" i="4"/>
  <c r="B142" i="4"/>
  <c r="C142" i="4"/>
  <c r="E142" i="4"/>
  <c r="F142" i="4"/>
  <c r="G142" i="4"/>
  <c r="H142" i="4"/>
  <c r="A143" i="4"/>
  <c r="B143" i="4"/>
  <c r="C143" i="4"/>
  <c r="E143" i="4"/>
  <c r="F143" i="4"/>
  <c r="G143" i="4"/>
  <c r="H143" i="4"/>
  <c r="A144" i="4"/>
  <c r="B144" i="4"/>
  <c r="C144" i="4"/>
  <c r="E144" i="4"/>
  <c r="F144" i="4"/>
  <c r="G144" i="4"/>
  <c r="H144" i="4"/>
  <c r="A145" i="4"/>
  <c r="B145" i="4"/>
  <c r="C145" i="4"/>
  <c r="E145" i="4"/>
  <c r="F145" i="4"/>
  <c r="G145" i="4"/>
  <c r="H145" i="4"/>
  <c r="A146" i="4"/>
  <c r="B146" i="4"/>
  <c r="C146" i="4"/>
  <c r="E146" i="4"/>
  <c r="F146" i="4"/>
  <c r="G146" i="4"/>
  <c r="H146" i="4"/>
  <c r="A147" i="4"/>
  <c r="B147" i="4"/>
  <c r="C147" i="4"/>
  <c r="E147" i="4"/>
  <c r="F147" i="4"/>
  <c r="G147" i="4"/>
  <c r="H147" i="4"/>
  <c r="A148" i="4"/>
  <c r="B148" i="4"/>
  <c r="C148" i="4"/>
  <c r="E148" i="4"/>
  <c r="F148" i="4"/>
  <c r="G148" i="4"/>
  <c r="H148" i="4"/>
  <c r="A149" i="4"/>
  <c r="B149" i="4"/>
  <c r="E149" i="4"/>
  <c r="F149" i="4"/>
  <c r="G149" i="4"/>
  <c r="H149" i="4"/>
  <c r="A150" i="4"/>
  <c r="B150" i="4"/>
  <c r="C150" i="4"/>
  <c r="E150" i="4"/>
  <c r="F150" i="4"/>
  <c r="G150" i="4"/>
  <c r="H150" i="4"/>
  <c r="A151" i="4"/>
  <c r="B151" i="4"/>
  <c r="C151" i="4"/>
  <c r="E151" i="4"/>
  <c r="F151" i="4"/>
  <c r="G151" i="4"/>
  <c r="H151" i="4"/>
  <c r="A152" i="4"/>
  <c r="B152" i="4"/>
  <c r="C152" i="4"/>
  <c r="E152" i="4"/>
  <c r="F152" i="4"/>
  <c r="G152" i="4"/>
  <c r="H152" i="4"/>
  <c r="A153" i="4"/>
  <c r="B153" i="4"/>
  <c r="C153" i="4"/>
  <c r="E153" i="4"/>
  <c r="F153" i="4"/>
  <c r="G153" i="4"/>
  <c r="H153" i="4"/>
  <c r="A154" i="4"/>
  <c r="B154" i="4"/>
  <c r="C154" i="4"/>
  <c r="E154" i="4"/>
  <c r="F154" i="4"/>
  <c r="G154" i="4"/>
  <c r="H154" i="4"/>
  <c r="A155" i="4"/>
  <c r="B155" i="4"/>
  <c r="C155" i="4"/>
  <c r="E155" i="4"/>
  <c r="F155" i="4"/>
  <c r="G155" i="4"/>
  <c r="H155" i="4"/>
  <c r="A156" i="4"/>
  <c r="B156" i="4"/>
  <c r="C156" i="4"/>
  <c r="E156" i="4"/>
  <c r="F156" i="4"/>
  <c r="G156" i="4"/>
  <c r="H156" i="4"/>
  <c r="A157" i="4"/>
  <c r="B157" i="4"/>
  <c r="C157" i="4"/>
  <c r="E157" i="4"/>
  <c r="F157" i="4"/>
  <c r="G157" i="4"/>
  <c r="H157" i="4"/>
  <c r="A158" i="4"/>
  <c r="B158" i="4"/>
  <c r="C158" i="4"/>
  <c r="E158" i="4"/>
  <c r="F158" i="4"/>
  <c r="G158" i="4"/>
  <c r="H158" i="4"/>
  <c r="A159" i="4"/>
  <c r="B159" i="4"/>
  <c r="C159" i="4"/>
  <c r="E159" i="4"/>
  <c r="F159" i="4"/>
  <c r="G159" i="4"/>
  <c r="H159" i="4"/>
  <c r="A160" i="4"/>
  <c r="B160" i="4"/>
  <c r="C160" i="4"/>
  <c r="E160" i="4"/>
  <c r="F160" i="4"/>
  <c r="G160" i="4"/>
  <c r="H160" i="4"/>
  <c r="A161" i="4"/>
  <c r="B161" i="4"/>
  <c r="C161" i="4"/>
  <c r="E161" i="4"/>
  <c r="F161" i="4"/>
  <c r="G161" i="4"/>
  <c r="H161" i="4"/>
  <c r="A162" i="4"/>
  <c r="B162" i="4"/>
  <c r="C162" i="4"/>
  <c r="E162" i="4"/>
  <c r="F162" i="4"/>
  <c r="G162" i="4"/>
  <c r="H162" i="4"/>
  <c r="A163" i="4"/>
  <c r="B163" i="4"/>
  <c r="C163" i="4"/>
  <c r="E163" i="4"/>
  <c r="F163" i="4"/>
  <c r="G163" i="4"/>
  <c r="H163" i="4"/>
  <c r="A164" i="4"/>
  <c r="B164" i="4"/>
  <c r="C164" i="4"/>
  <c r="E164" i="4"/>
  <c r="F164" i="4"/>
  <c r="G164" i="4"/>
  <c r="H164" i="4"/>
  <c r="A165" i="4"/>
  <c r="B165" i="4"/>
  <c r="C165" i="4"/>
  <c r="E165" i="4"/>
  <c r="F165" i="4"/>
  <c r="G165" i="4"/>
  <c r="H165" i="4"/>
  <c r="A166" i="4"/>
  <c r="B166" i="4"/>
  <c r="C166" i="4"/>
  <c r="E166" i="4"/>
  <c r="F166" i="4"/>
  <c r="G166" i="4"/>
  <c r="H166" i="4"/>
  <c r="A167" i="4"/>
  <c r="B167" i="4"/>
  <c r="C167" i="4"/>
  <c r="E167" i="4"/>
  <c r="F167" i="4"/>
  <c r="G167" i="4"/>
  <c r="H167" i="4"/>
  <c r="A168" i="4"/>
  <c r="B168" i="4"/>
  <c r="C168" i="4"/>
  <c r="E168" i="4"/>
  <c r="F168" i="4"/>
  <c r="G168" i="4"/>
  <c r="H168" i="4"/>
  <c r="A170" i="4"/>
  <c r="B170" i="4"/>
  <c r="C170" i="4"/>
  <c r="E170" i="4"/>
  <c r="F170" i="4"/>
  <c r="G170" i="4"/>
  <c r="H170" i="4"/>
  <c r="A171" i="4"/>
  <c r="B171" i="4"/>
  <c r="C171" i="4"/>
  <c r="E171" i="4"/>
  <c r="F171" i="4"/>
  <c r="G171" i="4"/>
  <c r="H171" i="4"/>
  <c r="A172" i="4"/>
  <c r="B172" i="4"/>
  <c r="C172" i="4"/>
  <c r="E172" i="4"/>
  <c r="F172" i="4"/>
  <c r="G172" i="4"/>
  <c r="H172" i="4"/>
  <c r="A173" i="4"/>
  <c r="B173" i="4"/>
  <c r="C173" i="4"/>
  <c r="E173" i="4"/>
  <c r="F173" i="4"/>
  <c r="G173" i="4"/>
  <c r="H173" i="4"/>
  <c r="A174" i="4"/>
  <c r="B174" i="4"/>
  <c r="C174" i="4"/>
  <c r="E174" i="4"/>
  <c r="F174" i="4"/>
  <c r="G174" i="4"/>
  <c r="H174" i="4"/>
  <c r="A175" i="4"/>
  <c r="B175" i="4"/>
  <c r="C175" i="4"/>
  <c r="E175" i="4"/>
  <c r="F175" i="4"/>
  <c r="G175" i="4"/>
  <c r="H175" i="4"/>
  <c r="A176" i="4"/>
  <c r="B176" i="4"/>
  <c r="C176" i="4"/>
  <c r="E176" i="4"/>
  <c r="F176" i="4"/>
  <c r="G176" i="4"/>
  <c r="H176" i="4"/>
  <c r="A177" i="4"/>
  <c r="B177" i="4"/>
  <c r="C177" i="4"/>
  <c r="E177" i="4"/>
  <c r="F177" i="4"/>
  <c r="G177" i="4"/>
  <c r="H177" i="4"/>
  <c r="A178" i="4"/>
  <c r="B178" i="4"/>
  <c r="C178" i="4"/>
  <c r="E178" i="4"/>
  <c r="F178" i="4"/>
  <c r="G178" i="4"/>
  <c r="H178" i="4"/>
  <c r="A179" i="4"/>
  <c r="B179" i="4"/>
  <c r="C179" i="4"/>
  <c r="E179" i="4"/>
  <c r="F179" i="4"/>
  <c r="G179" i="4"/>
  <c r="H179" i="4"/>
  <c r="A180" i="4"/>
  <c r="B180" i="4"/>
  <c r="C180" i="4"/>
  <c r="E180" i="4"/>
  <c r="F180" i="4"/>
  <c r="G180" i="4"/>
  <c r="H180" i="4"/>
  <c r="A181" i="4"/>
  <c r="B181" i="4"/>
  <c r="C181" i="4"/>
  <c r="E181" i="4"/>
  <c r="F181" i="4"/>
  <c r="G181" i="4"/>
  <c r="H181" i="4"/>
  <c r="A182" i="4"/>
  <c r="B182" i="4"/>
  <c r="C182" i="4"/>
  <c r="E182" i="4"/>
  <c r="F182" i="4"/>
  <c r="G182" i="4"/>
  <c r="H182" i="4"/>
  <c r="A183" i="4"/>
  <c r="B183" i="4"/>
  <c r="C183" i="4"/>
  <c r="E183" i="4"/>
  <c r="F183" i="4"/>
  <c r="G183" i="4"/>
  <c r="H183" i="4"/>
  <c r="A184" i="4"/>
  <c r="B184" i="4"/>
  <c r="C184" i="4"/>
  <c r="E184" i="4"/>
  <c r="F184" i="4"/>
  <c r="G184" i="4"/>
  <c r="H184" i="4"/>
  <c r="A185" i="4"/>
  <c r="B185" i="4"/>
  <c r="C185" i="4"/>
  <c r="E185" i="4"/>
  <c r="F185" i="4"/>
  <c r="G185" i="4"/>
  <c r="H185" i="4"/>
  <c r="A186" i="4"/>
  <c r="B186" i="4"/>
  <c r="C186" i="4"/>
  <c r="E186" i="4"/>
  <c r="F186" i="4"/>
  <c r="G186" i="4"/>
  <c r="H186" i="4"/>
  <c r="A187" i="4"/>
  <c r="B187" i="4"/>
  <c r="C187" i="4"/>
  <c r="E187" i="4"/>
  <c r="F187" i="4"/>
  <c r="G187" i="4"/>
  <c r="H187" i="4"/>
  <c r="A188" i="4"/>
  <c r="B188" i="4"/>
  <c r="C188" i="4"/>
  <c r="E188" i="4"/>
  <c r="F188" i="4"/>
  <c r="G188" i="4"/>
  <c r="H188" i="4"/>
  <c r="A189" i="4"/>
  <c r="B189" i="4"/>
  <c r="C189" i="4"/>
  <c r="E189" i="4"/>
  <c r="F189" i="4"/>
  <c r="G189" i="4"/>
  <c r="H189" i="4"/>
  <c r="A190" i="4"/>
  <c r="B190" i="4"/>
  <c r="C190" i="4"/>
  <c r="E190" i="4"/>
  <c r="F190" i="4"/>
  <c r="G190" i="4"/>
  <c r="H190" i="4"/>
  <c r="A191" i="4"/>
  <c r="B191" i="4"/>
  <c r="C191" i="4"/>
  <c r="E191" i="4"/>
  <c r="F191" i="4"/>
  <c r="G191" i="4"/>
  <c r="H191" i="4"/>
  <c r="A192" i="4"/>
  <c r="B192" i="4"/>
  <c r="C192" i="4"/>
  <c r="E192" i="4"/>
  <c r="F192" i="4"/>
  <c r="G192" i="4"/>
  <c r="H192" i="4"/>
  <c r="A193" i="4"/>
  <c r="B193" i="4"/>
  <c r="C193" i="4"/>
  <c r="E193" i="4"/>
  <c r="F193" i="4"/>
  <c r="G193" i="4"/>
  <c r="H193" i="4"/>
  <c r="A194" i="4"/>
  <c r="B194" i="4"/>
  <c r="C194" i="4"/>
  <c r="E194" i="4"/>
  <c r="F194" i="4"/>
  <c r="G194" i="4"/>
  <c r="H194" i="4"/>
  <c r="A195" i="4"/>
  <c r="B195" i="4"/>
  <c r="C195" i="4"/>
  <c r="E195" i="4"/>
  <c r="F195" i="4"/>
  <c r="G195" i="4"/>
  <c r="H195" i="4"/>
  <c r="A196" i="4"/>
  <c r="B196" i="4"/>
  <c r="C196" i="4"/>
  <c r="E196" i="4"/>
  <c r="F196" i="4"/>
  <c r="G196" i="4"/>
  <c r="H196" i="4"/>
  <c r="A197" i="4"/>
  <c r="B197" i="4"/>
  <c r="C197" i="4"/>
  <c r="E197" i="4"/>
  <c r="F197" i="4"/>
  <c r="G197" i="4"/>
  <c r="H197" i="4"/>
  <c r="A200" i="4"/>
  <c r="B200" i="4"/>
  <c r="C200" i="4"/>
  <c r="E200" i="4"/>
  <c r="F200" i="4"/>
  <c r="G200" i="4"/>
  <c r="H200" i="4"/>
  <c r="A201" i="4"/>
  <c r="B201" i="4"/>
  <c r="C201" i="4"/>
  <c r="E201" i="4"/>
  <c r="F201" i="4"/>
  <c r="G201" i="4"/>
  <c r="H201" i="4"/>
  <c r="A202" i="4"/>
  <c r="B202" i="4"/>
  <c r="C202" i="4"/>
  <c r="E202" i="4"/>
  <c r="F202" i="4"/>
  <c r="G202" i="4"/>
  <c r="H202" i="4"/>
  <c r="A203" i="4"/>
  <c r="B203" i="4"/>
  <c r="C203" i="4"/>
  <c r="E203" i="4"/>
  <c r="F203" i="4"/>
  <c r="G203" i="4"/>
  <c r="H203" i="4"/>
  <c r="A204" i="4"/>
  <c r="B204" i="4"/>
  <c r="C204" i="4"/>
  <c r="E204" i="4"/>
  <c r="F204" i="4"/>
  <c r="G204" i="4"/>
  <c r="H204" i="4"/>
  <c r="A205" i="4"/>
  <c r="B205" i="4"/>
  <c r="C205" i="4"/>
  <c r="E205" i="4"/>
  <c r="F205" i="4"/>
  <c r="G205" i="4"/>
  <c r="H205" i="4"/>
  <c r="A206" i="4"/>
  <c r="B206" i="4"/>
  <c r="C206" i="4"/>
  <c r="E206" i="4"/>
  <c r="F206" i="4"/>
  <c r="G206" i="4"/>
  <c r="H206" i="4"/>
  <c r="A207" i="4"/>
  <c r="B207" i="4"/>
  <c r="C207" i="4"/>
  <c r="E207" i="4"/>
  <c r="F207" i="4"/>
  <c r="G207" i="4"/>
  <c r="H207" i="4"/>
  <c r="A208" i="4"/>
  <c r="B208" i="4"/>
  <c r="C208" i="4"/>
  <c r="E208" i="4"/>
  <c r="F208" i="4"/>
  <c r="G208" i="4"/>
  <c r="H208" i="4"/>
  <c r="A209" i="4"/>
  <c r="B209" i="4"/>
  <c r="C209" i="4"/>
  <c r="E209" i="4"/>
  <c r="F209" i="4"/>
  <c r="G209" i="4"/>
  <c r="H209" i="4"/>
  <c r="A210" i="4"/>
  <c r="B210" i="4"/>
  <c r="C210" i="4"/>
  <c r="E210" i="4"/>
  <c r="F210" i="4"/>
  <c r="G210" i="4"/>
  <c r="H210" i="4"/>
  <c r="A211" i="4"/>
  <c r="B211" i="4"/>
  <c r="C211" i="4"/>
  <c r="E211" i="4"/>
  <c r="F211" i="4"/>
  <c r="G211" i="4"/>
  <c r="H211" i="4"/>
  <c r="A212" i="4"/>
  <c r="B212" i="4"/>
  <c r="C212" i="4"/>
  <c r="E212" i="4"/>
  <c r="F212" i="4"/>
  <c r="G212" i="4"/>
  <c r="H212" i="4"/>
  <c r="A213" i="4"/>
  <c r="B213" i="4"/>
  <c r="C213" i="4"/>
  <c r="E213" i="4"/>
  <c r="F213" i="4"/>
  <c r="G213" i="4"/>
  <c r="H213" i="4"/>
  <c r="A214" i="4"/>
  <c r="B214" i="4"/>
  <c r="C214" i="4"/>
  <c r="E214" i="4"/>
  <c r="F214" i="4"/>
  <c r="G214" i="4"/>
  <c r="H214" i="4"/>
  <c r="A215" i="4"/>
  <c r="B215" i="4"/>
  <c r="C215" i="4"/>
  <c r="E215" i="4"/>
  <c r="F215" i="4"/>
  <c r="G215" i="4"/>
  <c r="H215" i="4"/>
  <c r="A216" i="4"/>
  <c r="B216" i="4"/>
  <c r="C216" i="4"/>
  <c r="E216" i="4"/>
  <c r="F216" i="4"/>
  <c r="G216" i="4"/>
  <c r="H216" i="4"/>
  <c r="A217" i="4"/>
  <c r="B217" i="4"/>
  <c r="C217" i="4"/>
  <c r="E217" i="4"/>
  <c r="F217" i="4"/>
  <c r="G217" i="4"/>
  <c r="H217" i="4"/>
  <c r="A218" i="4"/>
  <c r="B218" i="4"/>
  <c r="C218" i="4"/>
  <c r="E218" i="4"/>
  <c r="F218" i="4"/>
  <c r="G218" i="4"/>
  <c r="H218" i="4"/>
  <c r="A221" i="4"/>
  <c r="B221" i="4"/>
  <c r="C221" i="4"/>
  <c r="E221" i="4"/>
  <c r="F221" i="4"/>
  <c r="G221" i="4"/>
  <c r="H221" i="4"/>
  <c r="A222" i="4"/>
  <c r="B222" i="4"/>
  <c r="C222" i="4"/>
  <c r="E222" i="4"/>
  <c r="F222" i="4"/>
  <c r="G222" i="4"/>
  <c r="H222" i="4"/>
  <c r="A223" i="4"/>
  <c r="B223" i="4"/>
  <c r="C223" i="4"/>
  <c r="E223" i="4"/>
  <c r="F223" i="4"/>
  <c r="G223" i="4"/>
  <c r="H223" i="4"/>
  <c r="A224" i="4"/>
  <c r="B224" i="4"/>
  <c r="C224" i="4"/>
  <c r="E224" i="4"/>
  <c r="F224" i="4"/>
  <c r="G224" i="4"/>
  <c r="H224" i="4"/>
  <c r="A225" i="4"/>
  <c r="B225" i="4"/>
  <c r="C225" i="4"/>
  <c r="E225" i="4"/>
  <c r="F225" i="4"/>
  <c r="G225" i="4"/>
  <c r="H225" i="4"/>
  <c r="A226" i="4"/>
  <c r="B226" i="4"/>
  <c r="C226" i="4"/>
  <c r="E226" i="4"/>
  <c r="F226" i="4"/>
  <c r="G226" i="4"/>
  <c r="H226" i="4"/>
  <c r="A227" i="4"/>
  <c r="B227" i="4"/>
  <c r="C227" i="4"/>
  <c r="E227" i="4"/>
  <c r="F227" i="4"/>
  <c r="G227" i="4"/>
  <c r="H227" i="4"/>
  <c r="A228" i="4"/>
  <c r="B228" i="4"/>
  <c r="C228" i="4"/>
  <c r="E228" i="4"/>
  <c r="F228" i="4"/>
  <c r="G228" i="4"/>
  <c r="H228" i="4"/>
  <c r="A229" i="4"/>
  <c r="B229" i="4"/>
  <c r="C229" i="4"/>
  <c r="E229" i="4"/>
  <c r="F229" i="4"/>
  <c r="G229" i="4"/>
  <c r="H229" i="4"/>
  <c r="A230" i="4"/>
  <c r="B230" i="4"/>
  <c r="C230" i="4"/>
  <c r="E230" i="4"/>
  <c r="F230" i="4"/>
  <c r="G230" i="4"/>
  <c r="H230" i="4"/>
  <c r="A231" i="4"/>
  <c r="B231" i="4"/>
  <c r="C231" i="4"/>
  <c r="E231" i="4"/>
  <c r="F231" i="4"/>
  <c r="G231" i="4"/>
  <c r="H231" i="4"/>
  <c r="A232" i="4"/>
  <c r="B232" i="4"/>
  <c r="C232" i="4"/>
  <c r="E232" i="4"/>
  <c r="F232" i="4"/>
  <c r="G232" i="4"/>
  <c r="H232" i="4"/>
  <c r="A233" i="4"/>
  <c r="B233" i="4"/>
  <c r="C233" i="4"/>
  <c r="E233" i="4"/>
  <c r="F233" i="4"/>
  <c r="G233" i="4"/>
  <c r="H233" i="4"/>
  <c r="A234" i="4"/>
  <c r="B234" i="4"/>
  <c r="C234" i="4"/>
  <c r="E234" i="4"/>
  <c r="F234" i="4"/>
  <c r="G234" i="4"/>
  <c r="H234" i="4"/>
  <c r="A235" i="4"/>
  <c r="B235" i="4"/>
  <c r="C235" i="4"/>
  <c r="E235" i="4"/>
  <c r="F235" i="4"/>
  <c r="G235" i="4"/>
  <c r="H235" i="4"/>
  <c r="A236" i="4"/>
  <c r="B236" i="4"/>
  <c r="C236" i="4"/>
  <c r="E236" i="4"/>
  <c r="F236" i="4"/>
  <c r="G236" i="4"/>
  <c r="H236" i="4"/>
  <c r="A238" i="4"/>
  <c r="B238" i="4"/>
  <c r="C238" i="4"/>
  <c r="E238" i="4"/>
  <c r="F238" i="4"/>
  <c r="G238" i="4"/>
  <c r="H238" i="4"/>
  <c r="A239" i="4"/>
  <c r="B239" i="4"/>
  <c r="C239" i="4"/>
  <c r="E239" i="4"/>
  <c r="F239" i="4"/>
  <c r="G239" i="4"/>
  <c r="H239" i="4"/>
  <c r="A240" i="4"/>
  <c r="B240" i="4"/>
  <c r="C240" i="4"/>
  <c r="E240" i="4"/>
  <c r="F240" i="4"/>
  <c r="G240" i="4"/>
  <c r="H240" i="4"/>
  <c r="A241" i="4"/>
  <c r="B241" i="4"/>
  <c r="C241" i="4"/>
  <c r="E241" i="4"/>
  <c r="F241" i="4"/>
  <c r="G241" i="4"/>
  <c r="H241" i="4"/>
  <c r="A242" i="4"/>
  <c r="B242" i="4"/>
  <c r="C242" i="4"/>
  <c r="E242" i="4"/>
  <c r="F242" i="4"/>
  <c r="G242" i="4"/>
  <c r="H242" i="4"/>
  <c r="A243" i="4"/>
  <c r="B243" i="4"/>
  <c r="C243" i="4"/>
  <c r="E243" i="4"/>
  <c r="F243" i="4"/>
  <c r="G243" i="4"/>
  <c r="H243" i="4"/>
  <c r="A244" i="4"/>
  <c r="B244" i="4"/>
  <c r="C244" i="4"/>
  <c r="E244" i="4"/>
  <c r="F244" i="4"/>
  <c r="G244" i="4"/>
  <c r="H244" i="4"/>
  <c r="A245" i="4"/>
  <c r="B245" i="4"/>
  <c r="C245" i="4"/>
  <c r="E245" i="4"/>
  <c r="F245" i="4"/>
  <c r="G245" i="4"/>
  <c r="H245" i="4"/>
  <c r="A246" i="4"/>
  <c r="B246" i="4"/>
  <c r="C246" i="4"/>
  <c r="E246" i="4"/>
  <c r="F246" i="4"/>
  <c r="G246" i="4"/>
  <c r="H246" i="4"/>
  <c r="A247" i="4"/>
  <c r="B247" i="4"/>
  <c r="C247" i="4"/>
  <c r="E247" i="4"/>
  <c r="F247" i="4"/>
  <c r="G247" i="4"/>
  <c r="H247" i="4"/>
  <c r="A248" i="4"/>
  <c r="B248" i="4"/>
  <c r="C248" i="4"/>
  <c r="E248" i="4"/>
  <c r="F248" i="4"/>
  <c r="G248" i="4"/>
  <c r="H248" i="4"/>
  <c r="A249" i="4"/>
  <c r="B249" i="4"/>
  <c r="C249" i="4"/>
  <c r="E249" i="4"/>
  <c r="F249" i="4"/>
  <c r="G249" i="4"/>
  <c r="H249" i="4"/>
  <c r="A251" i="4"/>
  <c r="B251" i="4"/>
  <c r="C251" i="4"/>
  <c r="E251" i="4"/>
  <c r="F251" i="4"/>
  <c r="G251" i="4"/>
  <c r="H251" i="4"/>
  <c r="A252" i="4"/>
  <c r="B252" i="4"/>
  <c r="C252" i="4"/>
  <c r="E252" i="4"/>
  <c r="F252" i="4"/>
  <c r="G252" i="4"/>
  <c r="H252" i="4"/>
  <c r="A253" i="4"/>
  <c r="B253" i="4"/>
  <c r="C253" i="4"/>
  <c r="E253" i="4"/>
  <c r="F253" i="4"/>
  <c r="G253" i="4"/>
  <c r="H253" i="4"/>
  <c r="A254" i="4"/>
  <c r="B254" i="4"/>
  <c r="C254" i="4"/>
  <c r="E254" i="4"/>
  <c r="F254" i="4"/>
  <c r="G254" i="4"/>
  <c r="H254" i="4"/>
  <c r="A255" i="4"/>
  <c r="B255" i="4"/>
  <c r="C255" i="4"/>
  <c r="E255" i="4"/>
  <c r="F255" i="4"/>
  <c r="G255" i="4"/>
  <c r="H255" i="4"/>
  <c r="A256" i="4"/>
  <c r="B256" i="4"/>
  <c r="C256" i="4"/>
  <c r="E256" i="4"/>
  <c r="F256" i="4"/>
  <c r="G256" i="4"/>
  <c r="H256" i="4"/>
  <c r="A257" i="4"/>
  <c r="B257" i="4"/>
  <c r="C257" i="4"/>
  <c r="E257" i="4"/>
  <c r="F257" i="4"/>
  <c r="G257" i="4"/>
  <c r="H257" i="4"/>
  <c r="A258" i="4"/>
  <c r="B258" i="4"/>
  <c r="C258" i="4"/>
  <c r="E258" i="4"/>
  <c r="F258" i="4"/>
  <c r="G258" i="4"/>
  <c r="H258" i="4"/>
  <c r="A259" i="4"/>
  <c r="B259" i="4"/>
  <c r="C259" i="4"/>
  <c r="E259" i="4"/>
  <c r="F259" i="4"/>
  <c r="G259" i="4"/>
  <c r="H259" i="4"/>
  <c r="A260" i="4"/>
  <c r="B260" i="4"/>
  <c r="C260" i="4"/>
  <c r="E260" i="4"/>
  <c r="F260" i="4"/>
  <c r="G260" i="4"/>
  <c r="H260" i="4"/>
  <c r="A261" i="4"/>
  <c r="B261" i="4"/>
  <c r="C261" i="4"/>
  <c r="E261" i="4"/>
  <c r="F261" i="4"/>
  <c r="G261" i="4"/>
  <c r="H261" i="4"/>
  <c r="A262" i="4"/>
  <c r="B262" i="4"/>
  <c r="C262" i="4"/>
  <c r="E262" i="4"/>
  <c r="F262" i="4"/>
  <c r="G262" i="4"/>
  <c r="H262" i="4"/>
  <c r="A263" i="4"/>
  <c r="B263" i="4"/>
  <c r="C263" i="4"/>
  <c r="E263" i="4"/>
  <c r="F263" i="4"/>
  <c r="G263" i="4"/>
  <c r="H263" i="4"/>
  <c r="A264" i="4"/>
  <c r="B264" i="4"/>
  <c r="C264" i="4"/>
  <c r="E264" i="4"/>
  <c r="F264" i="4"/>
  <c r="G264" i="4"/>
  <c r="H264" i="4"/>
  <c r="A265" i="4"/>
  <c r="B265" i="4"/>
  <c r="C265" i="4"/>
  <c r="E265" i="4"/>
  <c r="F265" i="4"/>
  <c r="G265" i="4"/>
  <c r="H265" i="4"/>
  <c r="A266" i="4"/>
  <c r="B266" i="4"/>
  <c r="C266" i="4"/>
  <c r="E266" i="4"/>
  <c r="F266" i="4"/>
  <c r="G266" i="4"/>
  <c r="H266" i="4"/>
  <c r="A267" i="4"/>
  <c r="B267" i="4"/>
  <c r="C267" i="4"/>
  <c r="E267" i="4"/>
  <c r="F267" i="4"/>
  <c r="G267" i="4"/>
  <c r="H267" i="4"/>
  <c r="A268" i="4"/>
  <c r="B268" i="4"/>
  <c r="C268" i="4"/>
  <c r="E268" i="4"/>
  <c r="F268" i="4"/>
  <c r="G268" i="4"/>
  <c r="H268" i="4"/>
  <c r="A269" i="4"/>
  <c r="B269" i="4"/>
  <c r="C269" i="4"/>
  <c r="E269" i="4"/>
  <c r="F269" i="4"/>
  <c r="G269" i="4"/>
  <c r="H269" i="4"/>
  <c r="A270" i="4"/>
  <c r="B270" i="4"/>
  <c r="C270" i="4"/>
  <c r="E270" i="4"/>
  <c r="F270" i="4"/>
  <c r="G270" i="4"/>
  <c r="H270" i="4"/>
  <c r="A271" i="4"/>
  <c r="B271" i="4"/>
  <c r="C271" i="4"/>
  <c r="E271" i="4"/>
  <c r="F271" i="4"/>
  <c r="G271" i="4"/>
  <c r="H271" i="4"/>
  <c r="A272" i="4"/>
  <c r="B272" i="4"/>
  <c r="C272" i="4"/>
  <c r="E272" i="4"/>
  <c r="F272" i="4"/>
  <c r="G272" i="4"/>
  <c r="H272" i="4"/>
  <c r="A273" i="4"/>
  <c r="B273" i="4"/>
  <c r="C273" i="4"/>
  <c r="E273" i="4"/>
  <c r="F273" i="4"/>
  <c r="G273" i="4"/>
  <c r="H273" i="4"/>
  <c r="A274" i="4"/>
  <c r="B274" i="4"/>
  <c r="C274" i="4"/>
  <c r="E274" i="4"/>
  <c r="F274" i="4"/>
  <c r="G274" i="4"/>
  <c r="H274" i="4"/>
  <c r="A277" i="4"/>
  <c r="B277" i="4"/>
  <c r="C277" i="4"/>
  <c r="E277" i="4"/>
  <c r="F277" i="4"/>
  <c r="G277" i="4"/>
  <c r="H277" i="4"/>
  <c r="A278" i="4"/>
  <c r="B278" i="4"/>
  <c r="C278" i="4"/>
  <c r="E278" i="4"/>
  <c r="F278" i="4"/>
  <c r="G278" i="4"/>
  <c r="H278" i="4"/>
  <c r="A279" i="4"/>
  <c r="B279" i="4"/>
  <c r="C279" i="4"/>
  <c r="E279" i="4"/>
  <c r="F279" i="4"/>
  <c r="G279" i="4"/>
  <c r="H279" i="4"/>
  <c r="A280" i="4"/>
  <c r="B280" i="4"/>
  <c r="C280" i="4"/>
  <c r="E280" i="4"/>
  <c r="F280" i="4"/>
  <c r="G280" i="4"/>
  <c r="H280" i="4"/>
  <c r="B4" i="1"/>
  <c r="O264" i="1" l="1"/>
  <c r="O120" i="1"/>
  <c r="O109" i="1"/>
  <c r="O322" i="1" l="1"/>
  <c r="D290" i="4" s="1"/>
  <c r="O321" i="1"/>
  <c r="D289" i="4" s="1"/>
  <c r="O288" i="1"/>
  <c r="O278" i="1"/>
  <c r="D249" i="4" s="1"/>
  <c r="O266" i="1"/>
  <c r="O106" i="1"/>
  <c r="O69" i="1"/>
  <c r="O55" i="1"/>
  <c r="O21" i="1"/>
  <c r="D3" i="4" s="1"/>
  <c r="O204" i="1"/>
  <c r="O205" i="1"/>
  <c r="O318" i="1"/>
  <c r="D286" i="4" s="1"/>
  <c r="O311" i="1"/>
  <c r="O310" i="1"/>
  <c r="O309" i="1"/>
  <c r="O302" i="1"/>
  <c r="O294" i="1"/>
  <c r="O293" i="1"/>
  <c r="D261" i="4" s="1"/>
  <c r="O292" i="1"/>
  <c r="O287" i="1"/>
  <c r="O281" i="1"/>
  <c r="O272" i="1"/>
  <c r="O271" i="1"/>
  <c r="O270" i="1"/>
  <c r="O269" i="1"/>
  <c r="O268" i="1"/>
  <c r="O263" i="1"/>
  <c r="O262" i="1"/>
  <c r="O261" i="1"/>
  <c r="D233" i="4" s="1"/>
  <c r="O251" i="1"/>
  <c r="O243" i="1"/>
  <c r="O240" i="1"/>
  <c r="O238" i="1"/>
  <c r="O236" i="1"/>
  <c r="O234" i="1"/>
  <c r="O231" i="1"/>
  <c r="O230" i="1"/>
  <c r="O212" i="1"/>
  <c r="D185" i="4" s="1"/>
  <c r="O195" i="1"/>
  <c r="O189" i="1"/>
  <c r="O188" i="1"/>
  <c r="O183" i="1"/>
  <c r="O179" i="1"/>
  <c r="D154" i="4" s="1"/>
  <c r="O178" i="1"/>
  <c r="O176" i="1"/>
  <c r="O169" i="1"/>
  <c r="D145" i="4" s="1"/>
  <c r="O165" i="1"/>
  <c r="O159" i="1"/>
  <c r="O157" i="1"/>
  <c r="D133" i="4" s="1"/>
  <c r="O155" i="1"/>
  <c r="O153" i="1"/>
  <c r="D129" i="4" s="1"/>
  <c r="O151" i="1"/>
  <c r="O146" i="1"/>
  <c r="D122" i="4" s="1"/>
  <c r="O142" i="1"/>
  <c r="O141" i="1"/>
  <c r="O140" i="1"/>
  <c r="O137" i="1"/>
  <c r="D113" i="4" s="1"/>
  <c r="O129" i="1"/>
  <c r="O121" i="1"/>
  <c r="O112" i="1"/>
  <c r="D89" i="4" s="1"/>
  <c r="O90" i="1"/>
  <c r="D71" i="4" s="1"/>
  <c r="O88" i="1"/>
  <c r="O81" i="1"/>
  <c r="D62" i="4" s="1"/>
  <c r="O80" i="1"/>
  <c r="D61" i="4" s="1"/>
  <c r="O79" i="1"/>
  <c r="D60" i="4" s="1"/>
  <c r="O78" i="1"/>
  <c r="D59" i="4" s="1"/>
  <c r="O77" i="1"/>
  <c r="D58" i="4" s="1"/>
  <c r="O76" i="1"/>
  <c r="D57" i="4" s="1"/>
  <c r="O75" i="1"/>
  <c r="D56" i="4" s="1"/>
  <c r="O74" i="1"/>
  <c r="O70" i="1"/>
  <c r="D51" i="4" s="1"/>
  <c r="O44" i="1"/>
  <c r="D26" i="4" s="1"/>
  <c r="O42" i="1"/>
  <c r="D24" i="4" s="1"/>
  <c r="O33" i="1"/>
  <c r="O29" i="1"/>
  <c r="O28" i="1"/>
  <c r="O24" i="1"/>
  <c r="O114" i="1"/>
  <c r="D91" i="4" s="1"/>
  <c r="D107" i="4"/>
  <c r="O181" i="1"/>
  <c r="O180" i="1"/>
  <c r="D155" i="4" s="1"/>
  <c r="O177" i="1"/>
  <c r="D152" i="4" s="1"/>
  <c r="O186" i="1"/>
  <c r="O38" i="1"/>
  <c r="D20" i="4" s="1"/>
  <c r="O85" i="1"/>
  <c r="D66" i="4" s="1"/>
  <c r="O127" i="1"/>
  <c r="O158" i="1"/>
  <c r="O242" i="1"/>
  <c r="D214" i="4" s="1"/>
  <c r="O312" i="1"/>
  <c r="D280" i="4" s="1"/>
  <c r="O182" i="1"/>
  <c r="O156" i="1"/>
  <c r="O133" i="1"/>
  <c r="O134" i="1"/>
  <c r="O135" i="1"/>
  <c r="O136" i="1"/>
  <c r="O138" i="1"/>
  <c r="D114" i="4" s="1"/>
  <c r="O139" i="1"/>
  <c r="O132" i="1"/>
  <c r="O71" i="1"/>
  <c r="D52" i="4" s="1"/>
  <c r="O154" i="1"/>
  <c r="D130" i="4" s="1"/>
  <c r="O43" i="1"/>
  <c r="D25" i="4" s="1"/>
  <c r="O45" i="1"/>
  <c r="O46" i="1"/>
  <c r="O47" i="1"/>
  <c r="O48" i="1"/>
  <c r="D30" i="4" s="1"/>
  <c r="O49" i="1"/>
  <c r="O50" i="1"/>
  <c r="O51" i="1"/>
  <c r="D33" i="4" s="1"/>
  <c r="O128" i="1"/>
  <c r="D104" i="4" s="1"/>
  <c r="O306" i="1"/>
  <c r="O316" i="1"/>
  <c r="D284" i="4" s="1"/>
  <c r="O25" i="1"/>
  <c r="H2" i="4"/>
  <c r="G2" i="4"/>
  <c r="F2" i="4"/>
  <c r="E2" i="4"/>
  <c r="C2" i="4"/>
  <c r="B2" i="4"/>
  <c r="A2" i="4"/>
  <c r="O130" i="1"/>
  <c r="D106" i="4" s="1"/>
  <c r="O111" i="1"/>
  <c r="O191" i="1"/>
  <c r="O246" i="1"/>
  <c r="D218" i="4" s="1"/>
  <c r="O245" i="1"/>
  <c r="D217" i="4" s="1"/>
  <c r="O37" i="1"/>
  <c r="D19" i="4" s="1"/>
  <c r="O26" i="1"/>
  <c r="O105" i="1"/>
  <c r="D82" i="4" s="1"/>
  <c r="O256" i="1"/>
  <c r="O162" i="1"/>
  <c r="D138" i="4" s="1"/>
  <c r="O161" i="1"/>
  <c r="O125" i="1"/>
  <c r="O118" i="1"/>
  <c r="D95" i="4" s="1"/>
  <c r="O117" i="1"/>
  <c r="D94" i="4" s="1"/>
  <c r="O107" i="1"/>
  <c r="O101" i="1"/>
  <c r="D78" i="4" s="1"/>
  <c r="O317" i="1"/>
  <c r="D285" i="4" s="1"/>
  <c r="O91" i="1"/>
  <c r="D72" i="4" s="1"/>
  <c r="O20" i="1"/>
  <c r="D2" i="4" s="1"/>
  <c r="O163" i="1"/>
  <c r="D139" i="4" s="1"/>
  <c r="O160" i="1"/>
  <c r="D136" i="4" s="1"/>
  <c r="O143" i="1"/>
  <c r="D119" i="4" s="1"/>
  <c r="O290" i="1"/>
  <c r="O315" i="1"/>
  <c r="D283" i="4" s="1"/>
  <c r="O84" i="1"/>
  <c r="D65" i="4" s="1"/>
  <c r="O96" i="1"/>
  <c r="D76" i="4" s="1"/>
  <c r="O92" i="1"/>
  <c r="O103" i="1"/>
  <c r="D80" i="4" s="1"/>
  <c r="O102" i="1"/>
  <c r="D79" i="4" s="1"/>
  <c r="O122" i="1"/>
  <c r="D99" i="4" s="1"/>
  <c r="O152" i="1"/>
  <c r="D128" i="4" s="1"/>
  <c r="O108" i="1"/>
  <c r="O100" i="1"/>
  <c r="D77" i="4" s="1"/>
  <c r="O27" i="1"/>
  <c r="D9" i="4" s="1"/>
  <c r="O319" i="1"/>
  <c r="D287" i="4" s="1"/>
  <c r="O320" i="1"/>
  <c r="D288" i="4" s="1"/>
  <c r="O260" i="1"/>
  <c r="O259" i="1"/>
  <c r="D231" i="4" s="1"/>
  <c r="O193" i="1"/>
  <c r="D166" i="4" s="1"/>
  <c r="O31" i="1"/>
  <c r="D13" i="4" s="1"/>
  <c r="O53" i="1"/>
  <c r="O119" i="1"/>
  <c r="D96" i="4" s="1"/>
  <c r="O282" i="1"/>
  <c r="O258" i="1"/>
  <c r="O89" i="1"/>
  <c r="D70" i="4" s="1"/>
  <c r="O110" i="1"/>
  <c r="D87" i="4" s="1"/>
  <c r="O68" i="1"/>
  <c r="D49" i="4" s="1"/>
  <c r="O30" i="1"/>
  <c r="D12" i="4" s="1"/>
  <c r="O23" i="1"/>
  <c r="D5" i="4" s="1"/>
  <c r="O170" i="1"/>
  <c r="O116" i="1"/>
  <c r="D93" i="4" s="1"/>
  <c r="O87" i="1"/>
  <c r="D68" i="4" s="1"/>
  <c r="O34" i="1"/>
  <c r="D16" i="4" s="1"/>
  <c r="O297" i="1"/>
  <c r="D265" i="4" s="1"/>
  <c r="O291" i="1"/>
  <c r="D259" i="4" s="1"/>
  <c r="O273" i="1"/>
  <c r="D245" i="4" s="1"/>
  <c r="O93" i="1"/>
  <c r="D74" i="4" s="1"/>
  <c r="O86" i="1"/>
  <c r="D67" i="4" s="1"/>
  <c r="O192" i="1"/>
  <c r="O83" i="1"/>
  <c r="D64" i="4" s="1"/>
  <c r="D63" i="4"/>
  <c r="O190" i="1"/>
  <c r="D163" i="4" s="1"/>
  <c r="O239" i="1"/>
  <c r="D229" i="4"/>
  <c r="O250" i="1"/>
  <c r="D222" i="4" s="1"/>
  <c r="O255" i="1"/>
  <c r="D227" i="4" s="1"/>
  <c r="O249" i="1"/>
  <c r="D221" i="4" s="1"/>
  <c r="O115" i="1"/>
  <c r="D92" i="4" s="1"/>
  <c r="O201" i="1"/>
  <c r="D174" i="4" s="1"/>
  <c r="O200" i="1"/>
  <c r="D173" i="4" s="1"/>
  <c r="O209" i="1"/>
  <c r="O208" i="1"/>
  <c r="D181" i="4" s="1"/>
  <c r="O220" i="1"/>
  <c r="D193" i="4" s="1"/>
  <c r="O215" i="1"/>
  <c r="O187" i="1"/>
  <c r="D160" i="4" s="1"/>
  <c r="O144" i="1"/>
  <c r="D120" i="4" s="1"/>
  <c r="O167" i="1"/>
  <c r="O314" i="1"/>
  <c r="D282" i="4" s="1"/>
  <c r="O232" i="1"/>
  <c r="D204" i="4" s="1"/>
  <c r="O227" i="1"/>
  <c r="O233" i="1"/>
  <c r="O166" i="1"/>
  <c r="O229" i="1"/>
  <c r="D246" i="4" s="1"/>
  <c r="O223" i="1"/>
  <c r="D196" i="4" s="1"/>
  <c r="O228" i="1"/>
  <c r="O222" i="1"/>
  <c r="D195" i="4" s="1"/>
  <c r="O66" i="1"/>
  <c r="D48" i="4" s="1"/>
  <c r="O126" i="1"/>
  <c r="D102" i="4" s="1"/>
  <c r="O216" i="1"/>
  <c r="O211" i="1"/>
  <c r="O214" i="1"/>
  <c r="D187" i="4" s="1"/>
  <c r="O241" i="1"/>
  <c r="O52" i="1"/>
  <c r="D34" i="4" s="1"/>
  <c r="O54" i="1"/>
  <c r="D36" i="4" s="1"/>
  <c r="O284" i="1"/>
  <c r="D254" i="4" s="1"/>
  <c r="O283" i="1"/>
  <c r="D253" i="4" s="1"/>
  <c r="O65" i="1"/>
  <c r="D47" i="4" s="1"/>
  <c r="O64" i="1"/>
  <c r="O63" i="1"/>
  <c r="D45" i="4" s="1"/>
  <c r="O62" i="1"/>
  <c r="D44" i="4" s="1"/>
  <c r="O217" i="1"/>
  <c r="O61" i="1"/>
  <c r="D43" i="4" s="1"/>
  <c r="O313" i="1"/>
  <c r="D281" i="4" s="1"/>
  <c r="O60" i="1"/>
  <c r="D42" i="4" s="1"/>
  <c r="O219" i="1"/>
  <c r="D192" i="4" s="1"/>
  <c r="D179" i="4"/>
  <c r="O59" i="1"/>
  <c r="D41" i="4" s="1"/>
  <c r="O58" i="1"/>
  <c r="D40" i="4" s="1"/>
  <c r="O56" i="1"/>
  <c r="D38" i="4" s="1"/>
  <c r="O57" i="1"/>
  <c r="D39" i="4" s="1"/>
  <c r="O35" i="1"/>
  <c r="D17" i="4" s="1"/>
  <c r="D191" i="4"/>
  <c r="O305" i="1"/>
  <c r="O304" i="1"/>
  <c r="D272" i="4" s="1"/>
  <c r="O301" i="1"/>
  <c r="D269" i="4" s="1"/>
  <c r="O303" i="1"/>
  <c r="D271" i="4" s="1"/>
  <c r="O300" i="1"/>
  <c r="O298" i="1"/>
  <c r="D266" i="4" s="1"/>
  <c r="O224" i="1"/>
  <c r="D197" i="4" s="1"/>
  <c r="O299" i="1"/>
  <c r="D267" i="4" s="1"/>
  <c r="O296" i="1"/>
  <c r="D264" i="4" s="1"/>
  <c r="O295" i="1"/>
  <c r="D263" i="4" s="1"/>
  <c r="O221" i="1"/>
  <c r="D194" i="4" s="1"/>
  <c r="O289" i="1"/>
  <c r="D257" i="4" s="1"/>
  <c r="O22" i="1"/>
  <c r="D4" i="4" s="1"/>
  <c r="O94" i="1"/>
  <c r="D247" i="4"/>
  <c r="O145" i="1"/>
  <c r="D121" i="4" s="1"/>
  <c r="O198" i="1"/>
  <c r="D171" i="4" s="1"/>
  <c r="O194" i="1"/>
  <c r="O203" i="1"/>
  <c r="D176" i="4" s="1"/>
  <c r="O213" i="1"/>
  <c r="O172" i="1"/>
  <c r="D148" i="4" s="1"/>
  <c r="O171" i="1"/>
  <c r="D147" i="4" s="1"/>
  <c r="D81" i="4"/>
  <c r="O168" i="1"/>
  <c r="D144" i="4" s="1"/>
  <c r="O267" i="1"/>
  <c r="D239" i="4" s="1"/>
  <c r="O252" i="1"/>
  <c r="D224" i="4" s="1"/>
  <c r="O150" i="1"/>
  <c r="D126" i="4" s="1"/>
  <c r="O149" i="1"/>
  <c r="D125" i="4" s="1"/>
  <c r="O148" i="1"/>
  <c r="D124" i="4" s="1"/>
  <c r="O147" i="1"/>
  <c r="D123" i="4" s="1"/>
  <c r="O199" i="1"/>
  <c r="D172" i="4" s="1"/>
  <c r="O197" i="1"/>
  <c r="D170" i="4" s="1"/>
  <c r="O210" i="1"/>
  <c r="O207" i="1"/>
  <c r="O202" i="1"/>
  <c r="D175" i="4" s="1"/>
  <c r="O237" i="1"/>
  <c r="D209" i="4" s="1"/>
  <c r="O235" i="1"/>
  <c r="D207" i="4" s="1"/>
  <c r="O175" i="1"/>
  <c r="O113" i="1"/>
  <c r="D90" i="4" s="1"/>
  <c r="D149" i="4" l="1"/>
  <c r="D186" i="4"/>
  <c r="D18" i="4"/>
  <c r="D199" i="4"/>
  <c r="D21" i="4"/>
  <c r="D230" i="4"/>
  <c r="D109" i="4"/>
  <c r="D6" i="4"/>
  <c r="D168" i="4"/>
  <c r="D206" i="4"/>
  <c r="D215" i="4"/>
  <c r="D226" i="4"/>
  <c r="D240" i="4"/>
  <c r="D244" i="4"/>
  <c r="D255" i="4"/>
  <c r="D270" i="4"/>
  <c r="D37" i="4"/>
  <c r="D167" i="4"/>
  <c r="D75" i="4"/>
  <c r="D46" i="4"/>
  <c r="D184" i="4"/>
  <c r="D142" i="4"/>
  <c r="D182" i="4"/>
  <c r="D211" i="4"/>
  <c r="D165" i="4"/>
  <c r="D252" i="4"/>
  <c r="D85" i="4"/>
  <c r="D101" i="4"/>
  <c r="D32" i="4"/>
  <c r="D28" i="4"/>
  <c r="D112" i="4"/>
  <c r="D132" i="4"/>
  <c r="D134" i="4"/>
  <c r="D159" i="4"/>
  <c r="D10" i="4"/>
  <c r="D116" i="4"/>
  <c r="D127" i="4"/>
  <c r="D135" i="4"/>
  <c r="D158" i="4"/>
  <c r="D208" i="4"/>
  <c r="D216" i="4"/>
  <c r="D54" i="4"/>
  <c r="D241" i="4"/>
  <c r="D248" i="4"/>
  <c r="D260" i="4"/>
  <c r="D277" i="4"/>
  <c r="D178" i="4"/>
  <c r="D50" i="4"/>
  <c r="D256" i="4"/>
  <c r="D97" i="4"/>
  <c r="D201" i="4"/>
  <c r="D35" i="4"/>
  <c r="D232" i="4"/>
  <c r="D228" i="4"/>
  <c r="D7" i="4"/>
  <c r="D29" i="4"/>
  <c r="D156" i="4"/>
  <c r="D150" i="4"/>
  <c r="D14" i="4"/>
  <c r="D180" i="4"/>
  <c r="D183" i="4"/>
  <c r="D268" i="4"/>
  <c r="D273" i="4"/>
  <c r="D190" i="4"/>
  <c r="D189" i="4"/>
  <c r="D200" i="4"/>
  <c r="D205" i="4"/>
  <c r="D23" i="4"/>
  <c r="D143" i="4"/>
  <c r="D188" i="4"/>
  <c r="D146" i="4"/>
  <c r="D73" i="4"/>
  <c r="D258" i="4"/>
  <c r="D84" i="4"/>
  <c r="D137" i="4"/>
  <c r="D8" i="4"/>
  <c r="D164" i="4"/>
  <c r="D274" i="4"/>
  <c r="D31" i="4"/>
  <c r="D27" i="4"/>
  <c r="D108" i="4"/>
  <c r="D111" i="4"/>
  <c r="D157" i="4"/>
  <c r="D103" i="4"/>
  <c r="D11" i="4"/>
  <c r="D98" i="4"/>
  <c r="D117" i="4"/>
  <c r="D140" i="4"/>
  <c r="D151" i="4"/>
  <c r="D161" i="4"/>
  <c r="D202" i="4"/>
  <c r="D210" i="4"/>
  <c r="D223" i="4"/>
  <c r="D234" i="4"/>
  <c r="D100" i="4"/>
  <c r="D242" i="4"/>
  <c r="D278" i="4"/>
  <c r="D177" i="4"/>
  <c r="D53" i="4"/>
  <c r="D86" i="4"/>
  <c r="D213" i="4"/>
  <c r="D88" i="4"/>
  <c r="D115" i="4"/>
  <c r="D198" i="4"/>
  <c r="D110" i="4"/>
  <c r="D22" i="4"/>
  <c r="D15" i="4"/>
  <c r="D55" i="4"/>
  <c r="D69" i="4"/>
  <c r="D105" i="4"/>
  <c r="D118" i="4"/>
  <c r="D131" i="4"/>
  <c r="D141" i="4"/>
  <c r="D153" i="4"/>
  <c r="D162" i="4"/>
  <c r="D203" i="4"/>
  <c r="D212" i="4"/>
  <c r="D225" i="4"/>
  <c r="D235" i="4"/>
  <c r="D243" i="4"/>
  <c r="D251" i="4"/>
  <c r="D262" i="4"/>
  <c r="D279" i="4"/>
  <c r="D83" i="4"/>
  <c r="D238" i="4"/>
  <c r="D2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tc={9A796F8E-7181-4F26-A88A-0ADC874A15FA}</author>
  </authors>
  <commentList>
    <comment ref="L1" authorId="0" shapeId="0" xr:uid="{9A796F8E-7181-4F26-A88A-0ADC874A15FA}">
      <text>
        <t>[Threaded comment]
Your version of Excel allows you to read this threaded comment; however, any edits to it will get removed if the file is opened in a newer version of Excel. Learn more: https://go.microsoft.com/fwlink/?linkid=870924
Comment:
    These schools were last updated on 1/14/2020 using the 12/2/2019 directory posted on the ODE Community Schools website.</t>
      </text>
    </comment>
  </commentList>
</comments>
</file>

<file path=xl/sharedStrings.xml><?xml version="1.0" encoding="utf-8"?>
<sst xmlns="http://schemas.openxmlformats.org/spreadsheetml/2006/main" count="3991" uniqueCount="2467">
  <si>
    <t>School Name:</t>
  </si>
  <si>
    <t xml:space="preserve">School IRN:   </t>
  </si>
  <si>
    <t>Sponsor Name:</t>
  </si>
  <si>
    <t xml:space="preserve">Sponsor IRN:   </t>
  </si>
  <si>
    <t>NOTE:</t>
  </si>
  <si>
    <t xml:space="preserve">Compliance items are subject to validation by the Department.
The compliance spreadsheets intended for use in the 2021-2022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perform a “Save As” under the File tab at the top-left of the document. </t>
  </si>
  <si>
    <t>Worksheet Efficiency</t>
  </si>
  <si>
    <t xml:space="preserve">Answering the questions below will batch-fill the answer to Question 1 on identified items for which the item would be Not Applicable based on that answer. The item questions that may be affected by batch-fill are highlighted in pale yellow throughout the worksheet.
NOTE: If the answer is deleted in the Efficiency area, the auto-filled answer will be deleted from all associated items. If an entry is made directly into the answer cell for any listed item or an answer is deleted, the batch-fill formula will no longer be active for that item. </t>
  </si>
  <si>
    <t>NOTE: This method of batch-filling the answer to Question 1 for identified items is offered as an efficiency for items that may not apply to the school being reviewed. It does NOT release the sponsor from its responsibility to review all laws and rules or ensure that the worksheet has been accurately completed.</t>
  </si>
  <si>
    <t>Number of Affected Items</t>
  </si>
  <si>
    <t>Items to which the Answer to 
Compliance Component 
Question 1 will be Copied</t>
  </si>
  <si>
    <t>Compliance Component _x000D_
Efficiency Question</t>
  </si>
  <si>
    <t>Answer to Efficiency Question</t>
  </si>
  <si>
    <t>Q1</t>
  </si>
  <si>
    <t>Internet or Computer-Based School</t>
  </si>
  <si>
    <t>106, 115, 186, 218, 219, 302, 317, 430, 437, 717, 953</t>
  </si>
  <si>
    <t>Is the school an internet or computer-based school? Yes/No</t>
  </si>
  <si>
    <t>Q2</t>
  </si>
  <si>
    <t>Site-based School</t>
  </si>
  <si>
    <t>110, 408, 957</t>
  </si>
  <si>
    <t>Is the school a site-based school? Yes/No</t>
  </si>
  <si>
    <t>Q3</t>
  </si>
  <si>
    <t>School with Grades 6 or Greater</t>
  </si>
  <si>
    <t>111, 112</t>
  </si>
  <si>
    <t>Does the school offer grades 6 or greater?  Yes/No</t>
  </si>
  <si>
    <t>Q4</t>
  </si>
  <si>
    <t>School Serves Grade 3</t>
  </si>
  <si>
    <t>116, 117</t>
  </si>
  <si>
    <t xml:space="preserve">Does the school serve grade 3?  Yes/No  </t>
  </si>
  <si>
    <t>Q5</t>
  </si>
  <si>
    <t>School Offers Grades 9-12 / High School / Secondary School</t>
  </si>
  <si>
    <t>119, 122, 123, 126, 128, 131, 137, 156, 157, 159, 160, 161, 163, 165, 168, 197, 717, 956</t>
  </si>
  <si>
    <t xml:space="preserve">Does the school serve any of the grades 9-12 (high school, secondary school)?  Yes/No  </t>
  </si>
  <si>
    <t>Q6</t>
  </si>
  <si>
    <t>School Offers Preschool</t>
  </si>
  <si>
    <t>147, 149, 150, 627, 635, 642</t>
  </si>
  <si>
    <t xml:space="preserve">Does the school offer preschool?  Yes/No  </t>
  </si>
  <si>
    <t>Q7</t>
  </si>
  <si>
    <t>School Holds a Credit Card Account</t>
  </si>
  <si>
    <t>522, 523, 524, 525, 526</t>
  </si>
  <si>
    <t>Does the school hold a credit card account? Yes/No</t>
  </si>
  <si>
    <t>Q8</t>
  </si>
  <si>
    <t>School Provides Transportation</t>
  </si>
  <si>
    <t>637, 638, 639, 640, 801, 803, 804, 805, 806, 807, 808, 809, 810, 811, 813, 814, 815, 816, 818</t>
  </si>
  <si>
    <t>Does the school (not the local district), or do employees of the school or contracted vendors provide transportation for any of its students?  Yes/No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</si>
  <si>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</si>
  <si>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</si>
  <si>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</si>
  <si>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</si>
  <si>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</si>
  <si>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</si>
  <si>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</si>
  <si>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</si>
  <si>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</si>
  <si>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</si>
  <si>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</si>
  <si>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</si>
  <si>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 xml:space="preserve">Compliance Component Question 2 </t>
  </si>
  <si>
    <t>Answer to Question 2</t>
  </si>
  <si>
    <t>Certification Determination</t>
  </si>
  <si>
    <t>Corrective Action Plan</t>
  </si>
  <si>
    <t>Answer Regarding CAP</t>
  </si>
  <si>
    <t>Validation Documentation 
(If Item is Selected for Validation)</t>
  </si>
  <si>
    <t>Reviewer Response to Initial Score</t>
  </si>
  <si>
    <t>Reviewer Rating</t>
  </si>
  <si>
    <t>Justification</t>
  </si>
  <si>
    <t>ORC 3314.03(11)(a)</t>
  </si>
  <si>
    <t>Specifications of contract between sponsor and governing authority-specifications of comprehensive plan</t>
  </si>
  <si>
    <t>All schools</t>
  </si>
  <si>
    <t>Academic</t>
  </si>
  <si>
    <t>Academic Programs</t>
  </si>
  <si>
    <t>The sponsor confirms annually that the school provides at least 920 hours of learning opportunities to at least 25 students.</t>
  </si>
  <si>
    <t>Did the school provide at least 920 hours of learning opportunities to at least 25 students?  Yes/No</t>
  </si>
  <si>
    <t>If the Certification Determination is Sponsor Certified Not Compliant, did the sponsor previously identify the non-compliance and place the school on a Corrective Action Plan?  Yes/No 
Copy of CAP Required</t>
  </si>
  <si>
    <t>Department Data</t>
  </si>
  <si>
    <t>ORC 3313.842</t>
  </si>
  <si>
    <t>Joint educational programs</t>
  </si>
  <si>
    <t>The school does not charge students participating in the joint education program tuition or fees.</t>
  </si>
  <si>
    <t>Is the school a party to an agreement for joint education program(s)?  Yes/No</t>
  </si>
  <si>
    <t>If yes, does the school ensure that it does not charge tuition and/or fees to students participating in the joint education program(s)?  Yes/No</t>
  </si>
  <si>
    <t>ORC 3333.83, 3333.85</t>
  </si>
  <si>
    <t>N/A</t>
  </si>
  <si>
    <t>Assignment of course grade; credit</t>
  </si>
  <si>
    <t>The school awards equivalent credit for any student completing courses from the distance learning clearinghouse and complies with other requirements in using such courses.</t>
  </si>
  <si>
    <t xml:space="preserve">Did the school have one or more students complete a course from the distance learning clearinghouse? Yes/No  </t>
  </si>
  <si>
    <t>If yes, does the school comply with all requirements to offer credit for those courses?  Yes/No</t>
  </si>
  <si>
    <t>ORC 3313.6015</t>
  </si>
  <si>
    <t>ORC 3314.03(A)(11)(d)</t>
  </si>
  <si>
    <t>Resolution describing how district will address college and career readiness and financial literacy</t>
  </si>
  <si>
    <t xml:space="preserve">The school adopted a resolution describing how it will address college and career readiness and financial literacy in its curriculum for grades 7 or 8 and submitted a copy of the resolution to the Department. </t>
  </si>
  <si>
    <t xml:space="preserve">Does the school offer grades 7 and/or 8?  Yes/No </t>
  </si>
  <si>
    <t>If yes, has the school adopted a resolution regarding college and career readiness and financial literacy and submitted it to the Department?  Yes/No</t>
  </si>
  <si>
    <t>Onsite Review
Board meeting minutes showing adoption of resolution AND the resolution</t>
  </si>
  <si>
    <t>ORC 3313.6012</t>
  </si>
  <si>
    <t>Policy governing conduct of academic prevention/ intervention services</t>
  </si>
  <si>
    <t xml:space="preserve">The school has adopted a policy, updated annually, governing academic prevention and intervention services covering requirements of law, which include, but are not limited to, measuring student progress, identifying students not attaining proficiency thresholds, collecting and using student performance data, and provision of prevention/intervention services. </t>
  </si>
  <si>
    <t>Does the school have board-approved  policies on academic prevention and intervention services?  Yes/No</t>
  </si>
  <si>
    <t>If yes, are these policies updated annually?  Yes/No</t>
  </si>
  <si>
    <t>Document Submission
Copy of the applicable board-approved school policy and evidence of board approval of the policy as well as evidence of annual review/update of policy</t>
  </si>
  <si>
    <t>ORC 3314.23</t>
  </si>
  <si>
    <t>Compliance with standards</t>
  </si>
  <si>
    <t>Internet- or computer-based community schools</t>
  </si>
  <si>
    <t>Internet- and computer-based community schools must comply with standards developed by the International Association for K-12 Online Learning.</t>
  </si>
  <si>
    <t>If yes, does the school ensure that it complies with standards of education set forth in law?  Yes/No</t>
  </si>
  <si>
    <t>ORC 3301.079</t>
  </si>
  <si>
    <t>ORC 3314.03(A)(29)</t>
  </si>
  <si>
    <t>Academic standards - model curriculum (blended learning)</t>
  </si>
  <si>
    <t>Academic Programs (Blended Learning)</t>
  </si>
  <si>
    <t>The school's contract provides all required information regarding the blended learning model offered.</t>
  </si>
  <si>
    <t xml:space="preserve">Does the school offer a blended learning program? Yes/No  </t>
  </si>
  <si>
    <t>If yes, does the school's contract address all seven items contained in ORC 3314.03(A)(29) to comply with requirements in law to identify the blended learning model?  Yes/No</t>
  </si>
  <si>
    <t>Department Data
Contract Review</t>
  </si>
  <si>
    <t>ORC 3302.41</t>
  </si>
  <si>
    <t>Use of blended learning model</t>
  </si>
  <si>
    <t>The school timely notified the Department of its use of a blended learning model or that it ceased operating using a blended model by July 1 of the school year for which the changes is effective.</t>
  </si>
  <si>
    <t>Did the school either commence operating a blended learning  model or cease operations using a blended learning model during the 2021-2022 school year? Yes/No</t>
  </si>
  <si>
    <t>If yes, did the school comply with the requirements of law to notify the Department by November 1, 2021?  Yes/No</t>
  </si>
  <si>
    <t xml:space="preserve">Department Data
</t>
  </si>
  <si>
    <t>ORC 3313.482</t>
  </si>
  <si>
    <t>Plans for completion of make-up days via web access</t>
  </si>
  <si>
    <t>Academic Programs (Blizzard Bags)</t>
  </si>
  <si>
    <t xml:space="preserve">A school that is not computer- or internet-based may adopt a plan that requires students to access and complete classroom lessons posted on the school's web portal or website to make up hours if the school closes for purposes identified in ORC 3313.482.  </t>
  </si>
  <si>
    <t>Is the school a site-based school AND did the school's governing authority adopt a plan that requires students to access and complete classroom lessons posted on the school's web portal or website to make up hours if the school closes for purposes identified in ORC 3313.482?  Yes/No</t>
  </si>
  <si>
    <t>If yes, did the school follow that plan, if applicable?  Yes/No</t>
  </si>
  <si>
    <t>ORC 3313.6020</t>
  </si>
  <si>
    <t>Policy on Career Advising</t>
  </si>
  <si>
    <t>Grades 6+</t>
  </si>
  <si>
    <t>Academic Programs (Career Advising)</t>
  </si>
  <si>
    <t xml:space="preserve">The school adopts a policy on career advising that incorporates the elements described in ORC 3313.6020(B). </t>
  </si>
  <si>
    <t>If yes, does the school have a policy on career advising that follows Ohio law AND is the policy updated at least once every two years?  Yes/No</t>
  </si>
  <si>
    <t>Document Submission
Copy of applicable board-approved school policy, evidence of board approval of the policy and evidence that the policy was reviewed/ updated every two years</t>
  </si>
  <si>
    <t xml:space="preserve">The school identifies students who are at risk of dropping out of school and takes all actions described in ORC 3313.6020(C) respecting the plan and parental involvement. </t>
  </si>
  <si>
    <t>If yes, does the school identify students at risk of dropping out of school and take steps required by law including notification of parents?  Yes/No</t>
  </si>
  <si>
    <t>ORC 3302.04, 3302.041</t>
  </si>
  <si>
    <t>ORC 3314.017</t>
  </si>
  <si>
    <t>OAC 3301-56-01</t>
  </si>
  <si>
    <t>Three-year continuous improvement plan - intervention by Department - site evaluations.</t>
  </si>
  <si>
    <t>Schools in state of academic emergency</t>
  </si>
  <si>
    <t>Academic Programs (OIP)</t>
  </si>
  <si>
    <t>The school complies with the requirements and timelines associated with the Ohio Improvement Process created through the Department's NCLB waiver (or its successor).</t>
  </si>
  <si>
    <t>Is the school required, by either statute or contract, to create an Improvement Plan?  Yes/No</t>
  </si>
  <si>
    <t>If yes, did the school comply with the requirements and timelines associated with the Ohio Improvement Process created through the Department's ESEA waiver including requirements related to interventions? Yes/No</t>
  </si>
  <si>
    <t>ORC 3302.13</t>
  </si>
  <si>
    <t>OAC 3301-56-02</t>
  </si>
  <si>
    <t>Reading achievement improvement plans</t>
  </si>
  <si>
    <t>Academic Programs (Reading Achievement)</t>
  </si>
  <si>
    <t>The school timely submits a reading achievement improvement plan that was approved by the Department.</t>
  </si>
  <si>
    <t xml:space="preserve">Was the school required per ORC 3302.13(A) to submit a reading achievement improvement plan?  Yes/No  </t>
  </si>
  <si>
    <t>If yes, did the school timely submit the reading achievement improvement plan to the Department? Yes/No</t>
  </si>
  <si>
    <t>ORC 3314.21</t>
  </si>
  <si>
    <t>Internet- or computer-based schools</t>
  </si>
  <si>
    <t>Academic Programs  (e-school)</t>
  </si>
  <si>
    <t xml:space="preserve">The school does not exceed the teacher/student ratio of 1:125. Teachers employed by internet- or computer-based schools must conduct visits with their students in person throughout the year.  The contract with the sponsor must specify the installation of appropriate filtering devices or software  on all students' computers. The school will set up a central base. </t>
  </si>
  <si>
    <t>If yes, does the school ensure compliance with all requirements of ORC 3314.21 relating to student/teacher ratios, student/teacher interaction and internet safety protocols? Yes/No</t>
  </si>
  <si>
    <t>ORC 3313.608, section 18 of H.B. 164</t>
  </si>
  <si>
    <t>Fourth grade reading capability</t>
  </si>
  <si>
    <t>Grade 3</t>
  </si>
  <si>
    <t>Academic Programs (Third Grade Reading)</t>
  </si>
  <si>
    <t xml:space="preserve">The school promotes students to fourth grade when all criteria outlined in ORC 3313.608 and section 18 of H.B. 164 are met. </t>
  </si>
  <si>
    <t>If yes, does the school follow requirements of law with regards to promotion of students?  Yes/No</t>
  </si>
  <si>
    <t>ORC 3313.608</t>
  </si>
  <si>
    <t>The school continues any required intervention services for students not promoted to fourth grade, consistent with the requirements of 3313.608.</t>
  </si>
  <si>
    <t>If yes, does the school continue required interventions regarding reading capability?  Yes/No</t>
  </si>
  <si>
    <t xml:space="preserve">ORC 3313.608 </t>
  </si>
  <si>
    <t>The school sees that students on reading monitoring improvement plans are taught by teachers with the appropriate license, endorsements and/or qualifications.</t>
  </si>
  <si>
    <t xml:space="preserve">Does the school serve grades 3 and/or 4?  Yes/No  </t>
  </si>
  <si>
    <t>If yes, does the school employ properly licensed and qualified teachers to monitor reading improvement plans?  Yes/No</t>
  </si>
  <si>
    <t>ORC 3313.6112</t>
  </si>
  <si>
    <t>OhioMeansJobs-readiness seal</t>
  </si>
  <si>
    <t>Secondary Schools</t>
  </si>
  <si>
    <t>Academic Programs (OhioMeansJobs)</t>
  </si>
  <si>
    <t>The school shall attach or affix the OhioMeansJobs Readiness Seal to the diploma and transcript of a student who meets the requirements prescribed in law.</t>
  </si>
  <si>
    <t>Are you a secondary school that had one or more students who received a diploma AND met the requirements for the OhioMeansJobs Readiness Seal? Yes/No</t>
  </si>
  <si>
    <t>If yes, did the school attach or affix the OhioMeansJobs Readiness Seal to the diploma and transcript of each eligible student?  Yes/No</t>
  </si>
  <si>
    <t>Onsite Review
If school had students who received a diploma and met the requirements of the OhioMeansJobs-readiness seal, then evidence that the diploma received by such students had the OhioMeansJobs-readiness seal attached to it.</t>
  </si>
  <si>
    <t>ORC 3301.0729</t>
  </si>
  <si>
    <t>Time spent on assessments</t>
  </si>
  <si>
    <t>Academic Programs (Assessment)</t>
  </si>
  <si>
    <t>The school follows all requirements regarding student  time spent on assessments, consistent with ORC 3301.0729.</t>
  </si>
  <si>
    <t xml:space="preserve">Does the school follow all requirements of ORC 3301.7029 regarding student time spent on assessments?  Yes/No </t>
  </si>
  <si>
    <t>If no, did the board hold at least one public hearing on the proposed resolution to exceed time limitations in statute AND adopt a resolution to exceed testing time limits? Yes/No</t>
  </si>
  <si>
    <r>
      <t xml:space="preserve">Onsite Review
Evidence that school follows all requirements of time spent on assessments as stated in ORC 3301.0729; </t>
    </r>
    <r>
      <rPr>
        <u/>
        <sz val="10"/>
        <rFont val="Calibri"/>
        <family val="2"/>
        <scheme val="minor"/>
      </rPr>
      <t>and</t>
    </r>
    <r>
      <rPr>
        <sz val="10"/>
        <rFont val="Calibri"/>
        <family val="2"/>
        <scheme val="minor"/>
      </rPr>
      <t xml:space="preserve">
If school does not follow these requirements, then evidence that the board held at least one public hearing on the proposed resolution to exceed time limitations and evidence of board adoption of the resolution.</t>
    </r>
  </si>
  <si>
    <t>ORC 3301.0715(G)</t>
  </si>
  <si>
    <t>District board to administer diagnostic assessments - intervention services</t>
  </si>
  <si>
    <t>Schools in which less than eighty per cent of its students score at the proficient level or higher on the third-grade English language arts assessment prescribed under section 3301.0710 of the Revised Code shall establish a reading improvement plan supported by reading specialists. Prior to implementation, the plan shall be approved by the governing authority.</t>
  </si>
  <si>
    <t>Does the school serve grade 3 AND did the school have less than eighty percent of its students score at the proficient level or higher on the third-grade English language arts assessment for the 2020-2021 school year? Yes/No</t>
  </si>
  <si>
    <t>If yes, did the school establish a reading improvement plan supported by reading specialists AND was the reading improvement plan approved by the school's governing authority prior to implementation? Yes/No</t>
  </si>
  <si>
    <t>ORC 3313.6114</t>
  </si>
  <si>
    <t>ORC 3314.03(A)(11)(f)</t>
  </si>
  <si>
    <t>State diploma seals</t>
  </si>
  <si>
    <t>Academic Programs (Diploma Seals)</t>
  </si>
  <si>
    <t>Requires districts, community schools, STEM schools, and chartered nonpublic schools to offer and develop guidelines for at least one of the following additional state seals: (1) a community service seal, (2) a fine and performing arts seal, and (3) a student engagement seal.</t>
  </si>
  <si>
    <t>Does the school serve secondary school grades 9-12? Yes/No</t>
  </si>
  <si>
    <t xml:space="preserve">If yes, has the school developed guidelines for and implemented at least one of the state seals defined in ORC 3313.6114 to begin with the graduating class of 2023? </t>
  </si>
  <si>
    <t>Document Submission
Copy of the guidelines the school developed</t>
  </si>
  <si>
    <t>ORC 3313.603</t>
  </si>
  <si>
    <t>Requirements for high school graduation; workforce or college preparatory units</t>
  </si>
  <si>
    <t>Academic Programs (Graduation)</t>
  </si>
  <si>
    <t>If a school district or chartered nonpublic school requires a foreign language as an additional graduation requirement under 3313.603(E), a student may apply computer coding credit to satisfy foreign language credit requirements.</t>
  </si>
  <si>
    <t>Does the school serve secondary school grades 9-12 AND does the school require foreign language coursework for high school graduation? Yes/No</t>
  </si>
  <si>
    <t>If yes, does the school allow students to  substitute computer coding for that coursework?</t>
  </si>
  <si>
    <t>Document Submission
For schools serving grades 9-12 that have a foreign language requirement, evidence that school allows students to substitute computer coding for that coursework</t>
  </si>
  <si>
    <t>ORC 3365.04</t>
  </si>
  <si>
    <t>Information regarding and promotion of the program</t>
  </si>
  <si>
    <t>College Credit Plus</t>
  </si>
  <si>
    <t xml:space="preserve">The school follows all requirements regarding providing information about the College Credit Plus program each year, consistent with ORC 3365.04. </t>
  </si>
  <si>
    <t>If yes, did the school provide information by Feb. 1 to students in grades 6-8, if applicable, and grades 9 and higher regarding the College Credit Plus Program?  Yes/No</t>
  </si>
  <si>
    <t>Onsite Review
Evidence of providing information regarding the College Credit Plus Program to students AND a screenshot of the appropriate page of the school's website</t>
  </si>
  <si>
    <t xml:space="preserve">ORC 3365.15 </t>
  </si>
  <si>
    <t>OAC 3333-1-65.5</t>
  </si>
  <si>
    <t>Duties of chancellor and superintendent</t>
  </si>
  <si>
    <t>Grades 7+</t>
  </si>
  <si>
    <t>Schools participating in the College Credit Plus program submit required data to the chancellor of Higher Education.</t>
  </si>
  <si>
    <t xml:space="preserve">Did the school have any students participate in the College Credit Plus program?  Yes/No  </t>
  </si>
  <si>
    <t>If yes, did the school collect all required data and submit it to the chancellor of Higher Education?  Yes/No</t>
  </si>
  <si>
    <t>ORC 3365.13</t>
  </si>
  <si>
    <t>Model pathways</t>
  </si>
  <si>
    <t>The school follows procedures to develop, provide notice of, and offer model College Credit Plus pathways, consistent with ORC 3365.13.</t>
  </si>
  <si>
    <t>If yes, does the school follow procedures to develop and provide notice of model College Credit Plus pathways?  Yes/No</t>
  </si>
  <si>
    <t xml:space="preserve">Document Submission
Evidence of required pathways in course offerings
</t>
  </si>
  <si>
    <t>ORC 3365.09</t>
  </si>
  <si>
    <t>Reimbursement where student fails course</t>
  </si>
  <si>
    <t>The school follows requirements and procedures consistent with ORC 3365.09 when seeking reimbursement from a student for the cost of any failed college course.</t>
  </si>
  <si>
    <t>Did the school have one or more students who did not attain a passing final grade for a College Credit Plus course?  Yes/No</t>
  </si>
  <si>
    <t>If yes, did the school follow requirements in law related to students who do not attain a final passing grade for a College Credit Plus course?  Yes/No</t>
  </si>
  <si>
    <t>ORC 3365.032</t>
  </si>
  <si>
    <t>Notice of expulsion of student</t>
  </si>
  <si>
    <t>The school follows notice requirements regarding expelled students who participated in the College Credit Plus program, consistent with ORC 3365.032.</t>
  </si>
  <si>
    <t>Did the school have one or more students participating in the College Credit Plus program who were expelled from school?  Yes/No</t>
  </si>
  <si>
    <t>If yes, did the school follow procedure and notice requirements for expelled students enrolled in College Credit Plus?  Yes/No</t>
  </si>
  <si>
    <t>ORC 3365.03</t>
  </si>
  <si>
    <t>Enrollment in College Credit Plus; eligibility</t>
  </si>
  <si>
    <t>Grades 9-12</t>
  </si>
  <si>
    <t>The school follows the criteria set forth in 3365.03 for enrollment of students in College Credit Plus.</t>
  </si>
  <si>
    <t>Does the school serve students in grades 9-12? Yes/No</t>
  </si>
  <si>
    <t>If yes, does the school follow the criteria set forth in ORC 3365.03 in enrolling students in College Credit Plus?  Yes/No</t>
  </si>
  <si>
    <t>ORC 3365.12</t>
  </si>
  <si>
    <t>Nature of courses; awarding high school credit</t>
  </si>
  <si>
    <t>The school awards course credit consistent with ORC 3365.12 and includes the information in the student's record.</t>
  </si>
  <si>
    <t>If yes, did the school properly record course credit in the student record?  Yes/No</t>
  </si>
  <si>
    <t>ORC 3365.11</t>
  </si>
  <si>
    <t>Credential requirements for instructors</t>
  </si>
  <si>
    <t>The school ensures that College Credit Plus teachers have satisfied all credentialing requirements, consistent with ORC 3365.11.</t>
  </si>
  <si>
    <t xml:space="preserve">Does the school, or the entity that hires the staff, employ teachers who teach College Credit Plus courses in the school?  Yes/No  </t>
  </si>
  <si>
    <t>If yes, does the school ensure that the teachers have satisfied the credentialing requirements set forth in ORC 3365.11?  Yes/No</t>
  </si>
  <si>
    <t>ORC 3365.06</t>
  </si>
  <si>
    <t>Enrollment options</t>
  </si>
  <si>
    <t>The school gives students options for enrolling in college courses for only college credit or for both college and high school credit.</t>
  </si>
  <si>
    <t xml:space="preserve">Does the school enroll students in grades 7 or greater that participated in College Credit Plus?  Yes/No  </t>
  </si>
  <si>
    <t>If yes, did the school provide those students options for enrolling in college credit plus courses for only college credit, or for both college and high school credit?  Yes/No</t>
  </si>
  <si>
    <t>ORC 3365.033</t>
  </si>
  <si>
    <t>Seventh and eighth grade student participation</t>
  </si>
  <si>
    <t>Grades 7 and/or 8</t>
  </si>
  <si>
    <t>The school allows students in grades 7 and 8 to participate in the College Credit Plus program according to the same standards as students in grades 9-12.</t>
  </si>
  <si>
    <t>Does the school enroll students in grades 7 and/or 8 who met the applicable eligibility criteria for participation in College Credit Plus?  Yes/No</t>
  </si>
  <si>
    <t>If yes, does the school permit students in those grades to participate in the College Credit Plus program in compliance with the requirements of law?  Yes/No</t>
  </si>
  <si>
    <t>ORC 3365.031</t>
  </si>
  <si>
    <t>Restrictions on enrollment</t>
  </si>
  <si>
    <t>The school complies with enrollment and participation requirements, consistent with ORC 3365.031.</t>
  </si>
  <si>
    <t>Did the school have any students in any of the grades 9 through 12 participating in the College Credit Plus program?  Yes/No</t>
  </si>
  <si>
    <t>If yes, does the school comply with the requirements of ORC 3365.031?  Yes/No</t>
  </si>
  <si>
    <t>ORC 3365.04, 3365.05, 3365.034</t>
  </si>
  <si>
    <t>OAC 3333-1-65.11</t>
  </si>
  <si>
    <t>Each public and participating nonpublic secondary school will comply with ORC 3365.04  with respect to the College Credit Plus program (summer program).</t>
  </si>
  <si>
    <t>Did the school serve students in any of the secondary school grades 9 through 12?  Yes/No</t>
  </si>
  <si>
    <t>If yes, does the school comply with requirements related to College Credit Plus summer program?  Yes/No</t>
  </si>
  <si>
    <t>ORC 3365</t>
  </si>
  <si>
    <t>OAC 3333-1-65.2</t>
  </si>
  <si>
    <t>College Credit Plus; OAC: Program Requirements for Secondary Schools</t>
  </si>
  <si>
    <t>OAC 3333-1-65.2: Secondary schools that offer qualifying courses on-site comply with classroom requirements and requirements for calculating college credit hours and full time enrollment hours.</t>
  </si>
  <si>
    <t>Does the school offer College Credit Plus courses on-site?  Yes/No</t>
  </si>
  <si>
    <t>If yes, does the school comply with the classroom and credit reporting requirements of OAC?  Yes/No</t>
  </si>
  <si>
    <t>ORC 3365.10</t>
  </si>
  <si>
    <t>Application for waiver of requirements of program</t>
  </si>
  <si>
    <t xml:space="preserve">The school has an approved waiver from the requirements of the College Credit Plus program. </t>
  </si>
  <si>
    <t xml:space="preserve">Does the school offer any of the grades 9-12 AND did NOT offer College Credit Plus?  Yes/No  </t>
  </si>
  <si>
    <t>If yes, has the school obtained a waiver from the requirements of the program?  Yes/No</t>
  </si>
  <si>
    <t>ORC 3301.52</t>
  </si>
  <si>
    <t>ORC 3314.03(A)(11)</t>
  </si>
  <si>
    <t>OAC 3301-32-02, OAC 3301-32-03, 3301-32-05, 3301-32-06, 3301-32-07, 3301-32-08, 3301-32-09, 3302-32-10, 3301-32-11</t>
  </si>
  <si>
    <t>School child program</t>
  </si>
  <si>
    <t>School child programs</t>
  </si>
  <si>
    <t>Preschool</t>
  </si>
  <si>
    <t>The school complies with all requirements for the school child program described in OAC 3301-32.</t>
  </si>
  <si>
    <r>
      <t xml:space="preserve">Does the school offer a </t>
    </r>
    <r>
      <rPr>
        <sz val="10"/>
        <color rgb="FFFF0000"/>
        <rFont val="Calibri"/>
        <family val="2"/>
        <scheme val="minor"/>
      </rPr>
      <t xml:space="preserve">licensed </t>
    </r>
    <r>
      <rPr>
        <sz val="10"/>
        <rFont val="Calibri"/>
        <family val="2"/>
        <scheme val="minor"/>
      </rPr>
      <t xml:space="preserve">school child program?  Yes/No  </t>
    </r>
  </si>
  <si>
    <t>If yes, is the school child program in compliance with OAC 3301-32?  Yes/No</t>
  </si>
  <si>
    <t>ORC 3301.52-3301.59, 3323.022</t>
  </si>
  <si>
    <t>ORC 3314.03(A)(11)(j)</t>
  </si>
  <si>
    <t>OAC 3301-37-01, 3301-37-02, 3301-37-03, 3301-37-04, 3301-37-05, 3301-37-06, 3301-37-07, 3301-37-08, 3301-37-09, 3301-37-10, 3301-37-11, 3301-37-12</t>
  </si>
  <si>
    <t>Preschool programs</t>
  </si>
  <si>
    <t>Preschools</t>
  </si>
  <si>
    <t>The school is in compliance with the requirements for preschool programs consistent with ORC 3301.52-59 and 3323.022.</t>
  </si>
  <si>
    <t>If yes, is the school's preschool in compliance with the cited ORC and OAC references?  Yes/No</t>
  </si>
  <si>
    <t>ORC 3301.57</t>
  </si>
  <si>
    <t>Providing consultation and technical assistance</t>
  </si>
  <si>
    <t xml:space="preserve">The school corrects any issues deemed to be out of compliance by the Department during annual inspections of preschool programs or licensed school child programs. </t>
  </si>
  <si>
    <r>
      <t xml:space="preserve">Does the school offer preschool or a </t>
    </r>
    <r>
      <rPr>
        <sz val="10"/>
        <color rgb="FFFF0000"/>
        <rFont val="Calibri"/>
        <family val="2"/>
        <scheme val="minor"/>
      </rPr>
      <t xml:space="preserve">licensed </t>
    </r>
    <r>
      <rPr>
        <sz val="10"/>
        <rFont val="Calibri"/>
        <family val="2"/>
        <scheme val="minor"/>
      </rPr>
      <t xml:space="preserve">school child program AND did the Department identify issues as out of compliance during the annual inspections?  Yes/No  </t>
    </r>
  </si>
  <si>
    <t>If yes, did the school correct the identified issues?  Yes/No</t>
  </si>
  <si>
    <t>ORC 3301.55</t>
  </si>
  <si>
    <t>Preschool program building requirements and building plan</t>
  </si>
  <si>
    <t>The school's facilities used for preschool comply with the requirements in ORC 3301.55.</t>
  </si>
  <si>
    <t>If yes, does the school ensure that the facility is in compliance with the requirements of ORC 3301.55?  Yes/No</t>
  </si>
  <si>
    <t>ORC 3301.50</t>
  </si>
  <si>
    <t>Preschool educator license</t>
  </si>
  <si>
    <t>The school's preschool program is in compliance with standards for preschool programs, in accordance with ORC 3301.50.</t>
  </si>
  <si>
    <t>If yes is the preschool in compliance with standards for preschool programs as defined in ORC 3301.50?  Yes/No</t>
  </si>
  <si>
    <t>ORC 3313.6014</t>
  </si>
  <si>
    <t>Parental notification of core curriculum requirements</t>
  </si>
  <si>
    <r>
      <t xml:space="preserve">The school, </t>
    </r>
    <r>
      <rPr>
        <sz val="10"/>
        <color rgb="FFFF0000"/>
        <rFont val="Calibri"/>
        <family val="2"/>
        <scheme val="minor"/>
      </rPr>
      <t>by resolution,</t>
    </r>
    <r>
      <rPr>
        <sz val="10"/>
        <rFont val="Calibri"/>
        <family val="2"/>
        <scheme val="minor"/>
      </rPr>
      <t xml:space="preserve"> adopts a procedure for notifying parents about the consequences for a student not graduating from high school regarding eligibility to enroll in most Ohio state universities.</t>
    </r>
  </si>
  <si>
    <t xml:space="preserve">Does the school serve high school grades?   Yes/No </t>
  </si>
  <si>
    <r>
      <t xml:space="preserve">If yes, </t>
    </r>
    <r>
      <rPr>
        <sz val="10"/>
        <color rgb="FFFF0000"/>
        <rFont val="Calibri"/>
        <family val="2"/>
        <scheme val="minor"/>
      </rPr>
      <t xml:space="preserve">did the school, by resolution, adopt a procedure for notifying parents of consequences </t>
    </r>
    <r>
      <rPr>
        <sz val="10"/>
        <rFont val="Calibri"/>
        <family val="2"/>
        <scheme val="minor"/>
      </rPr>
      <t>for students not graduating from high school regarding eligibility to enroll in Ohio state universities?  Yes/No</t>
    </r>
  </si>
  <si>
    <t>Document Submission
Copy of resolution and proof of board adoption</t>
  </si>
  <si>
    <r>
      <t>ORC 3313.614,</t>
    </r>
    <r>
      <rPr>
        <sz val="10"/>
        <color rgb="FFFF0000"/>
        <rFont val="Calibri"/>
        <family val="2"/>
        <scheme val="minor"/>
      </rPr>
      <t xml:space="preserve"> H.B. 67</t>
    </r>
    <r>
      <rPr>
        <sz val="10"/>
        <rFont val="Calibri"/>
        <family val="2"/>
        <scheme val="minor"/>
      </rPr>
      <t xml:space="preserve"> </t>
    </r>
    <r>
      <rPr>
        <strike/>
        <sz val="10"/>
        <rFont val="Calibri"/>
        <family val="2"/>
        <scheme val="minor"/>
      </rPr>
      <t>Section 12 of H.B. 164</t>
    </r>
  </si>
  <si>
    <t>Testing requirements for fulfilling curriculum requirement for diploma</t>
  </si>
  <si>
    <t>The school issues high school diplomas to students successfully completing the high school curriculum and any required graduation tests.</t>
  </si>
  <si>
    <t xml:space="preserve">Does the school serve grades 9-12?  Yes/No  </t>
  </si>
  <si>
    <r>
      <t xml:space="preserve">If yes, does the school issue high school diplomas to students successfully completing the high school curriculum and graduation requirements </t>
    </r>
    <r>
      <rPr>
        <strike/>
        <sz val="10"/>
        <rFont val="Calibri"/>
        <family val="2"/>
        <scheme val="minor"/>
      </rPr>
      <t>including those in House Bill 164</t>
    </r>
    <r>
      <rPr>
        <sz val="10"/>
        <rFont val="Calibri"/>
        <family val="2"/>
        <scheme val="minor"/>
      </rPr>
      <t>?  Yes/No</t>
    </r>
  </si>
  <si>
    <t>ORC 3313.611(B)</t>
  </si>
  <si>
    <t>Standards for awarding high school credit equivalent to credit for completion of high school academic and vocational education courses</t>
  </si>
  <si>
    <t xml:space="preserve">The school issues a diploma of adult education consistent with standards in ORC 3313.611. </t>
  </si>
  <si>
    <t xml:space="preserve">Does the school offer a diploma of adult education as defined in ORC 3313.611(B)?  Yes/No  </t>
  </si>
  <si>
    <t>If yes, does the school comply with Ohio law in awarding the diploma of adult education?  Yes/No</t>
  </si>
  <si>
    <t>ORC 3313.61</t>
  </si>
  <si>
    <t>OAC 3301-16-02</t>
  </si>
  <si>
    <t>Diploma or honors diploma</t>
  </si>
  <si>
    <t xml:space="preserve">The school awards honors diplomas or diplomas consistent with the requirements of ORC 3313.61. </t>
  </si>
  <si>
    <t>If yes, does the school award an honors diploma consistent with Ohio law?  Yes/No</t>
  </si>
  <si>
    <t>Requirements for high school graduation - workforce or college preparatory units</t>
  </si>
  <si>
    <t>The school's minimum curriculum requirements for graduation are consistent with those described in ORC 3313.603.</t>
  </si>
  <si>
    <t>If yes, does the school offer the required curriculum for graduation? Yes/No</t>
  </si>
  <si>
    <t>Onsite Review
Available evidence, which may include documentation of graduation requirements and course offerings</t>
  </si>
  <si>
    <t>ORC 3301.0712</t>
  </si>
  <si>
    <t>College and work ready assessment system</t>
  </si>
  <si>
    <t>The school complies with Ohio law and offers the college and work readiness assessments as stated in ORC 3301.0712.</t>
  </si>
  <si>
    <r>
      <t>If yes, does the school comply with Ohio law and offer the college and work readiness assessment</t>
    </r>
    <r>
      <rPr>
        <sz val="10"/>
        <color rgb="FF0070C0"/>
        <rFont val="Calibri"/>
        <family val="2"/>
        <scheme val="minor"/>
      </rPr>
      <t xml:space="preserve">s </t>
    </r>
    <r>
      <rPr>
        <sz val="10"/>
        <rFont val="Calibri"/>
        <family val="2"/>
        <scheme val="minor"/>
      </rPr>
      <t>as stated in ORC 3301.0712?  Yes/No</t>
    </r>
  </si>
  <si>
    <t>Onsite Review
Available evidence, which may include assessment schedule or copy of notice of assessments</t>
  </si>
  <si>
    <t>ORC 3301.0710</t>
  </si>
  <si>
    <t>Ohio graduation tests</t>
  </si>
  <si>
    <t>The school timely administers the Ohio Graduation Tests and timely reports the results of the assessment to the Department.</t>
  </si>
  <si>
    <t>If yes, does the school offer the Ohio Graduation Tests in accordance with statute?  Yes/No</t>
  </si>
  <si>
    <t>ORC 5107.30</t>
  </si>
  <si>
    <t>OAC 5101:1-23-50</t>
  </si>
  <si>
    <t>Ohio works first: learning, earning and parenting program</t>
  </si>
  <si>
    <t>The school complies with requirements for enrolled students participating in the Learning, Earning and Parenting (LEAP) program through ODJFS.</t>
  </si>
  <si>
    <t xml:space="preserve">Is the school a high school offering the LEAP program?  Yes/No  </t>
  </si>
  <si>
    <t>If yes, does the school comply with the requirements of Ohio law related to the LEAP program?  Yes/No</t>
  </si>
  <si>
    <t>ORC 3313.613</t>
  </si>
  <si>
    <t>Awarding high school credit for course completed outside regular school hours at accredited post-secondary institution</t>
  </si>
  <si>
    <t>The school adopts a policy that denies high school credit for students that take postsecondary courses during an expulsion.</t>
  </si>
  <si>
    <t>Does the school deny high school credit for students that take postsecondary courses outside of the normal school day during periods of expulsion?  Yes/No</t>
  </si>
  <si>
    <t>If yes, did the school's board adopt a policy denying credit during periods of expulsion? Yes/No</t>
  </si>
  <si>
    <t xml:space="preserve">Document Submission
Copy of applicable board-approved school policy and evidence of  board approval of the policy </t>
  </si>
  <si>
    <t>ORC 3313.89</t>
  </si>
  <si>
    <t>Publication of information regarding online education and career planning tools.</t>
  </si>
  <si>
    <t>The school provides information regarding online education and career planning tools and "OhioMeansJobs web site" by April 1 each year.</t>
  </si>
  <si>
    <t xml:space="preserve">Does the school serve high school grades?  Yes/No </t>
  </si>
  <si>
    <t>If yes, does the school provide information regarding online education and career planning through the OhioMeansJobs website?  Yes/No</t>
  </si>
  <si>
    <t>Onsite Review
Copy of published information</t>
  </si>
  <si>
    <r>
      <t xml:space="preserve">ORC 3313.618 </t>
    </r>
    <r>
      <rPr>
        <strike/>
        <sz val="10"/>
        <rFont val="Calibri"/>
        <family val="2"/>
        <scheme val="minor"/>
      </rPr>
      <t>and Section 3 of HB 491 (132nd General Assembly)</t>
    </r>
  </si>
  <si>
    <t>Extra-curricular requirements for diploma</t>
  </si>
  <si>
    <r>
      <rPr>
        <strike/>
        <sz val="10"/>
        <rFont val="Calibri"/>
        <family val="2"/>
        <scheme val="minor"/>
      </rPr>
      <t xml:space="preserve">The school offers the alternative graduation pathways described in ORC 3313.618 and Section 3 of HB 491 to its students. </t>
    </r>
    <r>
      <rPr>
        <sz val="10"/>
        <rFont val="Calibri"/>
        <family val="2"/>
        <scheme val="minor"/>
      </rPr>
      <t xml:space="preserve">
</t>
    </r>
    <r>
      <rPr>
        <sz val="10"/>
        <color rgb="FFFF0000"/>
        <rFont val="Calibri"/>
        <family val="2"/>
        <scheme val="minor"/>
      </rPr>
      <t>The school offers the graduation pathways described in ORC 3313.618 to its students.</t>
    </r>
    <r>
      <rPr>
        <sz val="10"/>
        <rFont val="Calibri"/>
        <family val="2"/>
        <scheme val="minor"/>
      </rPr>
      <t xml:space="preserve"> </t>
    </r>
  </si>
  <si>
    <r>
      <rPr>
        <strike/>
        <sz val="10"/>
        <rFont val="Calibri"/>
        <family val="2"/>
        <scheme val="minor"/>
      </rPr>
      <t>Did the school have any students in the 2020 or 2021 graduation cohort who were eligible for a diploma under the alternative graduation pathways criteria in ORC 3313.618 and Section 3 of HB 491?  Yes/No</t>
    </r>
    <r>
      <rPr>
        <sz val="10"/>
        <rFont val="Calibri"/>
        <family val="2"/>
        <scheme val="minor"/>
      </rPr>
      <t xml:space="preserve">
</t>
    </r>
    <r>
      <rPr>
        <sz val="10"/>
        <color rgb="FFFF0000"/>
        <rFont val="Calibri"/>
        <family val="2"/>
        <scheme val="minor"/>
      </rPr>
      <t>Did the school have any students who were eligible for a diploma under the graduation pathways criteria in ORC 3313.618 ?  Yes/No</t>
    </r>
  </si>
  <si>
    <t>If yes, did the school award each such student a diploma?  Yes/No</t>
  </si>
  <si>
    <t>ORC 3313.617</t>
  </si>
  <si>
    <t>Adoption of policy for students at risk of not qualifying for high school diploma</t>
  </si>
  <si>
    <r>
      <rPr>
        <strike/>
        <sz val="10"/>
        <rFont val="Calibri"/>
        <family val="2"/>
        <scheme val="minor"/>
      </rPr>
      <t xml:space="preserve">Secondary </t>
    </r>
    <r>
      <rPr>
        <sz val="10"/>
        <rFont val="Calibri"/>
        <family val="2"/>
        <scheme val="minor"/>
      </rPr>
      <t xml:space="preserve"> 
</t>
    </r>
    <r>
      <rPr>
        <sz val="10"/>
        <color rgb="FFFF0000"/>
        <rFont val="Calibri"/>
        <family val="2"/>
        <scheme val="minor"/>
      </rPr>
      <t xml:space="preserve">All </t>
    </r>
    <r>
      <rPr>
        <sz val="10"/>
        <rFont val="Calibri"/>
        <family val="2"/>
        <scheme val="minor"/>
      </rPr>
      <t>Schools</t>
    </r>
  </si>
  <si>
    <t xml:space="preserve">The school adopts a policy that meets the requirements of ORC 3313.617 regarding students who are at risk of not qualifying for a high school diploma. </t>
  </si>
  <si>
    <r>
      <t xml:space="preserve">Does the school have a board approved policy that meets the requirements of ORC 3313.617 regarding students who are at risk of not qualifying for a high school diploma </t>
    </r>
    <r>
      <rPr>
        <strike/>
        <sz val="10"/>
        <rFont val="Calibri"/>
        <family val="2"/>
        <scheme val="minor"/>
      </rPr>
      <t>and was the policy adopted prior to September 30, 2020</t>
    </r>
    <r>
      <rPr>
        <sz val="10"/>
        <rFont val="Calibri"/>
        <family val="2"/>
        <scheme val="minor"/>
      </rPr>
      <t>? Yes/No</t>
    </r>
  </si>
  <si>
    <t>Document Submission
Copy of applicable board-approved school policy and evidence of board approval of the policy</t>
  </si>
  <si>
    <t>ORC 3313.6025</t>
  </si>
  <si>
    <t>The school uses the model curriculum provided by the State Board to provide instruction on proper interactions with peace officers in one or more high school courses required for graduation.</t>
  </si>
  <si>
    <t>Does the school serve any of the grades 9-12?  Yes/No</t>
  </si>
  <si>
    <t>If yes, does the school use the model curriculum provided by the State Board to provide instruction on proper interactions with peace officers in one or more high school courses required for graduation?  Yes/No</t>
  </si>
  <si>
    <r>
      <t xml:space="preserve">ORC </t>
    </r>
    <r>
      <rPr>
        <sz val="10"/>
        <color rgb="FFFF0000"/>
        <rFont val="Calibri"/>
        <family val="2"/>
        <scheme val="minor"/>
      </rPr>
      <t>3323.012</t>
    </r>
    <r>
      <rPr>
        <sz val="10"/>
        <rFont val="Calibri"/>
        <family val="2"/>
        <scheme val="minor"/>
      </rPr>
      <t>, 3323.04, 3323.05, 3323.051</t>
    </r>
  </si>
  <si>
    <t>ORC 3314.19(B)</t>
  </si>
  <si>
    <t>OAC 3301-51-05</t>
  </si>
  <si>
    <t>Procedural safeguards</t>
  </si>
  <si>
    <t>Special Education</t>
  </si>
  <si>
    <t>The school has written policies and procedures, which are approved by the Department's Office for Exceptional Children, regarding procedural safeguards for students with disabilities, and provides services to students with disabilities in a manner consistent with its approved policies.</t>
  </si>
  <si>
    <t>Does the school have written policies and procedures regarding students with disabilities and ensures that services are provided to the students as required by OAC 3301-51-05?  Yes/No</t>
  </si>
  <si>
    <r>
      <t xml:space="preserve">ORC </t>
    </r>
    <r>
      <rPr>
        <sz val="10"/>
        <color rgb="FFFF0000"/>
        <rFont val="Calibri"/>
        <family val="2"/>
        <scheme val="minor"/>
      </rPr>
      <t>3323.012</t>
    </r>
    <r>
      <rPr>
        <sz val="10"/>
        <rFont val="Calibri"/>
        <family val="2"/>
        <scheme val="minor"/>
      </rPr>
      <t>, 3323.04</t>
    </r>
  </si>
  <si>
    <t xml:space="preserve">OAC 3301-51-07 </t>
  </si>
  <si>
    <t>Individualized education program (IEP)</t>
  </si>
  <si>
    <t>The school has written policies and procedures, consistent with law and rule, to ensure an IEP is developed and implemented for each child with a disability.</t>
  </si>
  <si>
    <t>Does the school have written policies and procedures regarding IEP development and interventions?  Yes/No</t>
  </si>
  <si>
    <t xml:space="preserve">Document Submission
Copy of applicable policies and procedures </t>
  </si>
  <si>
    <r>
      <t xml:space="preserve">ORC </t>
    </r>
    <r>
      <rPr>
        <sz val="10"/>
        <color rgb="FFFF0000"/>
        <rFont val="Calibri"/>
        <family val="2"/>
        <scheme val="minor"/>
      </rPr>
      <t>3323.012</t>
    </r>
    <r>
      <rPr>
        <sz val="10"/>
        <rFont val="Calibri"/>
        <family val="2"/>
        <scheme val="minor"/>
      </rPr>
      <t>, 3323.03</t>
    </r>
  </si>
  <si>
    <t>OAC 3301-51-06</t>
  </si>
  <si>
    <t>Evaluations</t>
  </si>
  <si>
    <t xml:space="preserve">The school has written policies and procedures, which are approved by the Department's Office for Exceptional Children, to ensure that a referral process is employed to determine whether or not a child is a child with a disability. </t>
  </si>
  <si>
    <t>Does the school have written policies and procedures for identifying and evaluating students who may have a disability?  Yes/No</t>
  </si>
  <si>
    <r>
      <t xml:space="preserve">ORC </t>
    </r>
    <r>
      <rPr>
        <sz val="10"/>
        <color rgb="FFFF0000"/>
        <rFont val="Calibri"/>
        <family val="2"/>
        <scheme val="minor"/>
      </rPr>
      <t>3323.012</t>
    </r>
    <r>
      <rPr>
        <sz val="10"/>
        <rFont val="Calibri"/>
        <family val="2"/>
        <scheme val="minor"/>
      </rPr>
      <t>, 3323.02, 3323.07</t>
    </r>
  </si>
  <si>
    <t>OAC 3301-51-04</t>
  </si>
  <si>
    <t xml:space="preserve">Confidentiality </t>
  </si>
  <si>
    <t>The school has written policies and procedures to ensure confidentiality of any personally identifiable information, which are approved by the Department's Office for Exceptional Children, and maintains its records and information about students with disabilities in a manner consistent with its approved policies.</t>
  </si>
  <si>
    <t>Does the school have written policies and procedures to ensure confidentiality with regards to information about special education students?  Yes/No</t>
  </si>
  <si>
    <r>
      <t>ORC</t>
    </r>
    <r>
      <rPr>
        <sz val="10"/>
        <color rgb="FFFF0000"/>
        <rFont val="Calibri"/>
        <family val="2"/>
        <scheme val="minor"/>
      </rPr>
      <t xml:space="preserve"> 3323.012</t>
    </r>
    <r>
      <rPr>
        <sz val="10"/>
        <rFont val="Calibri"/>
        <family val="2"/>
        <scheme val="minor"/>
      </rPr>
      <t>, 3323.02, 3323.07</t>
    </r>
  </si>
  <si>
    <t>OAC 3301-51-03</t>
  </si>
  <si>
    <t>Child find</t>
  </si>
  <si>
    <t>The school has written policies and procedures  regarding the identification and evaluation of children with disabilities according to the child find procedures in OAC 3391-51-03, which are approved by the Department's Office for Exceptional Children, and identifies and evaluates students with disabilities in a manner consistent with its approved policies.</t>
  </si>
  <si>
    <t>Does the school have written policies and procedures, as required by OAC 3301-51-03, regarding the child find program to identify special education children?  Yes/No</t>
  </si>
  <si>
    <t>OAC 3301-51-02</t>
  </si>
  <si>
    <t>Free appropriate public education</t>
  </si>
  <si>
    <t>The school has written policies and procedures for ensuring a free and appropriate public education is provided, which is approved by the Department's Office for Exceptional Children, and provides education in a manner consistent with its approved policies.</t>
  </si>
  <si>
    <t>Does the school have written policies and procedures, as required by OAC 3301-51-02, to provide free and appropriate education to special needs children?  Yes/No</t>
  </si>
  <si>
    <r>
      <t>ORC</t>
    </r>
    <r>
      <rPr>
        <sz val="10"/>
        <color rgb="FFFF0000"/>
        <rFont val="Calibri"/>
        <family val="2"/>
        <scheme val="minor"/>
      </rPr>
      <t xml:space="preserve"> 3323.012</t>
    </r>
    <r>
      <rPr>
        <sz val="10"/>
        <rFont val="Calibri"/>
        <family val="2"/>
        <scheme val="minor"/>
      </rPr>
      <t>, 3323.02, 3323.04, 3323.07, 3323.11</t>
    </r>
  </si>
  <si>
    <t>OAC 3301-51-09</t>
  </si>
  <si>
    <t>Delivery of services</t>
  </si>
  <si>
    <t>The school has written policies and procedures, which are approved by the Department's Office for Exceptional Children, to ensure that children with disabilities are being educated in the least restrictive environment and ensures students are placed in classes in a manner consistent with its approved policies.</t>
  </si>
  <si>
    <t>Does the school have written policies and procedures as required by OAC 3301-51-09, to ensure that students with disabilities are being educated in the least restrictive environment?  Yes/No</t>
  </si>
  <si>
    <r>
      <t xml:space="preserve">ORC </t>
    </r>
    <r>
      <rPr>
        <sz val="10"/>
        <color rgb="FFFF0000"/>
        <rFont val="Calibri"/>
        <family val="2"/>
        <scheme val="minor"/>
      </rPr>
      <t>3323.012</t>
    </r>
    <r>
      <rPr>
        <sz val="10"/>
        <rFont val="Calibri"/>
        <family val="2"/>
        <scheme val="minor"/>
      </rPr>
      <t>, 3323.01, 3301.07, 3323.02, 3323.07</t>
    </r>
  </si>
  <si>
    <t>OAC 3301-51-01</t>
  </si>
  <si>
    <t>Applicability of requirements and definitions</t>
  </si>
  <si>
    <t>The school has written policies and procedures for ensuring compliance with IDEA, which is approved by the Department's Office for Exceptional Children, and provides education in a manner consistent with its approved policies.</t>
  </si>
  <si>
    <t>Does the school have written policies and procedures, as required by OAC 3301-51-01, to ensure compliance with IDEA?  Yes/No</t>
  </si>
  <si>
    <r>
      <t>ORC</t>
    </r>
    <r>
      <rPr>
        <sz val="10"/>
        <color rgb="FFFF0000"/>
        <rFont val="Calibri"/>
        <family val="2"/>
        <scheme val="minor"/>
      </rPr>
      <t xml:space="preserve"> 3323.012</t>
    </r>
    <r>
      <rPr>
        <sz val="10"/>
        <rFont val="Calibri"/>
        <family val="2"/>
        <scheme val="minor"/>
      </rPr>
      <t>, 3323.19</t>
    </r>
  </si>
  <si>
    <t>Comprehensive Eye Exam</t>
  </si>
  <si>
    <t>For any student who is identified with disabilities and who has not had an eye exam within the previous nine months, the school required students to undergo an eye exam within three months of the disability diagnosis and report to the Department as required.</t>
  </si>
  <si>
    <r>
      <rPr>
        <strike/>
        <sz val="10"/>
        <rFont val="Calibri"/>
        <family val="2"/>
        <scheme val="minor"/>
      </rPr>
      <t>Does the school require eye exams for special education students as required by ORC 3323.19?  Yes/No</t>
    </r>
    <r>
      <rPr>
        <sz val="10"/>
        <rFont val="Calibri"/>
        <family val="2"/>
        <scheme val="minor"/>
      </rPr>
      <t xml:space="preserve">
</t>
    </r>
    <r>
      <rPr>
        <sz val="10"/>
        <color rgb="FFFF0000"/>
        <rFont val="Calibri"/>
        <family val="2"/>
        <scheme val="minor"/>
      </rPr>
      <t>Did the school have one or more students identified with disabilities who began receiving services for the first time under an IEP during the evaluation year? Yes/No</t>
    </r>
  </si>
  <si>
    <t>If yes, did the school require an eye exam and report the information to the Department as required under ORC 3323.19?  Yes/No</t>
  </si>
  <si>
    <r>
      <t>ORC</t>
    </r>
    <r>
      <rPr>
        <sz val="10"/>
        <color rgb="FFFF0000"/>
        <rFont val="Calibri"/>
        <family val="2"/>
        <scheme val="minor"/>
      </rPr>
      <t xml:space="preserve"> 3323.012</t>
    </r>
    <r>
      <rPr>
        <sz val="10"/>
        <rFont val="Calibri"/>
        <family val="2"/>
        <scheme val="minor"/>
      </rPr>
      <t>, 3323.12</t>
    </r>
  </si>
  <si>
    <t xml:space="preserve">Home Instruction </t>
  </si>
  <si>
    <t>If the school had a student who could not attend due to the student's disabilities, the school provided home instruction.</t>
  </si>
  <si>
    <t>Did the school have one or more students who could not attend school due to the student's disabilities?  Yes/No</t>
  </si>
  <si>
    <t>If yes, does the school provide home instruction?  Yes/No</t>
  </si>
  <si>
    <r>
      <t xml:space="preserve">ORC </t>
    </r>
    <r>
      <rPr>
        <sz val="10"/>
        <color rgb="FFFF0000"/>
        <rFont val="Calibri"/>
        <family val="2"/>
        <scheme val="minor"/>
      </rPr>
      <t>3323.012</t>
    </r>
    <r>
      <rPr>
        <sz val="10"/>
        <rFont val="Calibri"/>
        <family val="2"/>
        <scheme val="minor"/>
      </rPr>
      <t>, 3323.08</t>
    </r>
  </si>
  <si>
    <t>Districts to submit implementation plans - interdistrict contracts</t>
  </si>
  <si>
    <t>The school submitted a plan to the Department for providing education to students with disabilities.</t>
  </si>
  <si>
    <t>Has the school submitted a plan, as specified in ORC 3323.08, to the Department for providing education to students with disabilities?  Yes/No</t>
  </si>
  <si>
    <r>
      <t xml:space="preserve">ORC </t>
    </r>
    <r>
      <rPr>
        <sz val="10"/>
        <color rgb="FFFF0000"/>
        <rFont val="Calibri"/>
        <family val="2"/>
        <scheme val="minor"/>
      </rPr>
      <t>3323.012</t>
    </r>
    <r>
      <rPr>
        <sz val="10"/>
        <rFont val="Calibri"/>
        <family val="2"/>
        <scheme val="minor"/>
      </rPr>
      <t>, 3323.052</t>
    </r>
  </si>
  <si>
    <t>Comparison of parent's and child's rights under state and federal education law and special needs scholarship program</t>
  </si>
  <si>
    <t>The school provides parents with information about the Jon Peterson Special Needs Scholarship program and the Autism Scholarship program as appropriate and specified in ORC 3323.052</t>
  </si>
  <si>
    <t>Does the school serve any students identified with a disability? Yes/No</t>
  </si>
  <si>
    <t>If yes, does the school provide parents with information about the Jon Peterson Special Needs Scholarship program and the Autism Scholarship program as appropriate and specified in ORC 3323.052? Yes/No</t>
  </si>
  <si>
    <t>Onsite Review
Available evidence, which may include samples of notifications to parents, website postings, etc.</t>
  </si>
  <si>
    <r>
      <t xml:space="preserve">ORC </t>
    </r>
    <r>
      <rPr>
        <sz val="10"/>
        <color rgb="FFFF0000"/>
        <rFont val="Calibri"/>
        <family val="2"/>
        <scheme val="minor"/>
      </rPr>
      <t>3323.012</t>
    </r>
    <r>
      <rPr>
        <sz val="10"/>
        <rFont val="Calibri"/>
        <family val="2"/>
        <scheme val="minor"/>
      </rPr>
      <t>, 3323.031</t>
    </r>
  </si>
  <si>
    <t>Annual assessment of reading and writing skills of student with visual disability</t>
  </si>
  <si>
    <t>The school annually assesses the reading and writing skills of each student with a visual impairment in a medium deemed appropriate by the student's IEP.</t>
  </si>
  <si>
    <t>Does the school serve any students with visual impairments identified on their IEP?  Yes/No</t>
  </si>
  <si>
    <t>If yes, does the school annually assess the reading and writing skills of each student with a visual impairment in a medium deemed appropriate by the student's IEP?  Yes/No</t>
  </si>
  <si>
    <r>
      <t xml:space="preserve">ORC </t>
    </r>
    <r>
      <rPr>
        <sz val="10"/>
        <color rgb="FFFF0000"/>
        <rFont val="Calibri"/>
        <family val="2"/>
        <scheme val="minor"/>
      </rPr>
      <t>3323.012</t>
    </r>
    <r>
      <rPr>
        <sz val="10"/>
        <rFont val="Calibri"/>
        <family val="2"/>
        <scheme val="minor"/>
      </rPr>
      <t>, 3323.014</t>
    </r>
  </si>
  <si>
    <t>Procedure where transition services not provided</t>
  </si>
  <si>
    <t>The school takes all required steps regarding strategies to meet transition objectives when transition services are not provided by another entity.</t>
  </si>
  <si>
    <t xml:space="preserve">Is an entity other than the school listed as providing transition services on students' IEPs AND has that entity failed to provide transition services? Yes/No  </t>
  </si>
  <si>
    <t>If yes, did the school take steps as defined in ORC 3323.014 regarding transition objectives?  Yes/No</t>
  </si>
  <si>
    <t>ORC 3314.28</t>
  </si>
  <si>
    <t>Plan by computer-based schools for services to disabled students</t>
  </si>
  <si>
    <t>The school submits its plan to the sponsor for providing special education and related services to students with disabilities.</t>
  </si>
  <si>
    <t>If yes, did the school submit a copy of its plan to its sponsor to provide special education and related services?  Yes/No</t>
  </si>
  <si>
    <t>Document Submission
Copy of the school's plan</t>
  </si>
  <si>
    <t>ORC 3314.061</t>
  </si>
  <si>
    <t>Community schools serving autistic and nonhandicapped students</t>
  </si>
  <si>
    <t>Special Education Community Schools</t>
  </si>
  <si>
    <t>A governing authority may establish a community school under this chapter that is limited to providing simultaneously special education and related services to a specified number of students identified as autistic and regular educational programs to a specified number of students who are not disabled. </t>
  </si>
  <si>
    <t>Was the school established under ORC 3314.061?  Yes/No</t>
  </si>
  <si>
    <t>If yes, does the school comply with its contract with the sponsor with regard to its maximum capacity restrictions for autistic students and non-disabled students AND if the school reached its maximum capacity of autistic students, did the school follow the applicable admission requirements outlined in ORC 3314.061?  Yes/No</t>
  </si>
  <si>
    <t>ORC 3313.605</t>
  </si>
  <si>
    <t>Community service education program</t>
  </si>
  <si>
    <t>Specialized Programs</t>
  </si>
  <si>
    <t>The school establishes a community service advisory committee with the required membership and adopts a community service plan that was filed with the Department.</t>
  </si>
  <si>
    <t>Does the school provide community service curriculum and instruction?  Yes/No</t>
  </si>
  <si>
    <t>If yes, has the school developed and implemented a community service plan, including the establishment of a community service advisory committee?  Yes/No</t>
  </si>
  <si>
    <t>ORC 3313.6013</t>
  </si>
  <si>
    <t>Advanced standing programs for college credit</t>
  </si>
  <si>
    <t>The school does not charge students a fee or tuition for participating in any advanced standing course, with exceptions as noted in ORC 3313.6013.</t>
  </si>
  <si>
    <t>Does the school serve students in grades 9 through 12? Yes/No</t>
  </si>
  <si>
    <t>If yes, does the school ensure that it does not charge tuition for participation in any advanced standing course except as provided in statute?  Yes/No</t>
  </si>
  <si>
    <t>ORC 3314.38, 3317.23, 3317.231, 3317.24, 3345.86</t>
  </si>
  <si>
    <t>ORC 3314.38</t>
  </si>
  <si>
    <t>OAC 3301-45-03, 3301-45-04, 3301-45-07, 3301-45-08</t>
  </si>
  <si>
    <t>Enrollment in dropout prevention and recovery program</t>
  </si>
  <si>
    <t>Dropout Prevention and Recovery Program</t>
  </si>
  <si>
    <t>The school complies with all requirements of ORC 3314.38 for enrolling eligible adults in a dropout prevention and recovery program that is designed to allow enrollees to earn a high school diploma.</t>
  </si>
  <si>
    <t xml:space="preserve">Does the school offer a dropout prevention and recovery program AND is the program designed to allow enrollees to earn a high school diploma?  Yes/No </t>
  </si>
  <si>
    <t>If yes, does the school comply with the requirements in law?  Yes/No</t>
  </si>
  <si>
    <t>ORC 3314.087</t>
  </si>
  <si>
    <t>Community school student may enroll in career-technical program</t>
  </si>
  <si>
    <t>Specialized Programs (Career Tech)</t>
  </si>
  <si>
    <t>The school correctly reports students simultaneously enrolled in the school and a career-technical program not offered by the school.</t>
  </si>
  <si>
    <t>Does the school have any students that were simultaneously enrolled in a career-technical program not offered by the school?  Yes/No</t>
  </si>
  <si>
    <t>If yes, did the school report the proportion of time that each student attended classes at the community school?  Yes/No</t>
  </si>
  <si>
    <t>ORC 3313.539</t>
  </si>
  <si>
    <t>Concussions and school athletics</t>
  </si>
  <si>
    <t>Specialized Programs (Interscholastic Athletics)</t>
  </si>
  <si>
    <t xml:space="preserve">The school operates a state-approved interscholastic athletic program using licensed coaches and certificated referees and annually provides concussion information to parents. </t>
  </si>
  <si>
    <t xml:space="preserve">Does the school operate an interscholastic athletic program?  Yes/No  </t>
  </si>
  <si>
    <t>If yes, is the program state approved AND in compliance with all required laws?  Yes/No</t>
  </si>
  <si>
    <t>ORC 3326.032</t>
  </si>
  <si>
    <t>ORC 3314.03(A)(26)</t>
  </si>
  <si>
    <t>Designation of STEM school equivalent for community school</t>
  </si>
  <si>
    <t>STEM or STEAM equivalent</t>
  </si>
  <si>
    <t>Specialized Programs (STEM)</t>
  </si>
  <si>
    <t>The school's curriculum complies with the requirements in ORC 3326.</t>
  </si>
  <si>
    <t xml:space="preserve">Is the school designated a STEM or STEAM equivalent school?  Yes/No  </t>
  </si>
  <si>
    <t>If yes, does the school curriculum comply with all requirements of ORC 3326.032?  Yes/No</t>
  </si>
  <si>
    <r>
      <rPr>
        <sz val="10"/>
        <color rgb="FFFF0000"/>
        <rFont val="Calibri"/>
        <family val="2"/>
        <scheme val="minor"/>
      </rPr>
      <t>ORC 3326</t>
    </r>
    <r>
      <rPr>
        <sz val="10"/>
        <rFont val="Calibri"/>
        <family val="2"/>
        <scheme val="minor"/>
      </rPr>
      <t xml:space="preserve"> </t>
    </r>
    <r>
      <rPr>
        <strike/>
        <sz val="10"/>
        <rFont val="Calibri"/>
        <family val="2"/>
        <scheme val="minor"/>
      </rPr>
      <t>3326.03, 3326.032, 3326.04, 3326.09</t>
    </r>
  </si>
  <si>
    <t>The school complies with all requirements in accordance with receiving a STEM or STEAM  designation.</t>
  </si>
  <si>
    <t>If yes, does the school comply with all requirements of law?  Yes/No</t>
  </si>
  <si>
    <t>ORC 3319.078</t>
  </si>
  <si>
    <t>Schools serving grades K-3</t>
  </si>
  <si>
    <t>Specialized Programs (Dyslexia)</t>
  </si>
  <si>
    <t>The school district, community school, and STEM school to establishes a multi-sensory structured literacy certification process for teachers in grades K-3 that aligns with the dyslexia guidebook.</t>
  </si>
  <si>
    <t>Does the school serve any of the grades K-3?  Yes/No</t>
  </si>
  <si>
    <t>If yes, did the school establish a multi-sensory structured literacy certification process for teachers in grades K-3 that aligns with the dyslexia guidebook?  Yes/No</t>
  </si>
  <si>
    <t>Not applicable until the 2022-2023 school year</t>
  </si>
  <si>
    <t>ORC 3323.251</t>
  </si>
  <si>
    <t xml:space="preserve">Schools serving any of the grades K-6
</t>
  </si>
  <si>
    <t>The school complies with all applicable screening requirements of ORC 3323.251.</t>
  </si>
  <si>
    <t>Does the school serve any of the grades K-6?  Yes/No</t>
  </si>
  <si>
    <t>If yes, did the school establish a multidisciplinary screening team AND screen students as required in ORC 3323.251?  Yes/No</t>
  </si>
  <si>
    <t>ORC 3319.077(C) and (D)</t>
  </si>
  <si>
    <t xml:space="preserve">Schools serving any of the grades K-1
</t>
  </si>
  <si>
    <t>The school complies with all professional development requirements of ORC3319.077(C) and (D)?</t>
  </si>
  <si>
    <t>Does the school serve any of the grades K-1?  Yes/No</t>
  </si>
  <si>
    <t>If yes, did all Kindergarten and 1st grade teachers complete the required professional development?  Yes/No</t>
  </si>
  <si>
    <t>Not applicable until the 2023-2024 school year</t>
  </si>
  <si>
    <t>ORC 3301.0710, 3301.0711, 3301.0712</t>
  </si>
  <si>
    <t>OAC 3301-13-02</t>
  </si>
  <si>
    <t>Ohio graduation tests; Administration and grading of assessments; and College and work ready assessments</t>
  </si>
  <si>
    <t>State Testing</t>
  </si>
  <si>
    <t>The school complies with Ohio statutory guidelines in administering state assessments at all required levels.</t>
  </si>
  <si>
    <t>Does the school comply with Ohio statutory guidelines in administering state assessments?  Yes/No</t>
  </si>
  <si>
    <r>
      <t xml:space="preserve">ORC 3301.0711, </t>
    </r>
    <r>
      <rPr>
        <sz val="10"/>
        <color rgb="FFFF0000"/>
        <rFont val="Calibri"/>
        <family val="2"/>
        <scheme val="minor"/>
      </rPr>
      <t>3313.608</t>
    </r>
  </si>
  <si>
    <t>Administration and grading of assessments</t>
  </si>
  <si>
    <t>The school provides intervention services as required by ORC 3301.0711(D).</t>
  </si>
  <si>
    <t>Does the school provide intervention services as specified in ORC 3301.0711(D)??  Yes/No</t>
  </si>
  <si>
    <r>
      <t>ORC 3314.26,</t>
    </r>
    <r>
      <rPr>
        <sz val="10"/>
        <color rgb="FFFF0000"/>
        <rFont val="Calibri"/>
        <family val="2"/>
        <scheme val="minor"/>
      </rPr>
      <t xml:space="preserve"> 3314.262</t>
    </r>
  </si>
  <si>
    <t>ORC 3314.26</t>
  </si>
  <si>
    <t>Withdrawal of computer-based school student not taking tests</t>
  </si>
  <si>
    <r>
      <t>The school withdraws any student who failed to participate in the annual spring administration of any required assessment for two consecutive school years</t>
    </r>
    <r>
      <rPr>
        <sz val="10"/>
        <color rgb="FFFF0000"/>
        <rFont val="Calibri"/>
        <family val="2"/>
        <scheme val="minor"/>
      </rPr>
      <t xml:space="preserve"> </t>
    </r>
    <r>
      <rPr>
        <sz val="10"/>
        <rFont val="Calibri"/>
        <family val="2"/>
        <scheme val="minor"/>
      </rPr>
      <t xml:space="preserve">while enrolled at that school without excuse </t>
    </r>
    <r>
      <rPr>
        <sz val="10"/>
        <color rgb="FFFF0000"/>
        <rFont val="Calibri"/>
        <family val="2"/>
        <scheme val="minor"/>
      </rPr>
      <t>beginning with the 2020-2021 school year.</t>
    </r>
  </si>
  <si>
    <t>If yes, does the school withdraw, unless the parent pays tuition, students who have not participated in annual spring assessments for two consecutive years while enrolled at that school who do not meet an exception?  Yes/No</t>
  </si>
  <si>
    <t>ORC 3314.25</t>
  </si>
  <si>
    <t>Computer-based schools to provide location for statewide tests</t>
  </si>
  <si>
    <t xml:space="preserve">The school provides students with a location within 50 miles of student's residence at which to complete the statewide achievement and diagnostic assessments.  </t>
  </si>
  <si>
    <t>If yes, does the school provide a location within 50 miles of each student's residence for statewide tests?  Yes/No</t>
  </si>
  <si>
    <t>ORC 3301.0715</t>
  </si>
  <si>
    <t>District board to administer diagnostic assessment - intervention services</t>
  </si>
  <si>
    <t>All schools with any grades K-3</t>
  </si>
  <si>
    <t xml:space="preserve">State Testing </t>
  </si>
  <si>
    <t>The school administers state diagnostic tests to students in required categories and to all students in the appropriate grade level at least once annually, providing the information to parents and the Department.</t>
  </si>
  <si>
    <t>If yes, does the school administer state diagnostic tests to students in required categories and to all students in the appropriate grade level at least once annually, providing the information to parents and the Department as defined in ORC 3301.0715? Yes/No</t>
  </si>
  <si>
    <t>ORC 3301.0710(A)</t>
  </si>
  <si>
    <t>Requires schools to teach and test social studies in at least fourth and sixth grades using a test selected by the school. Prohibits the reporting of the test results to the Department.</t>
  </si>
  <si>
    <t>Does the school serve fourth and/or sixth grade students?  Yes/No</t>
  </si>
  <si>
    <t>If yes, did the school teach and test social studies (in the applicable grades) using a test selected by the school? Yes/No</t>
  </si>
  <si>
    <t>ORC 3320.03</t>
  </si>
  <si>
    <t>Religious Expression</t>
  </si>
  <si>
    <t>The school does not prohibit a student from engaging in religious expression in the completion of  assignments and does not penalize or reward a student based on the religious content of a student's work.</t>
  </si>
  <si>
    <t>Does the school allow students to engage in religious expression in the completion of assignments? Yes/No</t>
  </si>
  <si>
    <t>If yes, does the school assign grades and scores as required by ORC 3320.03?</t>
  </si>
  <si>
    <t>ORC 3314.22(C)</t>
  </si>
  <si>
    <t>ORC 3314.22</t>
  </si>
  <si>
    <t>Child entitled to computer supplied by the school</t>
  </si>
  <si>
    <t>Data and Technology</t>
  </si>
  <si>
    <t>Data and Technology (Computer Equipment)</t>
  </si>
  <si>
    <t>Site-based school's provision of a computer: the school provides a computer to students in the same manner as an e-school, consistent with ORC 3314.22</t>
  </si>
  <si>
    <t>Is the school a site-based school that requires student engagement in internet or computer-based instructional methods from their residence?  Yes/No</t>
  </si>
  <si>
    <t>If yes, does the school supply computers to those students as required by ORC 3314.22(C)?  Yes/No</t>
  </si>
  <si>
    <t xml:space="preserve">The school provides a computer to students unless waiver conditions are met. </t>
  </si>
  <si>
    <t>If yes, does the school provide students with a computer or have a waiver for students who do not receive computers?  Yes/No</t>
  </si>
  <si>
    <t>ORC 3312.10,  3301.075</t>
  </si>
  <si>
    <t>OAC 3301-3-06</t>
  </si>
  <si>
    <t>Agreement with data acquisition site, Responsibilities of an information technology center and a user entity</t>
  </si>
  <si>
    <t>Data and Technology (ITC)</t>
  </si>
  <si>
    <t xml:space="preserve">The school participates, as required by its ITC, in governance, financial support, professional development, and submission of data. </t>
  </si>
  <si>
    <t>Does the school have an agreement with an ITC?  Yes/No</t>
  </si>
  <si>
    <t>If yes, does the school participate as required with its ITC?  Yes/No</t>
  </si>
  <si>
    <t xml:space="preserve">ORC 3301.075, </t>
  </si>
  <si>
    <r>
      <t xml:space="preserve">OAC </t>
    </r>
    <r>
      <rPr>
        <sz val="10"/>
        <color rgb="FFFF0000"/>
        <rFont val="Calibri"/>
        <family val="2"/>
        <scheme val="minor"/>
      </rPr>
      <t>3301-3-01, 3301-3-02,</t>
    </r>
    <r>
      <rPr>
        <sz val="10"/>
        <rFont val="Calibri"/>
        <family val="2"/>
        <scheme val="minor"/>
      </rPr>
      <t xml:space="preserve"> 3301-3-03</t>
    </r>
  </si>
  <si>
    <t>Information technology center permit eligibility and application</t>
  </si>
  <si>
    <t>The school and other user entities follow the appropriate procedures outlined in OAC 3301-3-03 to establish an ITC.</t>
  </si>
  <si>
    <t>Did the school establish an ITC?  Yes/No</t>
  </si>
  <si>
    <t>If yes, did the school and other users follow procedures as outlined in statute?  Yes/No</t>
  </si>
  <si>
    <t>ORC 2151.357</t>
  </si>
  <si>
    <t>Response respecting sealed records - index - limited inspection</t>
  </si>
  <si>
    <t>Data and Technology (Records)</t>
  </si>
  <si>
    <t xml:space="preserve">The school follows ORC 2151.357 pertaining to maintenance and release of sealed student records. </t>
  </si>
  <si>
    <t>Did the school have any delinquent students as defined in ORC 2152.02(E)? Yes/No</t>
  </si>
  <si>
    <t>If yes, did the school maintain and/or release student records and related court records only as permitted in ORC 2151.357?  Yes/No</t>
  </si>
  <si>
    <t>ORC 1347</t>
  </si>
  <si>
    <t>Personal information systems</t>
  </si>
  <si>
    <t>Current</t>
  </si>
  <si>
    <t>The school has adopted policies and procedures that provide for the correct operation of personal information systems as detailed in ORC 1347.</t>
  </si>
  <si>
    <t>Does the school take steps in accordance with ORC 1347 to protect information that must be kept confidential by law?  Yes/No</t>
  </si>
  <si>
    <t>ORC 3314.17</t>
  </si>
  <si>
    <t>Participation of community school in education management information system</t>
  </si>
  <si>
    <t>Data and Technology (Reporting)</t>
  </si>
  <si>
    <t>The school follows all guidelines and timely submitted complete and accurate EMIS data using a software package certified by the Department. Each fiscal officer appointed under ORC 3314.011 is responsible for annually reporting the community school's data under ORC 3301.0714.</t>
  </si>
  <si>
    <t>Did the school use EMIS-compatible software and timely submit EMIS data?  Yes/No</t>
  </si>
  <si>
    <t>Academic performance rating and report card system</t>
  </si>
  <si>
    <r>
      <rPr>
        <sz val="10"/>
        <color rgb="FFFF0000"/>
        <rFont val="Calibri"/>
        <family val="2"/>
        <scheme val="minor"/>
      </rPr>
      <t xml:space="preserve">A school primarily serving students enrolled in a dropout prevention and recovery program </t>
    </r>
    <r>
      <rPr>
        <strike/>
        <sz val="10"/>
        <rFont val="Calibri"/>
        <family val="2"/>
        <scheme val="minor"/>
      </rPr>
      <t>The school administers</t>
    </r>
    <r>
      <rPr>
        <sz val="10"/>
        <rFont val="Calibri"/>
        <family val="2"/>
        <scheme val="minor"/>
      </rPr>
      <t xml:space="preserve"> </t>
    </r>
    <r>
      <rPr>
        <sz val="10"/>
        <color rgb="FFFF0000"/>
        <rFont val="Calibri"/>
        <family val="2"/>
        <scheme val="minor"/>
      </rPr>
      <t xml:space="preserve">complies with all testing and reporting requirements as prescribed by the state board of education and </t>
    </r>
    <r>
      <rPr>
        <strike/>
        <sz val="10"/>
        <rFont val="Calibri"/>
        <family val="2"/>
        <scheme val="minor"/>
      </rPr>
      <t>all required assessments and</t>
    </r>
    <r>
      <rPr>
        <sz val="10"/>
        <rFont val="Calibri"/>
        <family val="2"/>
        <scheme val="minor"/>
      </rPr>
      <t xml:space="preserve"> submits to the Department all data required to calculate the report card.</t>
    </r>
  </si>
  <si>
    <t>Is the school issued a dropout prevention and recovery report card?  Yes/No</t>
  </si>
  <si>
    <t>If yes, did the school administer all required assessments and submit required data to the Department?  Yes/No</t>
  </si>
  <si>
    <t>ORC 3314.038</t>
  </si>
  <si>
    <t>Children residing in residential center; reporting</t>
  </si>
  <si>
    <t>A school enrolling students who reside in a residential center annually reports the information to the Department and the Auditor of State.</t>
  </si>
  <si>
    <t xml:space="preserve">Does the school enroll students who reside in a residential center?  Yes/No  </t>
  </si>
  <si>
    <t>If yes, does the school properly report these students to the Department and the Auditor of State?  Yes/No</t>
  </si>
  <si>
    <t>ORC 3310.42</t>
  </si>
  <si>
    <t>Autism scholarship program - data verification code request</t>
  </si>
  <si>
    <t>Data and Technology (SSID)</t>
  </si>
  <si>
    <t>The school complies with requests from the Department for the SSID of a student applying for the Autism Scholarship Program.</t>
  </si>
  <si>
    <t xml:space="preserve">Did the school have any students apply for the Autism Scholarship AND did the Department request SSID information for any student applicants?  Yes/No  </t>
  </si>
  <si>
    <t>If yes, did the school provide the SSID information for students applying for the Autism Scholarship when requested?  Yes/No</t>
  </si>
  <si>
    <t>ORC 3310.11</t>
  </si>
  <si>
    <t>Request for data verification code of applicant</t>
  </si>
  <si>
    <t>The school complies with requests from the Department for the SSID of a student applying for the Educational Choice Scholarship Program.</t>
  </si>
  <si>
    <t>Did the school have any students apply for the Educational Choice Scholarship Program AND did the Department request SSID information for one or more students who applied for the scholarship?  Yes/No</t>
  </si>
  <si>
    <t>If yes, did the school provide the Department with SSID information for students applying for the Educational Choice Scholarship Program when requested by the Department? Yes/No</t>
  </si>
  <si>
    <t>ORC 3310.63</t>
  </si>
  <si>
    <t>Requests for data verification code</t>
  </si>
  <si>
    <t>The school complies with requests from the Department for the SSID of a student applying for the Jon Peterson Special Needs Scholarship Program.</t>
  </si>
  <si>
    <t>Did the school have any students apply for the Jon Peterson Special Needs Scholarship Program AND did the Department request SSID information for any applicant?  Yes/No</t>
  </si>
  <si>
    <t>If yes, did the school comply with requests for SSID information for students applying for the Jon Peterson Special Needs Scholarship Program?  Yes/No</t>
  </si>
  <si>
    <t>ORC 3313.978</t>
  </si>
  <si>
    <t>Implementation of program</t>
  </si>
  <si>
    <t>Cleveland Area Schools</t>
  </si>
  <si>
    <t>The school complies with requests from the Department for the SSID of a student applying for the Cleveland Scholarship Program.</t>
  </si>
  <si>
    <t xml:space="preserve">Did the school have any students apply for the Cleveland Scholarship Program AND did the Department request SSID information for any applicant?  Yes/No  </t>
  </si>
  <si>
    <t>If yes, did the school comply with requests from the Department to provide SSID information for students applying for the Cleveland Scholarship Program?  Yes/No</t>
  </si>
  <si>
    <t>ORC 3301.948</t>
  </si>
  <si>
    <t>Provision of data to multi-state consortium prohibited.</t>
  </si>
  <si>
    <t>Data and Technology (Student Data)</t>
  </si>
  <si>
    <t>The community school does not provide student names and addresses to a multi-state consortium.</t>
  </si>
  <si>
    <t xml:space="preserve">Is the school part of a multi-state consortium?  Yes/No  </t>
  </si>
  <si>
    <t>If yes, does the school ensure that student names and addresses are not released to the multi-state consortium?  Yes/No</t>
  </si>
  <si>
    <t>ORC 3319.321</t>
  </si>
  <si>
    <t>Confidentiality</t>
  </si>
  <si>
    <t xml:space="preserve">All schools </t>
  </si>
  <si>
    <t>The school only releases directory information regarding students in the circumstances described in law.</t>
  </si>
  <si>
    <t>Does the school have and follow its policy regarding the release of student directory information?  Yes/No</t>
  </si>
  <si>
    <t>ORC 3314.27</t>
  </si>
  <si>
    <t>Maximum daily hours by computer-based school student</t>
  </si>
  <si>
    <t>The school maintains student participation records accurately and completely in a form easily provided to the Department upon the request of the Department or the Auditor of State.</t>
  </si>
  <si>
    <t>If yes, does the school maintain accurate records of daily student participation in learning opportunities?  Yes/No</t>
  </si>
  <si>
    <t>401-A</t>
  </si>
  <si>
    <t>ORC 3314.261</t>
  </si>
  <si>
    <t>Attendance policies for internet- or computer-based community schools</t>
  </si>
  <si>
    <t>Internet- or computer-based schools that are not dropout prevention and recovery schools</t>
  </si>
  <si>
    <t>Enrollment/Admissions/Attendance</t>
  </si>
  <si>
    <t>Attendance</t>
  </si>
  <si>
    <t>The internet- or computer-based school's attendance policy specifies the conditions for which a student is considered to be in attendance or not in attendance.  Such schools shall develop and adopt a policy regarding failure of students to participate in instructional activities and the consequences students will face if this occurs.  Lists what an internet- or computer-based school must do if a student disenrolls.</t>
  </si>
  <si>
    <t xml:space="preserve">Is the school an internet- or computer-based school that is NOT a dropout prevention and recovery school? Yes/No
</t>
  </si>
  <si>
    <t>If yes, does the school have an attendance policy that meets the requirements of ORC 3314.261?  Yes/No</t>
  </si>
  <si>
    <t>Document Submission (Either 401-A or 401-B applies, not both) (Submit docs under 401 in Epicenter)
Copy of the applicable board-approved school policy and evidence of board approval of the policy</t>
  </si>
  <si>
    <t>401-B</t>
  </si>
  <si>
    <t>ORC 3321.19, 3321.191</t>
  </si>
  <si>
    <t>Examination into cases of truancy-failure of parent, guardian or responsible person to cause child's attendance at school; Adoption of  policy regarding student absences; intervention strategies</t>
  </si>
  <si>
    <t>The school provides parents with the proper notice of truancy, utilizes an intervention strategy and/or files a complaint in juvenile court when appropriate for students who are truant. The board is to adopt policy regarding habitual truancy and intervention strategies.</t>
  </si>
  <si>
    <r>
      <rPr>
        <sz val="10"/>
        <color rgb="FFFF0000"/>
        <rFont val="Calibri"/>
        <family val="2"/>
        <scheme val="minor"/>
      </rPr>
      <t>Is the school site-based or an internet- or computer-based drop out prevention school? Yes/No</t>
    </r>
    <r>
      <rPr>
        <sz val="10"/>
        <rFont val="Calibri"/>
        <family val="2"/>
        <scheme val="minor"/>
      </rPr>
      <t xml:space="preserve">
</t>
    </r>
    <r>
      <rPr>
        <strike/>
        <sz val="10"/>
        <rFont val="Calibri"/>
        <family val="2"/>
        <scheme val="minor"/>
      </rPr>
      <t>Does the school have a governing board approved policy regarding habitual truancy and intervention strategies?  Yes/No</t>
    </r>
  </si>
  <si>
    <r>
      <rPr>
        <sz val="10"/>
        <color rgb="FFFF0000"/>
        <rFont val="Calibri"/>
        <family val="2"/>
        <scheme val="minor"/>
      </rPr>
      <t xml:space="preserve">If yes, does the school have a governing board approved policy regarding habitual truancy and intervention strategies AND 
</t>
    </r>
    <r>
      <rPr>
        <sz val="10"/>
        <rFont val="Calibri"/>
        <family val="2"/>
        <scheme val="minor"/>
      </rPr>
      <t>did the board, in adopting the policy, consult with a judge of a juvenile court of the county, parents, guardians, or other people having care of the students attending school in the district, and with appropriate state and local agencies AND does the policy meet all requirements outlined in 3321.191(B)? Yes/No</t>
    </r>
  </si>
  <si>
    <t>Document Submission 
(Either 401-A or 401-B applies, not both) (Submit docs under 401 in Epicenter)
Copy of the applicable board-approved school policy and evidence of board approval of the policy</t>
  </si>
  <si>
    <t>ORC 3321.18</t>
  </si>
  <si>
    <t xml:space="preserve">Enforcement proceedings (truancy) </t>
  </si>
  <si>
    <t>The attendance officer institutes proceedings for violations of compulsory education laws.</t>
  </si>
  <si>
    <t xml:space="preserve">Did the school have any cases of truancy? Yes/No </t>
  </si>
  <si>
    <t>If yes, did the attendance officer institute proceedings for violations of compulsory education laws AND keep records? Yes/No</t>
  </si>
  <si>
    <t>ORC 3321.13</t>
  </si>
  <si>
    <t>Duties of teacher and superintendent upon withdrawal or habitual absence of child from school - forms</t>
  </si>
  <si>
    <t xml:space="preserve">When students withdraw from the school, the school identified the reason for withdrawal and notified the appropriate parties. </t>
  </si>
  <si>
    <t xml:space="preserve">Did the school withdraw any students? Yes/No </t>
  </si>
  <si>
    <t>If yes, when the student was withdrawn from school, did the school identify the reasons for withdrawal AND notify the appropriate parties?  Yes/No</t>
  </si>
  <si>
    <t>ORC 3321.041</t>
  </si>
  <si>
    <t>Excused absences for certain extracurricular activities</t>
  </si>
  <si>
    <t>A classroom teacher must accompany any students absent from school for an extracurricular or enrichment activity longer than four consecutive days.</t>
  </si>
  <si>
    <t xml:space="preserve">Did one or more students take any enrichment or extracurricular activities that required absence from school for more than four days?  Yes/No </t>
  </si>
  <si>
    <t>If yes, did the school follow the requirements of law in having teachers present?  Yes/No</t>
  </si>
  <si>
    <t>Onsite Review
Available evidence, which may include the itinerary or agrenda, the number of students that attended and the list of teachers that accompanied the students</t>
  </si>
  <si>
    <t>ORC 3313.66, 3313.668</t>
  </si>
  <si>
    <t>Suspension, expulsion or permanent exclusion - removal from curricular or extracurricular activities.; Removal from school based on absences</t>
  </si>
  <si>
    <t xml:space="preserve">The school complied with all requirements regarding the length of a suspension, expulsions or removal and provided students with the required due process concerning such actions. </t>
  </si>
  <si>
    <t xml:space="preserve">Did the school suspend, expel or remove one or more students during the school year? Yes/No </t>
  </si>
  <si>
    <t>If yes, did the school provide the student with due process? Yes/No</t>
  </si>
  <si>
    <t>ORC 3313.66, 3313.661</t>
  </si>
  <si>
    <t>Policy regarding suspension, expulsion, removal, and permanent exclusion</t>
  </si>
  <si>
    <t>The school adopted a policy regarding suspension, expulsion, removal, and permanent exclusion of students fulfilling the requirements in ORC 3313.66 and 3313.661.</t>
  </si>
  <si>
    <t>Has the school adopted a policy regarding suspension, expulsion, removal and permanent exclusion of students that specifies the type of misconduct for which a student may be suspended, expelled, or removed?  Yes/No</t>
  </si>
  <si>
    <t>Document Submission
Copy of the applicable board-approved school policy and evidence of board approval of the policy</t>
  </si>
  <si>
    <t>ORC 3313.662</t>
  </si>
  <si>
    <t>Adjudication order permanently excluding pupil from public schools.</t>
  </si>
  <si>
    <t xml:space="preserve">The school may issue to the governing board a request that a pupil that meets the requirements outlined in ORC 3313.662 be permanently excluded from public school attendance. </t>
  </si>
  <si>
    <t xml:space="preserve">Did the school seek to have a student permanently excluded from attending public school?  Yes/No </t>
  </si>
  <si>
    <t>If yes, did the school follow the procedure identified in ORC 3313.662?  Yes/No</t>
  </si>
  <si>
    <t>ORC 3321.141</t>
  </si>
  <si>
    <t>Contacting the parent, guardian, or other person having care of a student who was absent without legitimate excuse from school</t>
  </si>
  <si>
    <t>All schools with the exception of e-schools</t>
  </si>
  <si>
    <t>Within 2 hours of the beginning of each school day, the school makes at least one attempt to contact the parent, guardian, or other person having care of any student who was absent without legitimate excuse from the school.</t>
  </si>
  <si>
    <t>If yes, did the school attempt to contact a student's parent, guardian, or other person having care of the student within 2 hours of every instance of an unexcused student absence as outlined in ORC 3321.141? Yes/No</t>
  </si>
  <si>
    <r>
      <t xml:space="preserve">ORC 3313.668, </t>
    </r>
    <r>
      <rPr>
        <strike/>
        <sz val="10"/>
        <rFont val="Calibri"/>
        <family val="2"/>
        <scheme val="minor"/>
      </rPr>
      <t>temporary law in HB 318 Section 9</t>
    </r>
  </si>
  <si>
    <t>Removal from school based on absences; removal of students in grades pre-k through three</t>
  </si>
  <si>
    <r>
      <rPr>
        <strike/>
        <sz val="10"/>
        <rFont val="Calibri"/>
        <family val="2"/>
        <scheme val="minor"/>
      </rPr>
      <t xml:space="preserve">The school reduces the number of out-of-school suspensions and expulsions issued for offenses other than those listed in ORC 3313.668(B)(1)(a) and (b) by at least 25 percent, using the numbers reported for that category for the 2018-2019 school year as a baseline. </t>
    </r>
    <r>
      <rPr>
        <sz val="10"/>
        <rFont val="Calibri"/>
        <family val="2"/>
        <scheme val="minor"/>
      </rPr>
      <t xml:space="preserve"> </t>
    </r>
    <r>
      <rPr>
        <sz val="10"/>
        <color rgb="FFFF0000"/>
        <rFont val="Calibri"/>
        <family val="2"/>
        <scheme val="minor"/>
      </rPr>
      <t>All suspensions and expulsions for students in grades pre-kindergarten through three are either for offenses described in divisions (B)(2) to (5) of section 3313.66 of the Revised Code, as required by division (B)(1)(a) of section 3313.668 of the Revised Code or are necessary for the immediate health and safety of the student, the student's fellow classmates, classroom staff and teachers, or other school employees as required by division (B)(1)(b) of section 3313.668 of the Revised Code.</t>
    </r>
  </si>
  <si>
    <t xml:space="preserve">Did the school issue an out-of-school suspension or expulsion to one or more students in pre-kindergarten through third grade during the school year? Yes/No </t>
  </si>
  <si>
    <r>
      <t>If yes, was the out-of-school  suspension or expulsion for a reason outlined in ORC 3313.668(B)(1)(a) or (b) </t>
    </r>
    <r>
      <rPr>
        <strike/>
        <sz val="10"/>
        <color rgb="FFFF0000"/>
        <rFont val="Calibri"/>
        <family val="2"/>
        <scheme val="minor"/>
      </rPr>
      <t>OR did the total of out-of-school suspensions or expulsions issued for reasons other than those in ORC 3313.668(B)(1)(a) or (b) reduce by 25 percent from the 2018-2019 school year</t>
    </r>
    <r>
      <rPr>
        <sz val="10"/>
        <rFont val="Calibri"/>
        <family val="2"/>
        <scheme val="minor"/>
      </rPr>
      <t>? Yes/No</t>
    </r>
  </si>
  <si>
    <t>ORC 3321.191(C)(1)</t>
  </si>
  <si>
    <t>Adoption of policy regarding student absences; intervention strategies</t>
  </si>
  <si>
    <t xml:space="preserve">In the event that a child of compulsory school age is absent with or without legitimate excuse from the public school the child is supposed to attend for thirty-eight or more hours in one school month, or sixty-five or more hours in a school year, the attendance officer of that school shall notify the child's parent, guardian, or custodian of the child's absences, in writing, within seven days after the date after the absence that triggered the notice requirement. </t>
  </si>
  <si>
    <t>Did the school have one or more students  who were absent with or without legitimate excuse for 38 hours or more in one school month or 65 or more hours in the school year? Yes/No</t>
  </si>
  <si>
    <t>If yes, did the attendance officer of the school notify the child's parent, guardian, or custodian of the child's absences, in writing, within seven days after the date after the absence that triggered the notice requirement? Yes/No</t>
  </si>
  <si>
    <t>ORC 3321.191(C)(2), 2151.011, 3321.19(E)</t>
  </si>
  <si>
    <t>If the absences of a student surpass the threshold for an habitual truant as set forth in section 2151.011 of the Revised Code, the principal or chief administrator of the school or the superintendent of the school district shall assign the student to an absence intervention team as outlined in ORC 3321.191(C)(2).</t>
  </si>
  <si>
    <t>Did the school have one or more students that surpassed the threshold for habitual truancy set forth in ORC 2151.011? Yes/No</t>
  </si>
  <si>
    <t>If yes, did the principal or chief administrator assign the student to an absence intervention team AND follow all associated requirements of ORC 3321.191(C)(2) OR is the school exempt from the requirement to assign an intervention team as defined in ORC 3321.19(E)? Yes/No</t>
  </si>
  <si>
    <t>ORC 3321.19(D), 2151.011, 3321.16, 3321.191</t>
  </si>
  <si>
    <t>Examination into cases of truancy - failure of parent, guardian or responsible person to cause child's attendance at school</t>
  </si>
  <si>
    <t>If the absences of a student surpass the threshold for an habitual truant as set forth in section 2151.011 of the Revised Code, the attendance officer shall file a complaint in the juvenile court of the county in which the child has a residence or legal settlement or in which the child is supposed to attend school jointly against the child and the parent, guardian, or other person having care of the child, in accordance with the timelines and conditions set forth in ORC 3321.16.</t>
  </si>
  <si>
    <t>Did the school have one or more students that was habitually truant and the student(s) refused to participate in or failed to make satisfactory progress on the absences intervention plan, other intervention strategies, or other alternatives after the school made meaningful attempts to re-engage the student? Yes/No</t>
  </si>
  <si>
    <t>If yes, for each such student, did the attendance officer file a complaint in the juvenile court by the 61st day after the implementation of the absence intervention plan or, if the implementation of the absence intervention plan was extended under ORC 3321.16(B)(3), by the 31st day from the first day of instruction of the school year? Yes/No</t>
  </si>
  <si>
    <t>ORC 3321.191(E)</t>
  </si>
  <si>
    <t>Each school district shall report to the Department of Education, in a format and manner determined by the Department, any of the occurrences defined in 3321.191(E).</t>
  </si>
  <si>
    <t>Did the school have one or more students that met the requirements that triggered the school to report to the Department as required in ORC 3321.191(E)? Yes/No</t>
  </si>
  <si>
    <t>If yes, did the school report the occurrence(s) to the Department in a format and manner determined by the Department? Yes/No</t>
  </si>
  <si>
    <t>ORC 3313.66(A)</t>
  </si>
  <si>
    <t>Suspension, expulsion or permanent exclusion - removal from curricular or extracurricular activities</t>
  </si>
  <si>
    <t>The school's governing authority shall adopt a policy establishing parameters for completing and grading assignments missed because of a pupil's suspension.</t>
  </si>
  <si>
    <t>Did the school's governing authority adopt a policy establishing parameters for completing and grading assignments missed because of a student's suspension? Yes/No</t>
  </si>
  <si>
    <t>Did the school have one or more students suspended during the school year? Yes/No</t>
  </si>
  <si>
    <t>If yes, did the school provide the student(s) an opportunity to complete any classroom assignments missed because of the suspension AND allow the student to receive at least partial credit for the completed assignment(s)? Yes/No</t>
  </si>
  <si>
    <t>ORC 3313.66</t>
  </si>
  <si>
    <t>If at the time an out-of-school suspension is imposed there are fewer than ten school days remaining in the school year in which the incident that gives rise to the suspension takes place, the superintendent shall not apply any remaining part of the period of the suspension to the following school year. The superintendent may instead require the pupil to participate in a community service program or another alternative consequence for a number of hours equal to the remaining part of the period of the suspension.</t>
  </si>
  <si>
    <t>Did the school have one or more students with an out-of-school suspension imposed when there were fewer than 10 school days remaining in the 2020-2021 school year? Yes/No</t>
  </si>
  <si>
    <t>If yes, did the school  impose the remaining suspension time in the beginning of the 2021-2022 school year? Yes/No</t>
  </si>
  <si>
    <t>ORC 3314.03(A)(6)(b)</t>
  </si>
  <si>
    <t>Specifications of contract between sponsor and governing authority - specifications of comprehensive plan</t>
  </si>
  <si>
    <t>The school's governing authority adopts an attendance policy that includes a procedure for automatically withdrawing a student from the school if the student without a legitimate excuse fails to participate in seventy-two consecutive hours of the learning opportunities offered to the student.</t>
  </si>
  <si>
    <t>Did the governing authority adopt an attendance policy that includes a procedure for automatically withdrawing a student from the school if the student without a legitimate excuse fails to participate in seventy-two consecutive hours of the learning opportunities offered to the student? Yes/No</t>
  </si>
  <si>
    <t>ORC 3314.06</t>
  </si>
  <si>
    <t>Admission procedures</t>
  </si>
  <si>
    <t>Enrollment/Admissions</t>
  </si>
  <si>
    <t>The school has admission procedures that specify the items outlined in ORC 3314.06.</t>
  </si>
  <si>
    <t>Does the school have admission procedures that comply with ORC 3314.06?  Yes/No</t>
  </si>
  <si>
    <t>Document Submission
Copy of the applicable board-approved school admission procedures and evidence of board approval of the procedures</t>
  </si>
  <si>
    <t>ORC 3314.03(A)(19), 3314.06, 3314.061</t>
  </si>
  <si>
    <t xml:space="preserve">ORC 3314.03(A)(19) </t>
  </si>
  <si>
    <t>The school's admission policy for students residing outside the district of residence is followed.</t>
  </si>
  <si>
    <t>Does the school have an admission policy that addresses students residing outside the district of residence?  Yes/No</t>
  </si>
  <si>
    <t>ORC 3301.0723</t>
  </si>
  <si>
    <t>Data verification code for younger children receiving state services</t>
  </si>
  <si>
    <t>The school, when enrolling a student, confirms whether the child has already been assigned an SSID before requesting or assigning a data verification code.</t>
  </si>
  <si>
    <t xml:space="preserve">Did the school assign an SSID to any incoming student? Yes/No  </t>
  </si>
  <si>
    <t>If yes, did the school ensure that the student was not previously assigned an SSID?  Yes/No</t>
  </si>
  <si>
    <t>ORC 3314.08, 3317.02, 5753.11</t>
  </si>
  <si>
    <t>ORC 3314.08</t>
  </si>
  <si>
    <t>OAC 3301-102-06</t>
  </si>
  <si>
    <t>Annual enrollment reports; payments from Department and calculating student population</t>
  </si>
  <si>
    <t>9/14/2016 and 6/11/2012</t>
  </si>
  <si>
    <t>The school provides complete and accurate reporting of student enrollment data used to calculate payments and reviews the school’s borrowing and expenditures for consistency with legal requirements.</t>
  </si>
  <si>
    <t>Did the school provide complete and accurate student enrollment data to the Department? Yes/No</t>
  </si>
  <si>
    <t>ORC 3314.20</t>
  </si>
  <si>
    <t>Community schools; enrollment limits</t>
  </si>
  <si>
    <t xml:space="preserve">For internet- or computer-based community schools, the school's enrollment limit for each school year is the prescribed annual rate of growth, as calculated by the Department.  </t>
  </si>
  <si>
    <t xml:space="preserve">Is the school an internet- or computer-based school?  Yes/No  </t>
  </si>
  <si>
    <t>If yes, does the school comply with enrollment limits established by statute?  Yes/No</t>
  </si>
  <si>
    <t>ORC 3314.041</t>
  </si>
  <si>
    <t>Distributing statement concerning state-prescribed testing and compulsory attendance law to parents</t>
  </si>
  <si>
    <t>The school provides the parent, at the time a student is enrolled, with a statement about the requirement for enrolled students to take proficiency tests and other examinations prescribed by law.</t>
  </si>
  <si>
    <t>Does the school provide  the parent, at the time a student is enrolled, with a statement about the requirement for enrolled students to take proficiency tests and other examinations prescribed by law? Yes/No</t>
  </si>
  <si>
    <t>Onsite Review
Copy of the statement/document provided to parents of newly enrolled students</t>
  </si>
  <si>
    <t>ORC 3314.03(A)(7)</t>
  </si>
  <si>
    <t>The school's contract includes the ways it will achieve racial and ethnic balance reflective of the community it serves.</t>
  </si>
  <si>
    <t>Does the school's contract include the ways in which the school will achieve racial and ethnic balance reflective of the community it serves? Yes/No</t>
  </si>
  <si>
    <t>ORC 3313.672</t>
  </si>
  <si>
    <t>Presenting school records, custody order if applicable and certification of birth by new pupil</t>
  </si>
  <si>
    <t>At the time of initial entry to the school, the school's admissions office collects the documentation required by ORC 3313.672 from new students.</t>
  </si>
  <si>
    <t>Does the school collect all necessary documentation upon student enrollment in the school?  Yes/No</t>
  </si>
  <si>
    <t>Onsite Review
Available evidence, which may include a list of items school collects from new students</t>
  </si>
  <si>
    <t>The school did not knowingly admit any student permanently excluded from school attendance by the Superintendent of Public Instruction.</t>
  </si>
  <si>
    <t>Does the school take steps to ensure that it does not admit any student permanently excluded from school attendance by the superintendent of public instruction?  Yes/No</t>
  </si>
  <si>
    <t>ORC 3313.648</t>
  </si>
  <si>
    <t>Prohibiting incentives to enroll in district</t>
  </si>
  <si>
    <t>The school did not offer a monetary payment or other in-kind gift to any student or student's family as an incentive for the student to enroll in the school.</t>
  </si>
  <si>
    <t>Did the school ensure that no monetary or other gifts were given to a student or their family as an incentive for enrollment?  Yes/No</t>
  </si>
  <si>
    <t>ORC 3313.6411</t>
  </si>
  <si>
    <t>Providing report card to parent</t>
  </si>
  <si>
    <t>The school provides parents or guardians with a copy of the most recent report card during the admissions process.</t>
  </si>
  <si>
    <t>Did the school provide parents or guardians  of students with a copy of the school's most recent report card during the admissions process?  Yes/No</t>
  </si>
  <si>
    <t>Onsite Review
Available evidence, which may include a copy of enrollment package OR a checklist of all items included in the school's standard enrollment package</t>
  </si>
  <si>
    <t>ORC 3314.271</t>
  </si>
  <si>
    <t>Orientation course</t>
  </si>
  <si>
    <t>Internet- or computer- based community schools</t>
  </si>
  <si>
    <t>The school complies with all requirements of ORC 3314.271 regarding student orientation and parent involvement.</t>
  </si>
  <si>
    <r>
      <t xml:space="preserve">If yes, does the school offer a student orientation course </t>
    </r>
    <r>
      <rPr>
        <sz val="10"/>
        <color rgb="FFFF0000"/>
        <rFont val="Calibri"/>
        <family val="2"/>
        <scheme val="minor"/>
      </rPr>
      <t>and notify students of the opportunity to participate in the orientation course</t>
    </r>
    <r>
      <rPr>
        <sz val="10"/>
        <rFont val="Calibri"/>
        <family val="2"/>
        <scheme val="minor"/>
      </rPr>
      <t xml:space="preserve"> </t>
    </r>
    <r>
      <rPr>
        <sz val="10"/>
        <color rgb="FFFF0000"/>
        <rFont val="Calibri"/>
        <family val="2"/>
        <scheme val="minor"/>
      </rPr>
      <t>AND does the school periodically communicate with each student's parent the performance and progress of that student, including opportunities for parent-teacher conferences</t>
    </r>
    <r>
      <rPr>
        <sz val="10"/>
        <rFont val="Calibri"/>
        <family val="2"/>
        <scheme val="minor"/>
      </rPr>
      <t>?  Yes/No</t>
    </r>
  </si>
  <si>
    <r>
      <t xml:space="preserve">Onsite Review
Evidence that internet- or computer-based school notified each student of an opportunity to participate in a student orientation course; </t>
    </r>
    <r>
      <rPr>
        <u/>
        <sz val="10"/>
        <rFont val="Calibri"/>
        <family val="2"/>
        <scheme val="minor"/>
      </rPr>
      <t>and</t>
    </r>
    <r>
      <rPr>
        <sz val="10"/>
        <rFont val="Calibri"/>
        <family val="2"/>
        <scheme val="minor"/>
      </rPr>
      <t xml:space="preserve">
Evidence that internet-or computer-based school communicates with parents about the performance and progress of the student throughout the school year and provides opportunities for parent-teacher conferences</t>
    </r>
  </si>
  <si>
    <r>
      <t xml:space="preserve">ORC 3321.01, </t>
    </r>
    <r>
      <rPr>
        <sz val="10"/>
        <color rgb="FFFF0000"/>
        <rFont val="Calibri"/>
        <family val="2"/>
        <scheme val="minor"/>
      </rPr>
      <t>ORC 3324.10</t>
    </r>
  </si>
  <si>
    <t>Compulsory school age - requirements for admission to kindergarten or first grade - pupil personnel service committee</t>
  </si>
  <si>
    <t>K-1</t>
  </si>
  <si>
    <t>The school adopts and follows an admission policy for kindergarten and first grade, consistent with ORC 3321.01.</t>
  </si>
  <si>
    <t xml:space="preserve">Does the school offer grades kindergarten and/or first grade?  Yes/No </t>
  </si>
  <si>
    <t>If yes, has the school adopted and followed an admission policy that meets statutory requirements?  Yes/No</t>
  </si>
  <si>
    <t xml:space="preserve">Document Submission
Copy of applicable school policy </t>
  </si>
  <si>
    <t>ORC 3314.11(A)</t>
  </si>
  <si>
    <t>Verification of residency</t>
  </si>
  <si>
    <t>The governing authority of each community school monthly reviews the residency records of students enrolled in that community school and annually verifies to the Department per the requirements of ORC 3314.11.</t>
  </si>
  <si>
    <t>Did the school monthly review the residency records of enrolled students AND annually verify to the Department the school district each student is entitled to attend? Yes/No</t>
  </si>
  <si>
    <t>ORC 3314.11(B)</t>
  </si>
  <si>
    <t>ORC 3314.11. 3314.03(A)(33)</t>
  </si>
  <si>
    <t>The governing authority of a community school shall adopt a policy that prescribes the number of documents listed in ORC 3314.11 (E)  required to verify a student's residency and prescribes the information required to verify a student's residency.</t>
  </si>
  <si>
    <t>Does the school have a policy that prescribes the number of documents AND prescribes the information required to verify a student's residency? Yes/No</t>
  </si>
  <si>
    <t>Document Submission
Copy of the applicable board-approved policy and evidence of board approval of the policy</t>
  </si>
  <si>
    <t>ORC 3314.11(D)</t>
  </si>
  <si>
    <t>ORC 3314.11</t>
  </si>
  <si>
    <t>If a community school's determination of the school district a student is entitled to attend differs from a district's determination , the community school shall provide the school district with documentation of the student's residency and shall make a good faith effort to accurately identify the correct residence of the student.</t>
  </si>
  <si>
    <t>Did the school have any instances in which their determination of a student's district of residency differed from that of the district? Yes/No</t>
  </si>
  <si>
    <t>If yes, did the school, in all instances, provide the district with documentation of the student's residency and make good faith effort to accurately identify the correct residence of the student? Yes/No</t>
  </si>
  <si>
    <t>Yes</t>
  </si>
  <si>
    <t>ORC 3314.03(A)(32)</t>
  </si>
  <si>
    <t>A provision requiring the governing authority to adopt an enrollment and attendance policy that requires a student's parent to notify the community school in which the student is enrolled when there is a change in the location of the parent's or student's primary residence.</t>
  </si>
  <si>
    <t>Did the school's governing authority adopt an enrollment and attendance policy that requires a student's parent to notify the community school in which the student is enrolled when there is a change in the location of the parent's or student's primary residence? Yes/No</t>
  </si>
  <si>
    <t>ORC 3321.01(G)</t>
  </si>
  <si>
    <t>Compulsory school age - requirements for admission to kindergarten or first grade - pupil personnel services committee</t>
  </si>
  <si>
    <t>Each district shall report to the department, in the manner prescribed by the department, the information described in ORC 3321.01(G)(2)(a) to (d) .</t>
  </si>
  <si>
    <t xml:space="preserve">Does the school offer grade kindergarten?  Yes/No </t>
  </si>
  <si>
    <t>If yes, did the school report to the Department the information described in divisions (G)(2)(a) to (d) of ORC 3321.01 by completing the annual survey?  Yes/No</t>
  </si>
  <si>
    <t>ORC 3314.051</t>
  </si>
  <si>
    <t>Disposal of real property acquired from school district</t>
  </si>
  <si>
    <t>Fiscal</t>
  </si>
  <si>
    <t xml:space="preserve">A school that acquires property from a traditional public district follows notice and pricing requirements per ORC 3314.051 when disposing of the property. </t>
  </si>
  <si>
    <t xml:space="preserve">Did the school dispose of any real property acquired from a traditional public district? Yes/No  </t>
  </si>
  <si>
    <t>If yes, did the school first offer the property to the district at the appraised fair market value to and keep the offer open for a period of sixty days before disposing of the real property in another lawful manner? Yes/No</t>
  </si>
  <si>
    <t>Found in federal regulations</t>
  </si>
  <si>
    <t>None; however federal law ESEA and ESSA</t>
  </si>
  <si>
    <t>Schools that receive funding under Title I must maintain the required level of expenditures on an annual basis as outlined in federal regulation.</t>
  </si>
  <si>
    <t>Did the school accept Title I funds?  Yes/No</t>
  </si>
  <si>
    <t>If yes, did the school meet the Maintenance of Effort requirements as outlined in federal regulation for the most recent review?  Yes/No</t>
  </si>
  <si>
    <t>ORC 3314.042, 3314.032</t>
  </si>
  <si>
    <t>Compliance with standards of financial reporting</t>
  </si>
  <si>
    <t>The school reports all financial information in an easily understood format and by the reporting categories and subgroups required by the Department.</t>
  </si>
  <si>
    <t>Did the school report financial information and an annual budget in an easily understood format with all reporting categories and subgroups required by the Department?  Yes/No</t>
  </si>
  <si>
    <t>ORC 3314.03(A)(15)</t>
  </si>
  <si>
    <t>The school provides a financial plan detailing an estimated budget and the per pupil expenditures for each year of the contract.</t>
  </si>
  <si>
    <t>Did the school's contract include a yearly financial plan and estimated budget with per pupil expenditures for each year of the term of the contract?  Yes/No</t>
  </si>
  <si>
    <t>ORC 117.43</t>
  </si>
  <si>
    <t>OAC 117-6-01</t>
  </si>
  <si>
    <t>Chart of accounts - school districts and community schools</t>
  </si>
  <si>
    <t>The schools have maintained financial records in accordance with the uniform school accounting system (USAS).</t>
  </si>
  <si>
    <t>Does the school maintain its financial records in accordance with the uniform school accounting system? Yes/No</t>
  </si>
  <si>
    <t>ORC 117.38</t>
  </si>
  <si>
    <t>OAC 117-2-03</t>
  </si>
  <si>
    <t>Annual financial reports</t>
  </si>
  <si>
    <t>The schools filed annual financial reports with the Auditor of State that are prepared using generally accepted accounting principles.</t>
  </si>
  <si>
    <t>Did the school open for the first time in the 2021-2022 school year? Yes/No</t>
  </si>
  <si>
    <t>If no, did the school file its 2020-2021 annual financial report with the Auditor of State?  Yes/No</t>
  </si>
  <si>
    <t>Onsite Review
Copy of the confirmation page from the submission of the financial report</t>
  </si>
  <si>
    <t>ORC 3314.50</t>
  </si>
  <si>
    <t>Community School; bond</t>
  </si>
  <si>
    <t>The school posts a bond, guarantee or cash deposit in an amount of $50,000 with the Auditor of State to be used, in the event the school closes, to pay the auditor of state any moneys owed or that become owed by the school for the costs of audits conducted by the auditor of state or a public accountant under Chapter 117. of the Revised Code.</t>
  </si>
  <si>
    <t xml:space="preserve">Did the school initiate operations after 2/1/2016?  Yes/No </t>
  </si>
  <si>
    <t>If yes, before opening, did the school post the bond, guarantee or cash deposit with the auditor of state, to be used in the event the school closes, to pay the auditor of state any monies owed or that become owed by the school for the costs of audits conducted by the auditor of state or a public accountant under Chapter 117. of the Revised Code  AND
is the bond, guarantee or cash deposit still current? Yes/No</t>
  </si>
  <si>
    <t>ORC 3317.25</t>
  </si>
  <si>
    <t>ORC 3314.08(C)</t>
  </si>
  <si>
    <t>Spending of economically disadvantaged funds</t>
  </si>
  <si>
    <r>
      <t xml:space="preserve">The school spends economically disadvantaged funds in accordance with the allowances under ORC 3317.25, </t>
    </r>
    <r>
      <rPr>
        <sz val="10"/>
        <color rgb="FFFF0000"/>
        <rFont val="Calibri"/>
        <family val="2"/>
        <scheme val="minor"/>
      </rPr>
      <t>including the requirement to coordinate with a community partner in planning how to use the funds</t>
    </r>
    <r>
      <rPr>
        <sz val="10"/>
        <rFont val="Calibri"/>
        <family val="2"/>
        <scheme val="minor"/>
      </rPr>
      <t>. At the end of each fiscal year, each city, local, exempted village, or joint vocational school district, community school, and STEM school shall submit a report to the Ohio Department of Education describing the initiative or initiatives on which the district's or school's economically disadvantaged funds were spent during that fiscal year.</t>
    </r>
  </si>
  <si>
    <t xml:space="preserve">Did the school receive any economically disadvantaged funds?  Yes/No  </t>
  </si>
  <si>
    <r>
      <t>If yes, did the school properly spend the funds according to ORC 3317.25,</t>
    </r>
    <r>
      <rPr>
        <sz val="10"/>
        <color rgb="FFFF0000"/>
        <rFont val="Calibri"/>
        <family val="2"/>
        <scheme val="minor"/>
      </rPr>
      <t xml:space="preserve"> including the requirement to coordinate with a community partner in planning how to use the funds, and did it submit a report to the Department as required?</t>
    </r>
    <r>
      <rPr>
        <sz val="10"/>
        <rFont val="Calibri"/>
        <family val="2"/>
        <scheme val="minor"/>
      </rPr>
      <t xml:space="preserve">  Yes/No</t>
    </r>
  </si>
  <si>
    <t>ORC 3314.03(A)(11)(b)</t>
  </si>
  <si>
    <t>The school has liability insurance sufficient to cover any risks to the school.</t>
  </si>
  <si>
    <t>Does the school have appropriate liability insurance? Yes/No</t>
  </si>
  <si>
    <t>ORC 2915.092</t>
  </si>
  <si>
    <t>Raffles - Illegal conduct of raffle - penalties</t>
  </si>
  <si>
    <t>The school does not conduct illegal raffles.</t>
  </si>
  <si>
    <t>Does the school take steps to ensure that it does not conduct illegal raffles?  Yes/No</t>
  </si>
  <si>
    <t>ORC 3314.51</t>
  </si>
  <si>
    <t>Unauditable community school</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</si>
  <si>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</si>
  <si>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 xml:space="preserve">Has the school been determined to be unauditable?  Yes/No  </t>
  </si>
  <si>
    <t>If yes, has the school or the school's operator taken steps to suspend the fiscal officer?  Yes/No</t>
  </si>
  <si>
    <t>Document Submission
Notice of suspension of fiscal officer</t>
  </si>
  <si>
    <t>ORC 3313.90, 3317.022</t>
  </si>
  <si>
    <t>ORC 3314.086</t>
  </si>
  <si>
    <t>OAC 3301-61-16</t>
  </si>
  <si>
    <t>Use of career-technical education supplemental funds and career-technical associated services funds</t>
  </si>
  <si>
    <t>Career Tech</t>
  </si>
  <si>
    <t xml:space="preserve">The school complies with plan, expenditure and reporting requirements pertaining to its receipt of career-technical education funding.  </t>
  </si>
  <si>
    <t xml:space="preserve">Does the school receive career-technical education funding?  Yes/No  </t>
  </si>
  <si>
    <t>If yes, does the school comply with expenditure and reporting requirements?  Yes/No</t>
  </si>
  <si>
    <t>ORC 3314.074</t>
  </si>
  <si>
    <t xml:space="preserve">Distributing assets of school permanently closed </t>
  </si>
  <si>
    <t>Fiscal (Closure)</t>
  </si>
  <si>
    <t>If a community school permanently closes, the assets of the school will be distributed. Any remaining funds shall be paid to the Ohio Department of Education for redistribution to the school districts in which the students who were enrolled in the school at the time it ceased operation were entitled to attend school under section 3313.64 or 3313.65 of the Revised Code. The amount distributed to each school district shall be proportional to the district's share of the total enrollment in the community school.</t>
  </si>
  <si>
    <t xml:space="preserve">Did the school permanently close during this school year AND were the assets distributed during this school year?  Yes/No </t>
  </si>
  <si>
    <t>If yes, were the assets of the school properly distributed?  Yes/No</t>
  </si>
  <si>
    <t>ORC 3314.023</t>
  </si>
  <si>
    <t>Monitoring, oversight, and technical assistance; school closure</t>
  </si>
  <si>
    <t>If a community school closes or is permanently closed, the designated fiscal officer shall deliver all financial and enrollment records to the school's sponsor within 30 days of the school's closure.</t>
  </si>
  <si>
    <t xml:space="preserve">Did the school permanently close during this school year?  Yes/No  </t>
  </si>
  <si>
    <t>If yes, did the fiscal officer deliver all financial and enrollment records to the school's sponsor within 30 days of the school's closure?  Yes/No</t>
  </si>
  <si>
    <t>517-A</t>
  </si>
  <si>
    <t xml:space="preserve">ORC 3314.011 </t>
  </si>
  <si>
    <t>Designated fiscal officer - bond - licensing</t>
  </si>
  <si>
    <t>Fiscal (Fiscal Officer)</t>
  </si>
  <si>
    <t>The school's fiscal officer is hired consistent with the requirements of ORC 3314.011.</t>
  </si>
  <si>
    <t xml:space="preserve">Does the school have a properly licensed fiscal officer employed or engaged under a contract with the governing authority of the school? Yes/No </t>
  </si>
  <si>
    <t>Onsite Review
Employment agreement or contract and appropriate license</t>
  </si>
  <si>
    <t>517-B</t>
  </si>
  <si>
    <t>ORC 3314.011</t>
  </si>
  <si>
    <t>Designated fiscal officer - bond-licensing</t>
  </si>
  <si>
    <t>The governing authority of a community school adopted a resolution waiving the requirement that the governing authority is the party responsible to employ or contract with the designated fiscal officer and the school's sponsor approves the resolution. A new resolution is required for each year the authority wishes to waive this requirement and the sponsor approves each resolution.</t>
  </si>
  <si>
    <t>Did the governing authority adopt a resolution waiving the requirement that the school's governing authority employs or contracts with the designated fiscal officer?  Yes/No</t>
  </si>
  <si>
    <t>If yes, did the sponsor approve the resolution and was documentation provided to the Department?  Yes/No</t>
  </si>
  <si>
    <t>ORC 5705.391</t>
  </si>
  <si>
    <t>Board of education spending plan</t>
  </si>
  <si>
    <t>Fiscal (Five-Year Forecast)</t>
  </si>
  <si>
    <t xml:space="preserve">The school submitted a five-year forecast to the Department and, upon notification of a potential deficit, took immediate steps to eliminate any deficit in the current fiscal year and began plans to avoid projected future deficits. </t>
  </si>
  <si>
    <t>Did the school timely submit two five-year forecasts to the Department?  Yes/No</t>
  </si>
  <si>
    <t>ORC 3314.024</t>
  </si>
  <si>
    <t>Detailed accounting by management company; categories of expenses</t>
  </si>
  <si>
    <t>Fiscal (Operator/Management Company)</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</si>
  <si>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</si>
  <si>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Did the school contract with an entity, to act as a management company or operator, that received more than 20 percent of the annual gross revenues of the school for the previous school year? Yes/No</t>
  </si>
  <si>
    <t>If yes, did the school receive a detailed financial accounting for the previous school year from the contracted entity?  Yes/No</t>
  </si>
  <si>
    <t>OAC 3301-92-04</t>
  </si>
  <si>
    <t xml:space="preserve">Was the school notified by the Department of any potential to incur a deficit in the current fiscal year or of any strong indications that a deficit will be incurred in either of the ensuring two years? Yes/No </t>
  </si>
  <si>
    <t>If yes, did the school take immediate steps to eliminate any deficit in the current year and begin to plan to avoid projected future deficits? Yes/No</t>
  </si>
  <si>
    <t>ORC 3314.52(A)</t>
  </si>
  <si>
    <t>Policies for use of credit card accounts</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</si>
  <si>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t>
  </si>
  <si>
    <t>If yes, has the school's governing authority adopted a policy for the use of credit card accounts that addresses the requirements in ORC 3314.52(A)? Yes/No</t>
  </si>
  <si>
    <t>ORC 3314.52(C)(D)</t>
  </si>
  <si>
    <t>If the designated fiscal officer of the community school does not retain general possession and control of the credit card account and presentation instruments related to the account including cards and checks, the governing authority shall appoint a compliance officer to perform the duties enumerated under 3314.52(D).</t>
  </si>
  <si>
    <t>Does the school hold a credit card account AND does the school's fiscal officer retain possession and control of the card account and presentation instruments related to the account including cards and checks? Yes/No
--OR--
If this item does not apply because the school does not hold a credit card account, select N/A</t>
  </si>
  <si>
    <t>If no, did the school's governing authority  appoint a compliance officer to perform the duties enumerated under ORC 3314.52(D)?</t>
  </si>
  <si>
    <t>Document Submission
Evidence of appointment of compliance officer</t>
  </si>
  <si>
    <t>If the community school's fiscal officer does not retain general possession and control of the credit card account and presentation instruments related to the account including cards and checks, the governing authority shall appoint a compliance officer to perform the duties enumerated under ORC 3314.52(D). The compliance officer, if applicable, and the governing authority at least quarterly shall review the number of cards and accounts issued, the number of active cards and accounts issued, the cards' and accounts' expiration dates, and the cards' and accounts' credit limits.</t>
  </si>
  <si>
    <t>Does the school hold a credit card account AND did the school's governing authority appoint a compliance officer to perform the duties enumerated under ORC 3314.52(D) Yes/No
--OR--
Does this item not apply because either the school does not hold a credit card account or was not required to appoint a compliance officer? N/A</t>
  </si>
  <si>
    <t>If yes, did the compliance officer and the governing authority at least quarterly review the number of cards and accounts issued, the number of active cards and accounts issued, the cards'  and accounts' expiration dates, and the cards' and accounts' credit limits? Yes/No</t>
  </si>
  <si>
    <t>ORC 3314.52(C)</t>
  </si>
  <si>
    <t xml:space="preserve">If a chief administrator acting as compliance officer has authority to use a credit card account, the governing authority monthly shall review the credit card account transaction detail and shall sign an attestation stating the governing authority reviewed the credit card account transaction detail. </t>
  </si>
  <si>
    <t xml:space="preserve">Does the school have a credit card account AND is a chief administrator serving as the compliance officer and the school's fiscal officer does not retain general possession and control of the credit card account and presentation instruments related to the accounts including cards and checks AND does the chief administrator have authority to use the credit card Yes/No
--OR--
Does this item not apply because the school does not hold a credit card account? N/A
</t>
  </si>
  <si>
    <t xml:space="preserve">If yes, did the governing authority monthly review the credit card account transaction detail and sign an attestation stating the governing authority reviewed the credit card account transaction detail? Yes/No
</t>
  </si>
  <si>
    <t>Document Submission
Signed attestations of the board’s monthly reviews of the credit card account transaction details</t>
  </si>
  <si>
    <t>ORC 3314.52(G)</t>
  </si>
  <si>
    <t>The fiscal officer or the fiscal officer's designee annually shall file a report with the governing authority detailing all rewards received based on the use of the political subdivision's credit card account.</t>
  </si>
  <si>
    <t>If yes, does the fiscal officer or the fiscal officer's designee annually file a report with the school's governing authority detailing all rewards received based on the use of the school's credit card account? Yes/No</t>
  </si>
  <si>
    <t>Document Submission
A copy of annual report that details all awards received based on the use of the school’s credit card account 
AND 
Evidence that the report was submitted to the governing authority. Available evidence may include a copy of board meeting minutes or other documentation showing that the report was made available to the governing authority.</t>
  </si>
  <si>
    <t>ORC 3.061, 3314.011</t>
  </si>
  <si>
    <t>Dishonesty and faithful performance of duty policy in lieu of bond</t>
  </si>
  <si>
    <t>A school's governing authority may adopt a policy, by ordinance or resolution, to allow for the use of an employee dishonesty and faithful performance of duty policy, rather than a surety bond, to cover losses caused by the fraudulent or dishonest actions of, and the failure to perform a duty prescribed by law for, officers, employees, or appointees that would otherwise be required to give an individual surety bond to qualify for the office or employment before entering upon the discharge of duties imposed by the office or employment. </t>
  </si>
  <si>
    <r>
      <rPr>
        <strike/>
        <sz val="10"/>
        <rFont val="Calibri"/>
        <family val="2"/>
        <scheme val="minor"/>
      </rPr>
      <t xml:space="preserve">Did the school's governing authority adopt a policy that meets the requirements of ORC 3.061 to allow for use of an employee dishonesty and faithful performance of duty policy rather than a surety bond? </t>
    </r>
    <r>
      <rPr>
        <sz val="10"/>
        <color rgb="FFFF0000"/>
        <rFont val="Calibri"/>
        <family val="2"/>
        <scheme val="minor"/>
      </rPr>
      <t xml:space="preserve">
Did the school's fiscal officer, before duties as fiscal officer of the school, execute a bond that meets the requirements of ORC 3314.011(B)?</t>
    </r>
    <r>
      <rPr>
        <sz val="10"/>
        <color rgb="FF0070C0"/>
        <rFont val="Calibri"/>
        <family val="2"/>
        <scheme val="minor"/>
      </rPr>
      <t xml:space="preserve"> </t>
    </r>
    <r>
      <rPr>
        <sz val="10"/>
        <rFont val="Calibri"/>
        <family val="2"/>
        <scheme val="minor"/>
      </rPr>
      <t>Yes/No</t>
    </r>
  </si>
  <si>
    <r>
      <rPr>
        <strike/>
        <sz val="10"/>
        <rFont val="Calibri"/>
        <family val="2"/>
        <scheme val="minor"/>
      </rPr>
      <t>If no, did the school's fiscal officer, before duties as fiscal officer of the school, execute a bond that meets the requirements of ORC 3314.011(B)?</t>
    </r>
    <r>
      <rPr>
        <sz val="10"/>
        <color rgb="FFFF0000"/>
        <rFont val="Calibri"/>
        <family val="2"/>
        <scheme val="minor"/>
      </rPr>
      <t xml:space="preserve">
If no,</t>
    </r>
    <r>
      <rPr>
        <sz val="10"/>
        <rFont val="Calibri"/>
        <family val="2"/>
        <scheme val="minor"/>
      </rPr>
      <t xml:space="preserve"> </t>
    </r>
    <r>
      <rPr>
        <sz val="10"/>
        <color rgb="FFFF0000"/>
        <rFont val="Calibri"/>
        <family val="2"/>
        <scheme val="minor"/>
      </rPr>
      <t xml:space="preserve">did the school's governing authority adopt a policy that meets the requirements of ORC 3.061 to allow for use of an employee dishonesty and faithful performance of duty policy rather than a surety bond? </t>
    </r>
    <r>
      <rPr>
        <sz val="10"/>
        <rFont val="Calibri"/>
        <family val="2"/>
        <scheme val="minor"/>
      </rPr>
      <t xml:space="preserve"> Yes/No</t>
    </r>
  </si>
  <si>
    <t>Document Submission
Copy of the applicable board-approved school policy and evidence of board approval of the policy OR copy of bond</t>
  </si>
  <si>
    <t>ORC 3317.26</t>
  </si>
  <si>
    <t>ORC 3314.088(F)</t>
  </si>
  <si>
    <t>Disposition of student wellness and success funds</t>
  </si>
  <si>
    <t>Health and Safety</t>
  </si>
  <si>
    <t>Health</t>
  </si>
  <si>
    <t>The school spends the student wellness and success funds it receives for initiatives detailed in ORC 3317.26. The school develops a plan for utilizing the funds in coordination with community partners detailed in the ORC.</t>
  </si>
  <si>
    <t>Did the school develop a plan for spending their Student Success and Wellness funding for the 2021-2022 school year?  Yes/No</t>
  </si>
  <si>
    <t>If yes, does that plan meet statutory requirements as specified in ORC 3317.26 regarding use of funds and plan development with appropriate partners?  Yes/No</t>
  </si>
  <si>
    <t>After the end of each fiscal year, the school submits a report to the Department, in the manner required by the Department, describing the initiative or initiatives on which the school's student wellness and success funds were spent during that fiscal year.</t>
  </si>
  <si>
    <t>Did the school submit the report of its expenditures related to the Student Success and Wellness Funds for the 2020-2021 school year in the manner required by the Department?  Yes/No</t>
  </si>
  <si>
    <t>ORC 3309.013, 9.90, 9.91</t>
  </si>
  <si>
    <t>ORC 3314.10</t>
  </si>
  <si>
    <t>Exclusions from definition of employee under ORC section 3309.01; Purchase or procurement of insurance for educational employees; Placement or purchase of tax sheltered annuity for educational employees</t>
  </si>
  <si>
    <t>Governance and Employment</t>
  </si>
  <si>
    <t>Employment</t>
  </si>
  <si>
    <t xml:space="preserve">A community school may employ teachers and non-teaching employees to carry out its mission and fulfill its contract. </t>
  </si>
  <si>
    <t xml:space="preserve">Does the school's governing authority directly hire the school employees and make appropriate withholdings? Yes/No  </t>
  </si>
  <si>
    <t>If no, does the school's operator or management company hire the employees and make appropriate withholdings?  Yes/No</t>
  </si>
  <si>
    <t>ORC 3314.401</t>
  </si>
  <si>
    <t>Employee investigation report kept in personnel file</t>
  </si>
  <si>
    <t>The school maintained reports of its investigations into the conditions described in ORC 3314.40(B) in the employee's personnel file.</t>
  </si>
  <si>
    <t xml:space="preserve">Did the school have any employee  that committed an act that is unbecoming to the teaching profession or an offense described in division (B)(2) or (C) of section 3319.31 or division (B)(1) of section 3319.39 of the Revised Code? Yes/No  </t>
  </si>
  <si>
    <t>If yes, did the school maintain reports of the investigation in the employee's file?  Yes/No</t>
  </si>
  <si>
    <t>ORC 3314.101</t>
  </si>
  <si>
    <t>Suspension of employee pending criminal action</t>
  </si>
  <si>
    <t>The school will suspend a person from all duties that require the care, custody or control of a child during the pendency of the criminal action against the person.</t>
  </si>
  <si>
    <t xml:space="preserve">Did the school have any employees charged with a criminal action as specified in ORC 3314.101?  Yes/No </t>
  </si>
  <si>
    <t>If yes, did the school suspend the employee?  Yes/No</t>
  </si>
  <si>
    <t>ORC 117</t>
  </si>
  <si>
    <t>Auditor of State</t>
  </si>
  <si>
    <t>The school is in compliance with audit requirements and new employees are provided the means of reporting fraud.</t>
  </si>
  <si>
    <t>Did any new employees begin working at the school during the current school year?  Yes/No</t>
  </si>
  <si>
    <t>If yes, did the school comply with Auditor of State requirements and  provide new employees with a means of reporting fraud?  Yes/No</t>
  </si>
  <si>
    <t xml:space="preserve">Onsite Review
Available evidence, which may include a copy of the employee handbook AND evidence of receipt of employee handbook by new employee(s) </t>
  </si>
  <si>
    <t>ORC 2744</t>
  </si>
  <si>
    <t>Political Subdivision Tort Liability</t>
  </si>
  <si>
    <t>The school provides for the defense of an employee in specific situations outlined in ORC 2744.</t>
  </si>
  <si>
    <t>Did the school have an employee sued under situations outlined in ORC 2744?   Yes/No</t>
  </si>
  <si>
    <t>If yes, did the school provide for the employee's defense?  Yes/No</t>
  </si>
  <si>
    <t>ORC 2313.19</t>
  </si>
  <si>
    <t>Employer may not penalize employee for being called to jury duty</t>
  </si>
  <si>
    <t xml:space="preserve">The school demonstrates that an employee is not penalized for being called to jury duty. </t>
  </si>
  <si>
    <t>Did the school, or the entity that employs its staff, have one or more employees called for jury duty? Yes/No</t>
  </si>
  <si>
    <t>If yes, did the school or entity that employs its staff adhere to the requirements of ORC 2313.19? Yes/No</t>
  </si>
  <si>
    <t>ORC 3323.11</t>
  </si>
  <si>
    <t>Employment and qualifications of necessary personnel</t>
  </si>
  <si>
    <t>The school shall employ, as necessary, the personnel to meet the needs of the students with disabilities enrolled in the school. Personnel shall possess appropriate qualifications and certificates or licenses as prescribed in the rules of the state board of education.</t>
  </si>
  <si>
    <t>Does the school employ, as necessary, the personnel to meet the needs of the children with disabilities it has enrolled? Yes/No</t>
  </si>
  <si>
    <t>If yes, do the school’s special education personnel have the appropriate qualifications and certificates or licenses as required by law?  Yes/No</t>
  </si>
  <si>
    <t>ORC 9.91</t>
  </si>
  <si>
    <t>Placement or purchase of tax-sheltered annuity for educational employees</t>
  </si>
  <si>
    <t>The school allows employees to designate the licensed agent, broker, or company through whom the placement or purchase of a tax-sheltered annuity is arranged, consistent with ORC 9.91.</t>
  </si>
  <si>
    <t xml:space="preserve">Does the school offer a tax-sheltered annuity program?  Yes/No </t>
  </si>
  <si>
    <t>If yes, does the school comply with the requirements of law?  Yes/No</t>
  </si>
  <si>
    <t xml:space="preserve">Onsite Review
Available evidence, which may include the form that an employee completes if school procures a tax-sheltered annuity for such employee
</t>
  </si>
  <si>
    <t>ORC 3319.223</t>
  </si>
  <si>
    <t>ORC 3314.03(A)</t>
  </si>
  <si>
    <t>OAC 3301-24-04</t>
  </si>
  <si>
    <t>Teacher residency</t>
  </si>
  <si>
    <t xml:space="preserve">Employment </t>
  </si>
  <si>
    <t>The school's resident educator program complies with the requirement in OAC 3301-24-04.</t>
  </si>
  <si>
    <t>Do any of the school's teachers hold a resident educator license?  Yes/No</t>
  </si>
  <si>
    <t>If yes, does the school comply with the requirements of the administrative code regarding a Resident Educator program? Yes/No</t>
  </si>
  <si>
    <t>ORC 3319.22</t>
  </si>
  <si>
    <t>ORC 3314.03(A)(10)</t>
  </si>
  <si>
    <t>LPDC (Standards and requirements for educator licenses - local professional development committee)</t>
  </si>
  <si>
    <t xml:space="preserve"> 9/29/2015</t>
  </si>
  <si>
    <t>The school has a local professional development committee to determine coursework and other professional development needed by licensed educators to satisfy the renewal of such licenses.</t>
  </si>
  <si>
    <t xml:space="preserve">Does the school, or its operator, have an active local professional development committee?  Yes/No  </t>
  </si>
  <si>
    <t>Onsite Review
Available evidence, which may include documentation of the local professional development committee and meeting schedule for the current school year. If provided by an operator or management company, then evidence of the committee from the operator or management company.</t>
  </si>
  <si>
    <t>ORC 3319.22-3319.31</t>
  </si>
  <si>
    <t>Professional qualifications of teachers and paraprofessionals</t>
  </si>
  <si>
    <t>All school teachers, aides and providers are  appropriately certified or licensed.</t>
  </si>
  <si>
    <t>Are all of the school's teachers, aides and educational providers certified and/or licensed by the Department as required by law? Yes/No</t>
  </si>
  <si>
    <t>ORC 4141</t>
  </si>
  <si>
    <t>Unemployment compensation</t>
  </si>
  <si>
    <t>The school maintains true and accurate employment and payroll records.</t>
  </si>
  <si>
    <t>Does the school maintain accurate employment and payroll records? Yes/No</t>
  </si>
  <si>
    <t>ORC 4113.52</t>
  </si>
  <si>
    <t>Reporting violation of law by employer or fellow employee</t>
  </si>
  <si>
    <t xml:space="preserve">The school did not take any disciplinary or retaliatory action against an employee for reporting a violation of any criminal offense that is likely to cause an imminent risk of physical harm to persons or a hazard to public health or safety, a felony or an improper solicitation for contribution. </t>
  </si>
  <si>
    <t xml:space="preserve">Did any employee of the school report any criminal offense by the employer or a fellow employee?  Yes/No  </t>
  </si>
  <si>
    <t>If yes, did the school ensure that no disciplinary or retaliatory actions were taken against the employee? Yes/No</t>
  </si>
  <si>
    <t>ORC 4112</t>
  </si>
  <si>
    <t>Civil Rights Commission</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</si>
  <si>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</si>
  <si>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Did the school ensure that it is not discriminatory in its hiring or contracting practices? Yes/No</t>
  </si>
  <si>
    <t>ORC 3319.303</t>
  </si>
  <si>
    <t>Not found, but covered in ORC 3314.03(A)(10)</t>
  </si>
  <si>
    <t>OAC 3301-27-01</t>
  </si>
  <si>
    <t>Qualifications to direct, supervise, or coach a pupil activity program</t>
  </si>
  <si>
    <t>All coaches, as defined in ORC 3319.303, employed by the school have been issued a pupil-activity permit by the State Board of Education.</t>
  </si>
  <si>
    <t>Does the school employ, contract or retain any coaches for a pupil activity program or interscholastic athletic program that do not hold a teaching certificate?  Yes/No</t>
  </si>
  <si>
    <t>If yes, do all such coaches have a current pupil activity permit issued by the Department?  Yes/No</t>
  </si>
  <si>
    <t>ORC 3319.088</t>
  </si>
  <si>
    <t>Not found, but similar provision in ORC 3314.03(G)</t>
  </si>
  <si>
    <t>OAC 3301-25-01, 3301-25-02, 3301-25-03, 2201-25-04</t>
  </si>
  <si>
    <t>Educational aide permits</t>
  </si>
  <si>
    <t>1/2/2/10</t>
  </si>
  <si>
    <t>The school is in compliance with all requirements established by the Department for issuing and renewing educational aide permits.</t>
  </si>
  <si>
    <t>Does the school employ, contract or retain any educational aides?  Yes/No</t>
  </si>
  <si>
    <t>If yes, do all educational aides have current permits?  Yes/No</t>
  </si>
  <si>
    <t>Document Submission and Department Data
Staff list with names and positions (staff will be checked in CORE)</t>
  </si>
  <si>
    <t>ORC 3314.03(A)(12)</t>
  </si>
  <si>
    <t xml:space="preserve">Employment  </t>
  </si>
  <si>
    <t>The contract with the sponsor must provide for arrangements for health and other benefits  for school employees.</t>
  </si>
  <si>
    <t>Does the contract with the sponsor provide for arrangements for providing health and other benefits to school employees?  Yes/No</t>
  </si>
  <si>
    <t>ORC 3319.27</t>
  </si>
  <si>
    <t>OAC 3301-24-11</t>
  </si>
  <si>
    <t>Alternative principal license</t>
  </si>
  <si>
    <t xml:space="preserve">The school provides resources necessary for individuals with an alternative principal license to fulfill licensure requirements. </t>
  </si>
  <si>
    <t xml:space="preserve">Does the school employ a principal with an alternative principal license?  Yes/No  </t>
  </si>
  <si>
    <t>If yes, does the school provide resources necessary to fulfill licensure requirements?  Yes/No</t>
  </si>
  <si>
    <t>ORC 4167</t>
  </si>
  <si>
    <t>Public employment risk reduction program</t>
  </si>
  <si>
    <t xml:space="preserve">Employment  (Workers' Compensation laws) </t>
  </si>
  <si>
    <t xml:space="preserve">Current </t>
  </si>
  <si>
    <t>The school is in compliance with Ohio employment risk reduction laws, standards, rules, and orders applicable to public employers, or has been granted a variance from the standard or provision by the Bureau of Workers' Compensation.</t>
  </si>
  <si>
    <t>Does the school, or entity that employs its staff, participate in the employment risk reduction program? Yes/No</t>
  </si>
  <si>
    <t>If no, has the school, or the entity that employs its staff, been granted a temporary variance from the Ohio Bureau of Workers' Compensation?  Yes/No</t>
  </si>
  <si>
    <t>ORC 4123, 4123.35</t>
  </si>
  <si>
    <t>Worker's compensation</t>
  </si>
  <si>
    <t>The school is current in their workers' compensation premiums and have a current certificate indicating compliance.</t>
  </si>
  <si>
    <t>Is the school in compliance with Ohio Workers' Compensation laws?  Yes/No</t>
  </si>
  <si>
    <t>Document Submission
Certificate from the Ohio Bureau of Workers' Compensation</t>
  </si>
  <si>
    <t>ORC 3314.41</t>
  </si>
  <si>
    <t>Criminal records check of private contract employee</t>
  </si>
  <si>
    <t>Employment (Background Checks)</t>
  </si>
  <si>
    <r>
      <rPr>
        <sz val="10"/>
        <color rgb="FFFF0000"/>
        <rFont val="Calibri"/>
        <family val="2"/>
        <scheme val="minor"/>
      </rPr>
      <t>The school requires a criminal records check for any person who is an employee of a private company that provides the school with essential services as defined in ORC 3314.41(A)(2) and meets the requirements of ORC 3314.41(B).</t>
    </r>
    <r>
      <rPr>
        <sz val="10"/>
        <rFont val="Calibri"/>
        <family val="2"/>
        <scheme val="minor"/>
      </rPr>
      <t xml:space="preserve">
</t>
    </r>
    <r>
      <rPr>
        <strike/>
        <sz val="10"/>
        <rFont val="Calibri"/>
        <family val="2"/>
        <scheme val="minor"/>
      </rPr>
      <t>The school performed a criminal records check for any person who is an employee of a private company that provides the school with services.</t>
    </r>
  </si>
  <si>
    <r>
      <rPr>
        <sz val="10"/>
        <color rgb="FFFF0000"/>
        <rFont val="Calibri"/>
        <family val="2"/>
        <scheme val="minor"/>
      </rPr>
      <t>Does the school contract with a private company to provide essential services as defined in ORC 3314.41(A)(2)?  Yes/No</t>
    </r>
    <r>
      <rPr>
        <strike/>
        <sz val="10"/>
        <rFont val="Calibri"/>
        <family val="2"/>
        <scheme val="minor"/>
      </rPr>
      <t xml:space="preserve">
Does the school perform criminal background checks of employees of private companies that provide</t>
    </r>
    <r>
      <rPr>
        <strike/>
        <sz val="10"/>
        <color rgb="FFFF0000"/>
        <rFont val="Calibri"/>
        <family val="2"/>
        <scheme val="minor"/>
      </rPr>
      <t xml:space="preserve"> </t>
    </r>
    <r>
      <rPr>
        <strike/>
        <sz val="10"/>
        <rFont val="Calibri"/>
        <family val="2"/>
        <scheme val="minor"/>
      </rPr>
      <t>services at the school?  Yes/No</t>
    </r>
  </si>
  <si>
    <t>If yes, did the school require criminal records checks for any employee of the private company that met the requirements of ORC 3314.41(B)?  Yes/No</t>
  </si>
  <si>
    <t>ORC 3319.31, 3319.311, 3319.39, 3319.391</t>
  </si>
  <si>
    <t>OAC 3301-20-03</t>
  </si>
  <si>
    <t>Employment of non-licensed individuals with certain criminal convictions</t>
  </si>
  <si>
    <t>The school has a current criminal background check on file for each of its non-licensed employees, employs no such employees convicted of a non-rehabilitative offense, and maintains evidence of rehabilitation for any such employees convicted of a rehabilitative offense.</t>
  </si>
  <si>
    <t>Does the school have current criminal background checks for non-licensed employees? Yes/No</t>
  </si>
  <si>
    <t>Onsite Review
List of non-licensed employees and copy of background checks for such employees</t>
  </si>
  <si>
    <t>Has any current non-licensed employee been convicted of a non-rehabilitative offense? Yes/No</t>
  </si>
  <si>
    <t>If yes, was the employee terminated?  Yes/No</t>
  </si>
  <si>
    <t>Has any current non-licensed employee been convicted of a rehabilitative offense? Yes/No</t>
  </si>
  <si>
    <t>If yes, did the school maintain evidence of rehabilitation?  Yes/No</t>
  </si>
  <si>
    <t>ORC 3319.291, 3319.31, 3319.311, 3319.39</t>
  </si>
  <si>
    <t>OAC 3301-20-01</t>
  </si>
  <si>
    <t>Employment of individuals in positions that require a license and licensure of individuals with certain criminal convictions or other alternative dispositions</t>
  </si>
  <si>
    <t>The school has a current criminal background check on file for each of its licensed employees.</t>
  </si>
  <si>
    <t>Does the school have current criminal background checks of its licensed employees? Yes/No</t>
  </si>
  <si>
    <t>Onsite Review
List of licensed employees and copy of background checks for such employees</t>
  </si>
  <si>
    <t>ORC 3301.541</t>
  </si>
  <si>
    <t>Criminal records check</t>
  </si>
  <si>
    <t>The school conducts a criminal records check for all employees working in the preschool.</t>
  </si>
  <si>
    <t>If yes, does the school ensure that criminal background checks are completed for all employees?  Yes/No</t>
  </si>
  <si>
    <t>Teachers and nonteaching employees</t>
  </si>
  <si>
    <t>Employment (Collective Bargaining)</t>
  </si>
  <si>
    <t>The school acknowledges the rights of any school employees to organize and collectively bargain and monitors employment practices accordingly.</t>
  </si>
  <si>
    <t xml:space="preserve">Are the school employees part of a collective bargaining unit?  Yes/No  </t>
  </si>
  <si>
    <t>If yes, does the school acknowledge the bargaining unit and monitor their employment practices in accordance with the bargaining unit contract?  Yes/No</t>
  </si>
  <si>
    <t>ORC 3314.03(A)(17)</t>
  </si>
  <si>
    <t xml:space="preserve">Conversion community schools </t>
  </si>
  <si>
    <t>For conversion schools, duties or responsibilities are delegated to the governing authority of the community school with respect to all or any specified group of employees provided the delegation is not prohibited by a collective bargaining agreement applicable to such employees.</t>
  </si>
  <si>
    <t xml:space="preserve">Is the school a conversion school AND were the employees delegated to the school?  Yes/No  </t>
  </si>
  <si>
    <t>If yes, does the school's contract specify the duties and responsibilities that were transferred to the governing authority of the community school? Yes/No</t>
  </si>
  <si>
    <t>ORC 4117.10</t>
  </si>
  <si>
    <t>Terms of the agreement</t>
  </si>
  <si>
    <t>The school's governing authority receives a copy of the collective bargaining agreement within 14 days of the parties finalizing it.</t>
  </si>
  <si>
    <t>If yes, did the school's governing authority receive a copy of the collective bargaining contract?  Yes/No</t>
  </si>
  <si>
    <t>Onsite Review
Available evidence, which may include a copy of the collective bargaining agreement and proof of governing authority receipt of the agreement</t>
  </si>
  <si>
    <t>ORC 4117.08</t>
  </si>
  <si>
    <t>Matters subject to collective bargaining</t>
  </si>
  <si>
    <t>The school agrees to bargain on wages, hours, terms and other conditions of employment, and the rating of candidates for positions.</t>
  </si>
  <si>
    <t xml:space="preserve">Are school employees part of a collective bargaining unit?  Yes/No  </t>
  </si>
  <si>
    <t>If yes, does the school comply with the collective bargaining contract?  Yes/No</t>
  </si>
  <si>
    <t>ORC 4117.04</t>
  </si>
  <si>
    <t>Public employers exclusive representative</t>
  </si>
  <si>
    <t>The school bargains collectively with the exclusive employee organization certified by the State Employment Relations for a period of at least 12 months from certification.</t>
  </si>
  <si>
    <t>If yes, does the school bargain with the collective bargaining unit?  Yes/No</t>
  </si>
  <si>
    <t>ORC 3314.102</t>
  </si>
  <si>
    <t>Removal of conversion community school employees from collective bargaining unit.</t>
  </si>
  <si>
    <t>Conversion community school for which an academic distress commission has been established</t>
  </si>
  <si>
    <t>The school operates accordingly when the state employment board approves a request to void a collective bargaining agreement in place at the school.</t>
  </si>
  <si>
    <t xml:space="preserve">Is the school a conversion school sponsored by a public school district for which an academic distress commission has been established or is sponsored by a municipal school district AND has its bargaining unit been voided?  Yes/No  </t>
  </si>
  <si>
    <t>If yes, has the school complied with Ohio law when the collective bargaining agreement was terminated?  Yes/No</t>
  </si>
  <si>
    <t>ORC 2921.44</t>
  </si>
  <si>
    <t>Dereliction of duty</t>
  </si>
  <si>
    <t>Employment (Fiscal)</t>
  </si>
  <si>
    <t>The school treasurer/fiscal officer has never been convicted of dereliction of duty or the conviction occurred more than four years ago and the individual has fulfilled any repayment or restitution requirements.</t>
  </si>
  <si>
    <r>
      <t>Does the school have a treasurer/ fiscal officer that has</t>
    </r>
    <r>
      <rPr>
        <sz val="10"/>
        <color rgb="FFFF0000"/>
        <rFont val="Calibri"/>
        <family val="2"/>
        <scheme val="minor"/>
      </rPr>
      <t xml:space="preserve"> ever </t>
    </r>
    <r>
      <rPr>
        <sz val="10"/>
        <rFont val="Calibri"/>
        <family val="2"/>
        <scheme val="minor"/>
      </rPr>
      <t>been convicted of dereliction of duty</t>
    </r>
    <r>
      <rPr>
        <strike/>
        <sz val="10"/>
        <rFont val="Calibri"/>
        <family val="2"/>
        <scheme val="minor"/>
      </rPr>
      <t xml:space="preserve"> or meet an exception to the law</t>
    </r>
    <r>
      <rPr>
        <sz val="10"/>
        <rFont val="Calibri"/>
        <family val="2"/>
        <scheme val="minor"/>
      </rPr>
      <t>?  Yes/No</t>
    </r>
  </si>
  <si>
    <r>
      <rPr>
        <sz val="10"/>
        <color rgb="FFFF0000"/>
        <rFont val="Calibri"/>
        <family val="2"/>
        <scheme val="minor"/>
      </rPr>
      <t xml:space="preserve">If yes, did the conviction or plea occur more than four years before the treasurer/fiscal officer began the position at the school AND did the treasurer/fiscal officer satisfy any repayment or restitution required by the court </t>
    </r>
    <r>
      <rPr>
        <strike/>
        <sz val="10"/>
        <rFont val="Calibri"/>
        <family val="2"/>
        <scheme val="minor"/>
      </rPr>
      <t>does the school</t>
    </r>
    <r>
      <rPr>
        <sz val="10"/>
        <rFont val="Calibri"/>
        <family val="2"/>
        <scheme val="minor"/>
      </rPr>
      <t xml:space="preserve"> </t>
    </r>
    <r>
      <rPr>
        <strike/>
        <sz val="10"/>
        <rFont val="Calibri"/>
        <family val="2"/>
        <scheme val="minor"/>
      </rPr>
      <t>maintain records and reports as required by law</t>
    </r>
    <r>
      <rPr>
        <sz val="10"/>
        <rFont val="Calibri"/>
        <family val="2"/>
        <scheme val="minor"/>
      </rPr>
      <t>?  Yes/No</t>
    </r>
  </si>
  <si>
    <t>ORC 3301.53</t>
  </si>
  <si>
    <t>Rules for minimum standards for preschool programs</t>
  </si>
  <si>
    <t>Employment (Preschool)</t>
  </si>
  <si>
    <t xml:space="preserve">The school's preschool program director or administrator holds a valid educator license, along with required coursework per ORC 3301.53. </t>
  </si>
  <si>
    <t>If yes, is the preschool program director or administrator properly licensed?  Yes/No</t>
  </si>
  <si>
    <t>ORC 3314.40</t>
  </si>
  <si>
    <t>Report of employee conviction or alternative disposition</t>
  </si>
  <si>
    <t>Employment (Reporting)</t>
  </si>
  <si>
    <t xml:space="preserve">The school submits to the superintendent of public instruction information about any employee who is subject to a condition described in ORC 3314.40(B). </t>
  </si>
  <si>
    <t xml:space="preserve">Did the school, or the entity that hires the staff, have any employee  that committed an act that is unbecoming to the teaching profession or an offense described in division (B)(2) or (C) of section 3319.31 or division (B)(1) of section 3319.39 of the Revised Code? Yes/No  </t>
  </si>
  <si>
    <t>If yes, did the school report the information to the Department as required?  Yes/No</t>
  </si>
  <si>
    <t>ORC 3319.39, 3319.391, 3327.10, 4511.76</t>
  </si>
  <si>
    <t>OAC 3301-83-23</t>
  </si>
  <si>
    <t>Employment of school bus and van drivers with certain criminal convictions</t>
  </si>
  <si>
    <t>Employment (Transportation)</t>
  </si>
  <si>
    <t xml:space="preserve">The school's employment of bus drivers follows all requirements of OAC 3301-83-23 regarding criminal convictions. </t>
  </si>
  <si>
    <t>If yes, does the school comply with laws regarding criminal convictions?  Yes/No</t>
  </si>
  <si>
    <t>ORC 4511.76</t>
  </si>
  <si>
    <t>ORC 3314.091(E)</t>
  </si>
  <si>
    <t>OAC 3301-83-10</t>
  </si>
  <si>
    <t>Personnel training program</t>
  </si>
  <si>
    <r>
      <t>All bus drivers</t>
    </r>
    <r>
      <rPr>
        <strike/>
        <sz val="10"/>
        <rFont val="Calibri"/>
        <family val="2"/>
        <scheme val="minor"/>
      </rPr>
      <t xml:space="preserve"> received a</t>
    </r>
    <r>
      <rPr>
        <sz val="10"/>
        <rFont val="Calibri"/>
        <family val="2"/>
        <scheme val="minor"/>
      </rPr>
      <t xml:space="preserve"> </t>
    </r>
    <r>
      <rPr>
        <strike/>
        <sz val="10"/>
        <rFont val="Calibri"/>
        <family val="2"/>
        <scheme val="minor"/>
      </rPr>
      <t xml:space="preserve">criminal background check and </t>
    </r>
    <r>
      <rPr>
        <sz val="10"/>
        <rFont val="Calibri"/>
        <family val="2"/>
        <scheme val="minor"/>
      </rPr>
      <t>are in compliance with all training and certificate requirements.</t>
    </r>
  </si>
  <si>
    <r>
      <t xml:space="preserve">If yes, does the school ensure that all bus drivers </t>
    </r>
    <r>
      <rPr>
        <sz val="10"/>
        <color rgb="FFFF0000"/>
        <rFont val="Calibri"/>
        <family val="2"/>
        <scheme val="minor"/>
      </rPr>
      <t>have been properly trained and hold appropriate certificates?</t>
    </r>
    <r>
      <rPr>
        <sz val="10"/>
        <rFont val="Calibri"/>
        <family val="2"/>
        <scheme val="minor"/>
      </rPr>
      <t xml:space="preserve"> </t>
    </r>
    <r>
      <rPr>
        <strike/>
        <sz val="10"/>
        <rFont val="Calibri"/>
        <family val="2"/>
        <scheme val="minor"/>
      </rPr>
      <t>received a criminal background check and are properly trained</t>
    </r>
    <r>
      <rPr>
        <sz val="10"/>
        <rFont val="Calibri"/>
        <family val="2"/>
        <scheme val="minor"/>
      </rPr>
      <t>?  Yes/No</t>
    </r>
  </si>
  <si>
    <t>Onsite Review
List of school's bus drivers and evidence that school's bus drivers are in compliance with all training and certificate requirements</t>
  </si>
  <si>
    <t>ORC 3327.10, 4511.76</t>
  </si>
  <si>
    <t xml:space="preserve">OAC 3301-83-06
</t>
  </si>
  <si>
    <t>Qualifications of drivers; Personnel qualifications</t>
  </si>
  <si>
    <t>Schools with transportation</t>
  </si>
  <si>
    <t>All pupil transportation employees or contractors meet the requirements in OAC 3301-83-06, (e.g., criminal background checks, licensing, training).</t>
  </si>
  <si>
    <t>If yes, does the school ensure that all employees involved in transporting students meet the personnel qualifications of law?  Yes/No</t>
  </si>
  <si>
    <r>
      <t xml:space="preserve"> ORC</t>
    </r>
    <r>
      <rPr>
        <sz val="10"/>
        <color rgb="FFFF0000"/>
        <rFont val="Calibri"/>
        <family val="2"/>
        <scheme val="minor"/>
      </rPr>
      <t xml:space="preserve"> 3327.01,</t>
    </r>
    <r>
      <rPr>
        <sz val="10"/>
        <rFont val="Calibri"/>
        <family val="2"/>
        <scheme val="minor"/>
      </rPr>
      <t xml:space="preserve"> 3327.10, 4511.01</t>
    </r>
  </si>
  <si>
    <t>OAC 3301-83-07</t>
  </si>
  <si>
    <t>Qualifications of drivers; School transportation driver physical qualifications rule</t>
  </si>
  <si>
    <t>School bus drivers meet all physical requirements.</t>
  </si>
  <si>
    <t>If yes, does the school ensure that the school bus drivers meet all physical qualifications of law?  Yes/No</t>
  </si>
  <si>
    <t>ORC 3319.074</t>
  </si>
  <si>
    <t>ORC 3314.03</t>
  </si>
  <si>
    <t>Teacher Qualifications</t>
  </si>
  <si>
    <t>At the start of each school year, each school district shall notify the parent or guardian of each student enrolled in the district that the parent or guardian may request information on the professional qualifications of each classroom teacher who provides instruction to the student. The district shall provide the information on each applicable teacher in a timely manner to any parent or guardian who requests it. </t>
  </si>
  <si>
    <t>Did  the school, at the beginning of the school year, notify the parent or guardian of each student enrolled that they may request information on the qualifications of each educator?  Yes/No</t>
  </si>
  <si>
    <t>If yes, did the school timely provide the information when requested? Yes/No</t>
  </si>
  <si>
    <t>ORC 3301.531</t>
  </si>
  <si>
    <t>Tuberculosis screening, testing of prospective employees</t>
  </si>
  <si>
    <t>The school tests potential employees for tuberculosis as required in ORC 3301.531.</t>
  </si>
  <si>
    <t xml:space="preserve">If yes, did the school hire one or more new employees that required tuberculosis testing as specified in ORC 3301.531 AND were those employee(s) tested?  Yes/No </t>
  </si>
  <si>
    <t>ORC 3314.034</t>
  </si>
  <si>
    <t>Conditions which would prohibit contract with new sponsor</t>
  </si>
  <si>
    <t>Governance</t>
  </si>
  <si>
    <t>When changing sponsors the school contracts with a new sponsor rated effective or higher, unless otherwise approved by the Department or through an appeal to the State Board of Education.</t>
  </si>
  <si>
    <t>Did the school change sponsors AND did the current sponsor begin sponsoring this school after Feb. 1, 2016?  Yes/No</t>
  </si>
  <si>
    <t>If yes, did the school follow proper procedures and receive approval from the Department, if necessary?  Yes/No</t>
  </si>
  <si>
    <t>ORC 3314.05</t>
  </si>
  <si>
    <t>Specification of use and acquisition of facilities</t>
  </si>
  <si>
    <t xml:space="preserve">The contract for the sponsor specifies multiple facilities to be used by the school; statutory limitations on use of multiple facilities; and exceptions to being established in more than one school district. </t>
  </si>
  <si>
    <t>Does the school operate in more than one facility?  Yes/No</t>
  </si>
  <si>
    <t>If yes, has the school complied with Ohio law in opening multiple facilities?  Yes/No</t>
  </si>
  <si>
    <t>Onsite Review and Department Data
Reviewer will verify physical location onsite and check against data provided to the Department</t>
  </si>
  <si>
    <t>ORC 3314.03(C)</t>
  </si>
  <si>
    <t>The school paid the sponsor no more than 3 percent of the total amount received from the state for operations.</t>
  </si>
  <si>
    <t>Did the school pay the sponsor no more than 3% of the total amount received from the state for operations?  Yes/No</t>
  </si>
  <si>
    <t>ORC 3314.02(E)(5)</t>
  </si>
  <si>
    <t xml:space="preserve">Proposal for converting public school to community school </t>
  </si>
  <si>
    <t>The governing authority of a startup or conversion community school may provide by resolution for the compensation for its members.</t>
  </si>
  <si>
    <r>
      <rPr>
        <sz val="10"/>
        <color rgb="FFFF0000"/>
        <rFont val="Calibri"/>
        <family val="2"/>
        <scheme val="minor"/>
      </rPr>
      <t>Does the school compensate its governing authority members?  Yes/No</t>
    </r>
    <r>
      <rPr>
        <sz val="10"/>
        <rFont val="Calibri"/>
        <family val="2"/>
        <scheme val="minor"/>
      </rPr>
      <t xml:space="preserve">
</t>
    </r>
    <r>
      <rPr>
        <strike/>
        <sz val="10"/>
        <rFont val="Calibri"/>
        <family val="2"/>
        <scheme val="minor"/>
      </rPr>
      <t>Did the governing authority adopt a resolution for the compensation of its members?  Yes/No</t>
    </r>
  </si>
  <si>
    <r>
      <t>If yes,</t>
    </r>
    <r>
      <rPr>
        <strike/>
        <sz val="10"/>
        <rFont val="Calibri"/>
        <family val="2"/>
        <scheme val="minor"/>
      </rPr>
      <t xml:space="preserve"> does the</t>
    </r>
    <r>
      <rPr>
        <sz val="10"/>
        <rFont val="Calibri"/>
        <family val="2"/>
        <scheme val="minor"/>
      </rPr>
      <t xml:space="preserve"> </t>
    </r>
    <r>
      <rPr>
        <sz val="10"/>
        <color rgb="FFFF0000"/>
        <rFont val="Calibri"/>
        <family val="2"/>
        <scheme val="minor"/>
      </rPr>
      <t xml:space="preserve">did the governing authority adopt a </t>
    </r>
    <r>
      <rPr>
        <sz val="10"/>
        <rFont val="Calibri"/>
        <family val="2"/>
        <scheme val="minor"/>
      </rPr>
      <t xml:space="preserve">resolution </t>
    </r>
    <r>
      <rPr>
        <sz val="10"/>
        <color rgb="FFFF0000"/>
        <rFont val="Calibri"/>
        <family val="2"/>
        <scheme val="minor"/>
      </rPr>
      <t>that</t>
    </r>
    <r>
      <rPr>
        <sz val="10"/>
        <rFont val="Calibri"/>
        <family val="2"/>
        <scheme val="minor"/>
      </rPr>
      <t xml:space="preserve"> complies with law?  Yes/No</t>
    </r>
  </si>
  <si>
    <t>Document Submission
Copy of applicable resolution and proof of board approval</t>
  </si>
  <si>
    <t>ORC 3314.035</t>
  </si>
  <si>
    <t>Publication of names of members of governing authority</t>
  </si>
  <si>
    <t>The school shall post on the school's website the names of the school's governing authority and provides, upon request, the name and address of each member of the governing authority to the sponsor of the school and the Ohio Department of Education.</t>
  </si>
  <si>
    <t>Does the school post the names of the governing authority members on the school website AND provide current names and contact information of members of the governing authority to the sponsor and  the Department upon request? Yes/No</t>
  </si>
  <si>
    <t>Onsite Review
Screenshot of the website with URL showing the posted names of  the school's governing authority members for the appropriate school year AND a list of names and addresses of governing authority members</t>
  </si>
  <si>
    <t>ORC 3314.032</t>
  </si>
  <si>
    <t>Contents of contract between governing authority and operator</t>
  </si>
  <si>
    <t>The school's contract with its operator contains criteria for termination as well as other stipulations, consistent with ORC 3314.032.</t>
  </si>
  <si>
    <t>Does the school contract with an entity to manage the daily operations of the school?  Yes/No</t>
  </si>
  <si>
    <t>If yes, does the contract comply with requirements of law?  Yes/No</t>
  </si>
  <si>
    <t>Department Data
Operator contract review</t>
  </si>
  <si>
    <t>ORC 3314.03(A)(9)</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</si>
  <si>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</si>
  <si>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Does the school's contract contain an addendum outlining the facilities to be used by the school?  Yes/No</t>
  </si>
  <si>
    <t>ORC 2921.42</t>
  </si>
  <si>
    <t>ORC 3314.03(A)(11)(E)</t>
  </si>
  <si>
    <t>Having an unlawful interest in a public contract</t>
  </si>
  <si>
    <t>The school's governing authority members have no interest in a public contract in which the member, any of the member's family or business associates also has an interest during the time the member holds his/her position and within one year of leaving the position, with certain narrow and specific exceptions.</t>
  </si>
  <si>
    <t>Does the school ensure the governing board members do not have conflicts of interest? Yes/No</t>
  </si>
  <si>
    <t xml:space="preserve">Onsite Review
A list of all governing authority members AND signed conflict of interest statements for each governing authority member </t>
  </si>
  <si>
    <t>ORC 3313.131</t>
  </si>
  <si>
    <t>Not found, but same provision in ORC 3314.02(C )(8)</t>
  </si>
  <si>
    <t>Member of governing authority of community school prohibited from membership on board of education</t>
  </si>
  <si>
    <t>No member of the governing authority is also a member of a district school board.</t>
  </si>
  <si>
    <t>Does the school ensure the members of the governing authority are not also members of any district school board?  Yes/No</t>
  </si>
  <si>
    <t>ORC 1702</t>
  </si>
  <si>
    <t>ORC 3314.03(A)(1)</t>
  </si>
  <si>
    <t>Nonprofit corporation law definitions</t>
  </si>
  <si>
    <t>The school was established as either a nonprofit corporation or a public benefit corporation, depending upon the date of its creation, and maintains that standing in compliance with requirements of law.</t>
  </si>
  <si>
    <t>Is the school established as either a nonprofit corporation or a public benefit corporation?  Yes/No</t>
  </si>
  <si>
    <t>Document Submission
School's current nonprofit certificate awarded by the Secretary of State</t>
  </si>
  <si>
    <t>ORC 3314.036</t>
  </si>
  <si>
    <t>Employment of attorney</t>
  </si>
  <si>
    <t>The school employs an attorney, independent from the school's sponsor or the operator, for any services related to the negotiation of the community school's contract with the sponsor or the school's contract with the operator.</t>
  </si>
  <si>
    <t>Does the school employ an independent attorney for any negotiations of contracts with the sponsor or operator? Yes/No</t>
  </si>
  <si>
    <t>Document Submission
Available evidence, which may include  employee agreement/contract with the attorney from both sponsor and school and if applicable, the operator 
OR 
Other documentation that clearly indicates an ongoing working relationship between the school and attorney from both sponsor and school and if applicable, the operator</t>
  </si>
  <si>
    <t>ORC 3314.03(B)</t>
  </si>
  <si>
    <t>The school provides the sponsor with a comprehensive plan describing the governance, management, administration, instructional program, educational philosophy and financial controls of the school.</t>
  </si>
  <si>
    <t>Does the school provide the sponsor with a comprehensive plan describing the governance, management, administration, instructional program, educational philosophy, and financial controls of the school? Yes/No</t>
  </si>
  <si>
    <t>Onsite Review
Comprehensive plan that the school submitted to its sponsor</t>
  </si>
  <si>
    <t>ORC 3314.03(A)(18)</t>
  </si>
  <si>
    <t>The school and sponsor agree upon procedures for resolving potential disputes between the two parties.</t>
  </si>
  <si>
    <t>Does the contract between the school and sponsor contain provisions for resolving potential disputes between the two parties?  Yes/No</t>
  </si>
  <si>
    <t>ORC 121.22</t>
  </si>
  <si>
    <t>Public meetings - exceptions</t>
  </si>
  <si>
    <t>The school's meetings of its governing authority are public meetings, provide public advance notice and follow all laws with respect to proper public meeting protocol.</t>
  </si>
  <si>
    <t>Does the school ensure that all meetings of the governing authority are public and follow proper public meeting protocol?  Yes/No</t>
  </si>
  <si>
    <t>Onsite Review
Available evidence, which may include a copy of governing authority meeting notices</t>
  </si>
  <si>
    <t>ORC 4117.14</t>
  </si>
  <si>
    <t>Settlement of dispute between exclusive representative and public employer - procedures</t>
  </si>
  <si>
    <t>Before terminating, modifying or renegotiating its collective bargaining agreement, the school follows all procedures required in ORC 4117.14.</t>
  </si>
  <si>
    <t>Are the school employees part of a collective bargaining unit?  Yes/No</t>
  </si>
  <si>
    <t>If yes, does the school follow procedures in the contract and set forth in law before modifying, terminating, or renegotiating the contract?  Yes/No</t>
  </si>
  <si>
    <t>ORC 102</t>
  </si>
  <si>
    <t>Public Officers - Ethics</t>
  </si>
  <si>
    <t>Governance (Ethics)</t>
  </si>
  <si>
    <t>The school's governing authority, administrative officers and employees comply with the requirements outlined in Chapter 102 regarding ethics obligations of public officials and public employees.</t>
  </si>
  <si>
    <t>Is the governing authority aware of ethics laws outlined in Chapter 102 of the Revised Code?  Yes/No</t>
  </si>
  <si>
    <t>ORC 3314.037</t>
  </si>
  <si>
    <t>Training on public records and open meetings laws</t>
  </si>
  <si>
    <t>Governance (public records)</t>
  </si>
  <si>
    <t>The school's governing authority members, fiscal officer, administrators and supervisory staff are annually trained on the public records and open meetings laws.</t>
  </si>
  <si>
    <t>Did the school ensure that the governing authority members, fiscal officer, administrators and supervisory staff are trained in public records and open meeting laws?  Yes/No</t>
  </si>
  <si>
    <t>Onsite Review
Available evidence, which may include a list of individuals to whom the statute applies, dates of training and proof of attendance of individuals listed.</t>
  </si>
  <si>
    <t>ORC 149.43</t>
  </si>
  <si>
    <t>Availability of public records for inspection and copying</t>
  </si>
  <si>
    <t>The school fills public records requests timely.</t>
  </si>
  <si>
    <t>Does the school have a public records request policy that meets current statutory requirements?  Yes/No</t>
  </si>
  <si>
    <t>If yes, is a description of the policy posted in a conspicuous location at the school?  Yes/No</t>
  </si>
  <si>
    <t>Onsite Review
Copy of applicable school policy and proof of board adoption</t>
  </si>
  <si>
    <t>ORC 3321.14, 3321.17</t>
  </si>
  <si>
    <t>Attendance officer - pupil - personnel workers; Attendance officer and assistants - powers</t>
  </si>
  <si>
    <t>The school employs an attendance officer.</t>
  </si>
  <si>
    <t>Does the school employ an attendance officer or obtain the services of an attendance officer from an ESC?  Yes No</t>
  </si>
  <si>
    <t>If yes, does attendance officer do whatever is necessary as in the way of investigation or otherwise to enforce the laws relating to compulsory education and the employment of minors?  Yes/No</t>
  </si>
  <si>
    <t>ORC 4111.17</t>
  </si>
  <si>
    <t>Prohibiting discrimination in payment of wages</t>
  </si>
  <si>
    <t>The school does not discriminate in the payment of wages on the basis of race, color, religion, sex, age, national origin, or ancestry.</t>
  </si>
  <si>
    <t>Does the school ensure that it or its operator or management company complies with ORC in payment of wages?  Yes/No</t>
  </si>
  <si>
    <t>ORC 3313.393(A)</t>
  </si>
  <si>
    <t>Each of the school's applications for employment includes the statement defined in ORC 3313.393(S) in boldface type.</t>
  </si>
  <si>
    <t>Does each of the school's employment applications include the statement "ANY PERSON WHO KNOWINGLY MAKES A FALSE STATEMENT IS GUILTY OF FALISIFCATION UNDER SECTION 2921.13 OF THE REVISED CODE, WHICH IS A MISDEMEANOR OF THE FIRST DEGREE." in boldface type?  Yes/No</t>
  </si>
  <si>
    <t>Document Submission
Copy of employment application</t>
  </si>
  <si>
    <t>ORC 3313.393(B)</t>
  </si>
  <si>
    <t>The school consults the "educator profile" database prior to making any hiring decisions.</t>
  </si>
  <si>
    <t>Did the school hire any new employees during the current school year?  Yes/No</t>
  </si>
  <si>
    <t>If yes, did the school consult the "educator profile" database maintained on the web site of the Department of Education prior to making the hiring decision?  Yes/No</t>
  </si>
  <si>
    <t>ORC 3313.718</t>
  </si>
  <si>
    <t>Possession and use of Epinephrine auto injector to treat anaphylaxis</t>
  </si>
  <si>
    <r>
      <t xml:space="preserve">The school allows </t>
    </r>
    <r>
      <rPr>
        <sz val="10"/>
        <color rgb="FFFF0000"/>
        <rFont val="Calibri"/>
        <family val="2"/>
        <scheme val="minor"/>
      </rPr>
      <t>its</t>
    </r>
    <r>
      <rPr>
        <sz val="10"/>
        <rFont val="Calibri"/>
        <family val="2"/>
        <scheme val="minor"/>
      </rPr>
      <t xml:space="preserve"> students </t>
    </r>
    <r>
      <rPr>
        <strike/>
        <sz val="10"/>
        <rFont val="Calibri"/>
        <family val="2"/>
        <scheme val="minor"/>
      </rPr>
      <t>in the school</t>
    </r>
    <r>
      <rPr>
        <sz val="10"/>
        <rFont val="Calibri"/>
        <family val="2"/>
        <scheme val="minor"/>
      </rPr>
      <t xml:space="preserve"> to possess and use epinephrine auto injectors provided certain conditions are met.</t>
    </r>
  </si>
  <si>
    <t>Does the school allow students to possess and use epinephrine auto injectors?  Yes/No</t>
  </si>
  <si>
    <t>If yes, does the school ensure that all requirements of statute are met?  Yes/No</t>
  </si>
  <si>
    <t xml:space="preserve">ORC 3313.71 </t>
  </si>
  <si>
    <t>Examinations and diagnoses by school physician</t>
  </si>
  <si>
    <r>
      <t xml:space="preserve">The school provided and required tests </t>
    </r>
    <r>
      <rPr>
        <sz val="10"/>
        <color rgb="FFFF0000"/>
        <rFont val="Calibri"/>
        <family val="2"/>
        <scheme val="minor"/>
      </rPr>
      <t>and</t>
    </r>
    <r>
      <rPr>
        <sz val="10"/>
        <rFont val="Calibri"/>
        <family val="2"/>
        <scheme val="minor"/>
      </rPr>
      <t xml:space="preserve"> examination</t>
    </r>
    <r>
      <rPr>
        <sz val="10"/>
        <color rgb="FFFF0000"/>
        <rFont val="Calibri"/>
        <family val="2"/>
        <scheme val="minor"/>
      </rPr>
      <t>s</t>
    </r>
    <r>
      <rPr>
        <sz val="10"/>
        <rFont val="Calibri"/>
        <family val="2"/>
        <scheme val="minor"/>
      </rPr>
      <t xml:space="preserve"> for tuberculosis for pupils in certain grades and of school employees as may be required by the director of health.</t>
    </r>
  </si>
  <si>
    <r>
      <t>Does the school offer all</t>
    </r>
    <r>
      <rPr>
        <sz val="10"/>
        <color rgb="FFFF0000"/>
        <rFont val="Calibri"/>
        <family val="2"/>
        <scheme val="minor"/>
      </rPr>
      <t xml:space="preserve"> tests and examinations for tuberculosis</t>
    </r>
    <r>
      <rPr>
        <sz val="10"/>
        <rFont val="Calibri"/>
        <family val="2"/>
        <scheme val="minor"/>
      </rPr>
      <t xml:space="preserve"> </t>
    </r>
    <r>
      <rPr>
        <strike/>
        <sz val="10"/>
        <rFont val="Calibri"/>
        <family val="2"/>
        <scheme val="minor"/>
      </rPr>
      <t>medical examinations</t>
    </r>
    <r>
      <rPr>
        <sz val="10"/>
        <rFont val="Calibri"/>
        <family val="2"/>
        <scheme val="minor"/>
      </rPr>
      <t xml:space="preserve"> as required by law?  Yes/No</t>
    </r>
  </si>
  <si>
    <t>ORC 3313.673</t>
  </si>
  <si>
    <t>Screening of beginning pupils for special learning needs</t>
  </si>
  <si>
    <t>The school screened pupils enrolled in either kindergarten or first grade prior to Nov. 1 for hearing, vision, speech and communications, or medical problems and developmental disorders.</t>
  </si>
  <si>
    <t xml:space="preserve">Does the school enroll students in kindergarten or first grade?  Yes/No  </t>
  </si>
  <si>
    <r>
      <t xml:space="preserve">If yes, </t>
    </r>
    <r>
      <rPr>
        <sz val="10"/>
        <color rgb="FFFF0000"/>
        <rFont val="Calibri"/>
        <family val="2"/>
        <scheme val="minor"/>
      </rPr>
      <t>did the school ensure that applicable students were screened</t>
    </r>
    <r>
      <rPr>
        <sz val="10"/>
        <rFont val="Calibri"/>
        <family val="2"/>
        <scheme val="minor"/>
      </rPr>
      <t xml:space="preserve"> prior to Nov. 1 as required by law AND provide parents with required information regarding the screening prior to Aug. 1?  Yes/No</t>
    </r>
  </si>
  <si>
    <t>ORC 3313.67, 3313.671</t>
  </si>
  <si>
    <t>Proof of required immunizations - exceptions</t>
  </si>
  <si>
    <t>The school maintains immunization records for students, reports a summary of those records to the Director of Health.</t>
  </si>
  <si>
    <t>Does the school maintain copies of student immunization records?  Yes/No</t>
  </si>
  <si>
    <t>Onsite Review
A copy of the report submitted to the Department of Health</t>
  </si>
  <si>
    <t>ORC 3313.719</t>
  </si>
  <si>
    <t>Food allergy protection policy</t>
  </si>
  <si>
    <t>The school adopts a policy to protect students with peanut or other food allergies.</t>
  </si>
  <si>
    <t>Does the school have a policy to protect students with peanut or other food allergies?  Yes/No</t>
  </si>
  <si>
    <t>If yes, was the policy developed in consultation with parents, school nurses and other school employees, school volunteers, students, and community members?  Yes/No</t>
  </si>
  <si>
    <t>Onsite Review
Copy of applicable school policy  and available evidence of policy development, which may include the list of participants,  meeting notes, or public comment feedback</t>
  </si>
  <si>
    <t>ORC 2151.421, 3319.073</t>
  </si>
  <si>
    <r>
      <t>Reporting child abuse or neglect;</t>
    </r>
    <r>
      <rPr>
        <sz val="10"/>
        <color rgb="FFFF0000"/>
        <rFont val="Calibri"/>
        <family val="2"/>
        <scheme val="minor"/>
      </rPr>
      <t xml:space="preserve"> in-service training in child abuse prevention programs, school safety and violence prevention, and training on the board's harassment, intimidation, or bullying policy</t>
    </r>
  </si>
  <si>
    <r>
      <rPr>
        <strike/>
        <sz val="10"/>
        <rFont val="Calibri"/>
        <family val="2"/>
        <scheme val="minor"/>
      </rPr>
      <t xml:space="preserve">The school has procedures regarding child abuse reporting and training of all staff and volunteers as to their obligation to report and consequences for failure to do so. 
</t>
    </r>
    <r>
      <rPr>
        <sz val="10"/>
        <color rgb="FFFF0000"/>
        <rFont val="Calibri"/>
        <family val="2"/>
        <scheme val="minor"/>
      </rPr>
      <t>The school shall adopt or adapt the curriculum developed by the department of education for, or shall develop in consultation with public or private agencies or persons involved in child abuse prevention or intervention programs, a program of in-service training in the prevention of child abuse, violence, and substance abuse and the promotion of positive youth development.</t>
    </r>
  </si>
  <si>
    <r>
      <rPr>
        <strike/>
        <sz val="10"/>
        <rFont val="Calibri"/>
        <family val="2"/>
        <scheme val="minor"/>
      </rPr>
      <t>Does the school have procedures regarding child abuse reporting and training of all staff and volunteers as to their obligation to report and consequences for failure to do so?</t>
    </r>
    <r>
      <rPr>
        <sz val="10"/>
        <rFont val="Calibri"/>
        <family val="2"/>
        <scheme val="minor"/>
      </rPr>
      <t xml:space="preserve"> </t>
    </r>
    <r>
      <rPr>
        <strike/>
        <sz val="10"/>
        <rFont val="Calibri"/>
        <family val="2"/>
        <scheme val="minor"/>
      </rPr>
      <t xml:space="preserve">Yes/No </t>
    </r>
    <r>
      <rPr>
        <sz val="10"/>
        <rFont val="Calibri"/>
        <family val="2"/>
        <scheme val="minor"/>
      </rPr>
      <t xml:space="preserve">
</t>
    </r>
    <r>
      <rPr>
        <sz val="10"/>
        <color rgb="FFFF0000"/>
        <rFont val="Calibri"/>
        <family val="2"/>
        <scheme val="minor"/>
      </rPr>
      <t>Did the governing authority adopt  a program of in-service training in the prevention of child abuse, violence, and substance abuse and the promotion of positive youth development AND does that training include information on the obligation to report child abuse and the consequences for failure to do so?  Yes/No</t>
    </r>
  </si>
  <si>
    <t>If yes, have all required personnel, as identified in ORC 3319.073, received training?  Yes/No</t>
  </si>
  <si>
    <t>Onsite Review
Copy of applicable training program and proof of training being given to all applicable staff</t>
  </si>
  <si>
    <t>ORC 3313.716</t>
  </si>
  <si>
    <t>ORC 3314.14</t>
  </si>
  <si>
    <t>Possession and use metered dose inhaler or dry powder inhaler to alleviate asthmatic symptoms.</t>
  </si>
  <si>
    <r>
      <t>The school allows</t>
    </r>
    <r>
      <rPr>
        <sz val="10"/>
        <color rgb="FFFF0000"/>
        <rFont val="Calibri"/>
        <family val="2"/>
        <scheme val="minor"/>
      </rPr>
      <t xml:space="preserve"> its</t>
    </r>
    <r>
      <rPr>
        <sz val="10"/>
        <rFont val="Calibri"/>
        <family val="2"/>
        <scheme val="minor"/>
      </rPr>
      <t xml:space="preserve"> students i</t>
    </r>
    <r>
      <rPr>
        <strike/>
        <sz val="10"/>
        <rFont val="Calibri"/>
        <family val="2"/>
        <scheme val="minor"/>
      </rPr>
      <t>n the school</t>
    </r>
    <r>
      <rPr>
        <sz val="10"/>
        <rFont val="Calibri"/>
        <family val="2"/>
        <scheme val="minor"/>
      </rPr>
      <t xml:space="preserve"> to use a metered dose inhaler or dry powder inhaler to alleviate asthmatic symptoms.</t>
    </r>
  </si>
  <si>
    <t>Does the school allow students to possess and use a metered dose inhaler or dry powder inhaler?  Yes/No</t>
  </si>
  <si>
    <t>ORC 3313.7112</t>
  </si>
  <si>
    <t>Diabetes care for enrolled students</t>
  </si>
  <si>
    <t xml:space="preserve">The school ensured that each student enrolled who has diabetes received appropriate and needed care. </t>
  </si>
  <si>
    <t>Did the school have any enrolled students that have diabetes?  Yes/No</t>
  </si>
  <si>
    <t>If yes, does the school ensure that the student(s) received appropriate and needed care in accordance with an order signed by the student's treating practitioner?  Yes/No</t>
  </si>
  <si>
    <t xml:space="preserve">ORC 3313.68, 3313.69, 3313.50 </t>
  </si>
  <si>
    <t>Hearing and visual tests of school children and reporting</t>
  </si>
  <si>
    <t>The school provided a system of medical or dental inspection which shall include tests to determine the existence of hearing and visual defects in enrolled students.</t>
  </si>
  <si>
    <r>
      <t xml:space="preserve">Did the school offer hearing and visual tests of students as required by law?  Yes/No
</t>
    </r>
    <r>
      <rPr>
        <sz val="10"/>
        <color rgb="FFFF0000"/>
        <rFont val="Calibri"/>
        <family val="2"/>
        <scheme val="minor"/>
      </rPr>
      <t xml:space="preserve">Does the school provide the services of a doctor and/or nurse to its students? Yes/No </t>
    </r>
  </si>
  <si>
    <t>If yes, did the school offer hearing and visual tests of students as required by law?  Yes/No</t>
  </si>
  <si>
    <t>ORC 5164.02</t>
  </si>
  <si>
    <t>OAC 5160-35-02</t>
  </si>
  <si>
    <t>Qualifications to be a Medicaid school program (MSP) provider</t>
  </si>
  <si>
    <t>The school has a current valid Medicaid provider agreement and is in compliance with all requirements for being a Medicaid School Program (MSP) provider.</t>
  </si>
  <si>
    <t xml:space="preserve">Is the school a MSP provider?  Yes/No  </t>
  </si>
  <si>
    <t>If yes, does the school comply with requirements in law regarding being a MSP provider?  Yes/No</t>
  </si>
  <si>
    <r>
      <t xml:space="preserve">ORC </t>
    </r>
    <r>
      <rPr>
        <sz val="10"/>
        <color rgb="FFFF0000"/>
        <rFont val="Calibri"/>
        <family val="2"/>
        <scheme val="minor"/>
      </rPr>
      <t xml:space="preserve">3313.6023, </t>
    </r>
    <r>
      <rPr>
        <sz val="10"/>
        <rFont val="Calibri"/>
        <family val="2"/>
        <scheme val="minor"/>
      </rPr>
      <t xml:space="preserve">3314.16, </t>
    </r>
    <r>
      <rPr>
        <sz val="10"/>
        <color rgb="FFFF0000"/>
        <rFont val="Calibri"/>
        <family val="2"/>
        <scheme val="minor"/>
      </rPr>
      <t>3701.85</t>
    </r>
  </si>
  <si>
    <t>ORC 3314.16</t>
  </si>
  <si>
    <t>Placement of automated external defibrillator in schools-staff training-qualified immunity</t>
  </si>
  <si>
    <t xml:space="preserve">The school's staff successfully completed training  offered or approved by a nationally recognized organization and maintained the defibrillator per manufacturer's guidelines. </t>
  </si>
  <si>
    <r>
      <t xml:space="preserve">Does the school have </t>
    </r>
    <r>
      <rPr>
        <sz val="10"/>
        <color rgb="FFFF0000"/>
        <rFont val="Calibri"/>
        <family val="2"/>
        <scheme val="minor"/>
      </rPr>
      <t>one or more</t>
    </r>
    <r>
      <rPr>
        <sz val="10"/>
        <rFont val="Calibri"/>
        <family val="2"/>
        <scheme val="minor"/>
      </rPr>
      <t xml:space="preserve"> </t>
    </r>
    <r>
      <rPr>
        <sz val="10"/>
        <color rgb="FFFF0000"/>
        <rFont val="Calibri"/>
        <family val="2"/>
        <scheme val="minor"/>
      </rPr>
      <t>automated external</t>
    </r>
    <r>
      <rPr>
        <sz val="10"/>
        <rFont val="Calibri"/>
        <family val="2"/>
        <scheme val="minor"/>
      </rPr>
      <t xml:space="preserve"> defibrillators?  Yes/No  </t>
    </r>
  </si>
  <si>
    <r>
      <t xml:space="preserve">If yes, has </t>
    </r>
    <r>
      <rPr>
        <strike/>
        <sz val="10"/>
        <rFont val="Calibri"/>
        <family val="2"/>
        <scheme val="minor"/>
      </rPr>
      <t xml:space="preserve">the </t>
    </r>
    <r>
      <rPr>
        <sz val="10"/>
        <color rgb="FFFF0000"/>
        <rFont val="Calibri"/>
        <family val="2"/>
        <scheme val="minor"/>
      </rPr>
      <t>sufficient</t>
    </r>
    <r>
      <rPr>
        <sz val="10"/>
        <rFont val="Calibri"/>
        <family val="2"/>
        <scheme val="minor"/>
      </rPr>
      <t xml:space="preserve"> staff been properly trained?  Yes/No</t>
    </r>
  </si>
  <si>
    <t>Onsite Review
If governing authority requires the placement of an automated external defibrillator, evidence that the school has a sufficient number of persons that successfully completed an appropriate training course in the use of an automated external defibrillator</t>
  </si>
  <si>
    <t>ORC 3314.15, 3313.674</t>
  </si>
  <si>
    <t>ORC 3314.15</t>
  </si>
  <si>
    <t>Body mass index and weight status category screening</t>
  </si>
  <si>
    <t>A community school may screen students for body mass index and weight status category. If a governing authority elects to require the screenings, it will comply with ORC section 3313.674.</t>
  </si>
  <si>
    <t xml:space="preserve">Did the governing authority of the school elect to screen students for BMI and weight?  Yes/No  </t>
  </si>
  <si>
    <t>If yes, does it comply with requirements of law?  Yes/No</t>
  </si>
  <si>
    <t>ORC 3314.144</t>
  </si>
  <si>
    <t>Procurement of inhalers by community school</t>
  </si>
  <si>
    <t>With governing board approval, the school may procure inhalers and must maintain records of use and procurement, per ORC 3314.144.</t>
  </si>
  <si>
    <t>Did the school procure inhalers?  Yes/No</t>
  </si>
  <si>
    <t>If yes, did the school obtain governing board authority for the purchase AND submit proper information to the Department?  Yes/No</t>
  </si>
  <si>
    <t>Onsite  Review
Evidence of governing board authority's approval of purchase</t>
  </si>
  <si>
    <t>ORC 3314.143</t>
  </si>
  <si>
    <t>Procurement of epinephrine autoinjectors for community schools</t>
  </si>
  <si>
    <t>With governing board approval, the school may procure epinephrine autoinjectors and must maintain records of use and procurement, per ORC 3314.143.</t>
  </si>
  <si>
    <t>Did the school procure epinephrine autoinjectors?  Yes/No</t>
  </si>
  <si>
    <t>Onsite Review
Evidence of governing board authority's approval of purchase</t>
  </si>
  <si>
    <t>ORC 3313.5310</t>
  </si>
  <si>
    <t>Information and training regarding sudden cardiac arrest</t>
  </si>
  <si>
    <t>The school must provide information and training regarding sudden cardiac arrest consistent with ORC 3313.5310.</t>
  </si>
  <si>
    <t>Is the school involved in any athletic activity as defined in ORC 3313.5310?  Yes/No</t>
  </si>
  <si>
    <t>If yes, did coaches complete training on sudden cardiac arrest AND did each participating student submit the required designated school official form as specified in ORC 3313.5310?  Yes/No</t>
  </si>
  <si>
    <t>Document Submission
Evidence of training and copy of designated school official form</t>
  </si>
  <si>
    <t>ORC 3313.721</t>
  </si>
  <si>
    <t>Health care for students</t>
  </si>
  <si>
    <t>The school may contract with a health center for the purposes of providing health care services.</t>
  </si>
  <si>
    <t>Did the school contract with a health center for the purposes of providing health care services?  Yes/No</t>
  </si>
  <si>
    <t>ORC 3314.03(A)(11)(k)</t>
  </si>
  <si>
    <t>Instruction in cardiopulmonary resuscitation and the use of an automated external defibrillator in high schools.</t>
  </si>
  <si>
    <t>Schools serving any of the grades 9-12</t>
  </si>
  <si>
    <t>The school shall provide instruction in cardiopulmonary resuscitation (CPR) and the use of an automated external defibrillator (AED).</t>
  </si>
  <si>
    <t>Does the school serve any of grades 9-12 AND does not have an exemption defined in  ORC 3314.03(A)(11)(k)? Yes/No</t>
  </si>
  <si>
    <t>If yes, does the school provide  instruction to its students  on cardiopulmonary resuscitation and the use of an automated external defibrillator? Yes/No</t>
  </si>
  <si>
    <t>ORC 921.18, 921.06</t>
  </si>
  <si>
    <t>OAC 901:5-11-15</t>
  </si>
  <si>
    <t>Pesticide use in schools</t>
  </si>
  <si>
    <t>Safety</t>
  </si>
  <si>
    <t>The school has complied with the rules governing the use of pesticides on school grounds, maintains records of its use of pesticides, and notifies parents and students of pesticide use.</t>
  </si>
  <si>
    <t>Were pesticides used on school grounds?  Yes/No</t>
  </si>
  <si>
    <t>If yes, does the school comply with rules governing the use of pesticides and properly notify parents and students of pesticide use?  Yes/No</t>
  </si>
  <si>
    <t>ORC 3742</t>
  </si>
  <si>
    <t>Lead Abatement</t>
  </si>
  <si>
    <t>The school does not apply lead-based paint and complies with all orders and requirements for inspection, maintenance and prevention of lead-based poisoning.</t>
  </si>
  <si>
    <t>Does the school ensure that it does not use lead-based paint and complies with all orders and requirement for inspection, maintenance, and prevention of lead-based poisoning?  Yes/No</t>
  </si>
  <si>
    <t>ORC 3319.41</t>
  </si>
  <si>
    <t>Corporal punishment policy</t>
  </si>
  <si>
    <t>The school did not employ or engage any teacher, principal, administrator, nonlicensed school employee or bus driver that inflicted corporal punishment as a means of discipline upon a pupil attending the school.</t>
  </si>
  <si>
    <t>Does the school ensure that no employees inflict corporal punishment as a means of discipline on any student?  Yes/No</t>
  </si>
  <si>
    <t>ORC 3313.96</t>
  </si>
  <si>
    <t>ORC 3314.03(A)(11)d)</t>
  </si>
  <si>
    <t>Informational programs relative to missing children - fingerprinting program</t>
  </si>
  <si>
    <t xml:space="preserve">The school developed informational programs for students, parents and community members relative to missing children issues and matters.  </t>
  </si>
  <si>
    <t xml:space="preserve">Did the school develop informational programs for students, parents and community members relative to missing children issues and matters? Yes/No </t>
  </si>
  <si>
    <t>Onsite Review
Copy of program materials</t>
  </si>
  <si>
    <t>ORC 3313.86</t>
  </si>
  <si>
    <t>Health and safety review</t>
  </si>
  <si>
    <t xml:space="preserve">The school has reviewed policies and procedures to ensure safety of students, employees and other persons using a school building from any known hazards in the building or on building grounds that pose an immediate risk to health or safety. </t>
  </si>
  <si>
    <t>Does the school periodically review its policies to ensure safety of students, employees and other persons using a school building from any known hazards in the building or on building grounds that pose an immediate risk to health or safety? Yes/No</t>
  </si>
  <si>
    <t>If yes, does the governing authority ensure that its policies comply with all federal laws and regulations regarding health and safety applicable to school buildings? Yes/No</t>
  </si>
  <si>
    <t>Onsite Review
Governing authority minutes detailing the policy review including information about the specific health and safety policies that were reviewed</t>
  </si>
  <si>
    <t>ORC 3313.643</t>
  </si>
  <si>
    <t>Regulations and requirements regarding eye protective devices</t>
  </si>
  <si>
    <t>The school requires teachers and students to wear industrial quality eye protective devices when participating or observing in any of the activities described in ORC 3313.643.</t>
  </si>
  <si>
    <t xml:space="preserve">Does the school engage in activities listed in ORC 3313.643(A) that requires eye protection? Yes/No  </t>
  </si>
  <si>
    <t>If yes, does the school require teachers and students to wear industrial quality eye protective devices when participating or observing these activities?  Yes/No</t>
  </si>
  <si>
    <t>ORC 3781.106</t>
  </si>
  <si>
    <t>OAC 4101:1-10-01</t>
  </si>
  <si>
    <t>Devices to regulate ingress and egress through doors in school buildings</t>
  </si>
  <si>
    <t>The school complies with OAC 4101:1-10-01 when installing devices to block doorways during emergencies and has trained staff on the use of such devices.</t>
  </si>
  <si>
    <t xml:space="preserve">Does the school use devices to block doorways during emergencies?  Yes/No  </t>
  </si>
  <si>
    <t>If yes, does the school train staff on the proper use of such devices?  Yes/No</t>
  </si>
  <si>
    <t>Onsite Review
Evidence of training employees on use of the devices</t>
  </si>
  <si>
    <t>ORC 3734.62</t>
  </si>
  <si>
    <t>Purchase of mercury-added measuring device for classroom use</t>
  </si>
  <si>
    <t>The school does not use any mercury or mercury-added measurement devices in the classroom that were purchased after April 4, 2007.</t>
  </si>
  <si>
    <t xml:space="preserve">Does the school use mercury or mercury added measuring devices in the classroom?  Yes/No  </t>
  </si>
  <si>
    <t>If yes, were they purchased prior to April 4, 2007?  Yes/No</t>
  </si>
  <si>
    <r>
      <rPr>
        <sz val="10"/>
        <rFont val="Calibri"/>
        <family val="2"/>
        <scheme val="minor"/>
      </rPr>
      <t xml:space="preserve">ORC </t>
    </r>
    <r>
      <rPr>
        <sz val="10"/>
        <color rgb="FFFF0000"/>
        <rFont val="Calibri"/>
        <family val="2"/>
        <scheme val="minor"/>
      </rPr>
      <t>5502.262</t>
    </r>
    <r>
      <rPr>
        <strike/>
        <sz val="10"/>
        <rFont val="Calibri"/>
        <family val="2"/>
        <scheme val="minor"/>
      </rPr>
      <t xml:space="preserve"> 3313.536</t>
    </r>
  </si>
  <si>
    <t>Emergency management plan</t>
  </si>
  <si>
    <t>Safety (emergency management)</t>
  </si>
  <si>
    <r>
      <t>The school timely</t>
    </r>
    <r>
      <rPr>
        <sz val="10"/>
        <color rgb="FFFF0000"/>
        <rFont val="Calibri"/>
        <family val="2"/>
        <scheme val="minor"/>
      </rPr>
      <t xml:space="preserve"> (as defined in ORC 5502.262)</t>
    </r>
    <r>
      <rPr>
        <sz val="10"/>
        <rFont val="Calibri"/>
        <family val="2"/>
        <scheme val="minor"/>
      </rPr>
      <t xml:space="preserve"> submitted an emergency management plan </t>
    </r>
    <r>
      <rPr>
        <strike/>
        <sz val="10"/>
        <rFont val="Calibri"/>
        <family val="2"/>
        <scheme val="minor"/>
      </rPr>
      <t>in the form</t>
    </r>
    <r>
      <rPr>
        <sz val="10"/>
        <rFont val="Calibri"/>
        <family val="2"/>
        <scheme val="minor"/>
      </rPr>
      <t xml:space="preserve"> </t>
    </r>
    <r>
      <rPr>
        <sz val="10"/>
        <color rgb="FFFF0000"/>
        <rFont val="Calibri"/>
        <family val="2"/>
        <scheme val="minor"/>
      </rPr>
      <t>as</t>
    </r>
    <r>
      <rPr>
        <sz val="10"/>
        <rFont val="Calibri"/>
        <family val="2"/>
        <scheme val="minor"/>
      </rPr>
      <t xml:space="preserve"> required by the </t>
    </r>
    <r>
      <rPr>
        <strike/>
        <sz val="10"/>
        <rFont val="Calibri"/>
        <family val="2"/>
        <scheme val="minor"/>
      </rPr>
      <t>Department</t>
    </r>
    <r>
      <rPr>
        <sz val="10"/>
        <rFont val="Calibri"/>
        <family val="2"/>
        <scheme val="minor"/>
      </rPr>
      <t xml:space="preserve"> </t>
    </r>
    <r>
      <rPr>
        <sz val="10"/>
        <color rgb="FFFF0000"/>
        <rFont val="Calibri"/>
        <family val="2"/>
        <scheme val="minor"/>
      </rPr>
      <t xml:space="preserve">Director of Public Safety </t>
    </r>
    <r>
      <rPr>
        <strike/>
        <sz val="10"/>
        <rFont val="Calibri"/>
        <family val="2"/>
        <scheme val="minor"/>
      </rPr>
      <t>and the plan was approved</t>
    </r>
    <r>
      <rPr>
        <sz val="10"/>
        <rFont val="Calibri"/>
        <family val="2"/>
        <scheme val="minor"/>
      </rPr>
      <t>.</t>
    </r>
  </si>
  <si>
    <r>
      <rPr>
        <sz val="10"/>
        <color rgb="FFFF0000"/>
        <rFont val="Calibri"/>
        <family val="2"/>
        <scheme val="minor"/>
      </rPr>
      <t>Was the school required to submit an emergency management plan during the current school year?</t>
    </r>
    <r>
      <rPr>
        <strike/>
        <sz val="10"/>
        <rFont val="Calibri"/>
        <family val="2"/>
        <scheme val="minor"/>
      </rPr>
      <t>Did the school submit an emergency management plan to the Department</t>
    </r>
    <r>
      <rPr>
        <sz val="10"/>
        <rFont val="Calibri"/>
        <family val="2"/>
        <scheme val="minor"/>
      </rPr>
      <t>?  Yes/No</t>
    </r>
  </si>
  <si>
    <t>If yes, did the school submit an updated emergency management plan to the Director of Public Safety?  Yes/No</t>
  </si>
  <si>
    <t>ORC 3313.667</t>
  </si>
  <si>
    <t>District bullying prevention initiatives</t>
  </si>
  <si>
    <t>Safety (harassment, intimidation or bullying)</t>
  </si>
  <si>
    <t xml:space="preserve">The school uses any state or federal funds appropriated for bullying prevention to provide training, workshops, or courses on the harassment, intimidation, or bullying policies. </t>
  </si>
  <si>
    <t xml:space="preserve">Does the school have a bullying prevention task force that uses state or federal funds?  Yes/No  </t>
  </si>
  <si>
    <r>
      <t xml:space="preserve">If yes, does the school use the funds appropriately and in accordance with </t>
    </r>
    <r>
      <rPr>
        <sz val="10"/>
        <color rgb="FFFF0000"/>
        <rFont val="Calibri"/>
        <family val="2"/>
        <scheme val="minor"/>
      </rPr>
      <t>ORC 3313.667(B)</t>
    </r>
    <r>
      <rPr>
        <sz val="10"/>
        <rFont val="Calibri"/>
        <family val="2"/>
        <scheme val="minor"/>
      </rPr>
      <t xml:space="preserve"> </t>
    </r>
    <r>
      <rPr>
        <strike/>
        <sz val="10"/>
        <rFont val="Calibri"/>
        <family val="2"/>
        <scheme val="minor"/>
      </rPr>
      <t>statute</t>
    </r>
    <r>
      <rPr>
        <sz val="10"/>
        <rFont val="Calibri"/>
        <family val="2"/>
        <scheme val="minor"/>
      </rPr>
      <t>?  Yes/No</t>
    </r>
  </si>
  <si>
    <t>ORC 3313.666</t>
  </si>
  <si>
    <t>District policy prohibiting harassment, intimidation, or bullying required</t>
  </si>
  <si>
    <t>The school adopted the required policy prohibiting harassment, intimidation and bullying.</t>
  </si>
  <si>
    <t>Does the school have a policy prohibiting harassment, intimidation and bullying?  Yes/No</t>
  </si>
  <si>
    <t>If yes, does the school follow all requirements regarding publication, dissemination and training, as specified in ORC 3313.666(C) and (D)? Yes/No</t>
  </si>
  <si>
    <t>Onsite Review
Copy of applicable board-approved school policy and evidence of  board approval of the policy  AND
Available evidence, which may include student handbook, employee training materials, student training materials and written statement sent to custodial parents or guardians</t>
  </si>
  <si>
    <t>ORC 3319.073</t>
  </si>
  <si>
    <t>In-service training in child abuse prevention programs, school safety and violence prevention, and training on the board's harassment, intimidation, or bullying policy</t>
  </si>
  <si>
    <t>In-service Training</t>
  </si>
  <si>
    <t>The school offers in-service training in child abuse prevention programs, school safety and violence prevention, harassment, intimidation, bullying, youth suicide awareness and prevention as outlined in ORC 3319.073.</t>
  </si>
  <si>
    <t>Did the school offer in-service training as outlined in ORC 3319.073? Yes/No</t>
  </si>
  <si>
    <t>ORC 3313.6024</t>
  </si>
  <si>
    <t>Reporting on prevention-focused programs</t>
  </si>
  <si>
    <t>The school reports to the Department, in the manner required by the Department, the types of prevention-focused programs, services, and supports used to assist students in developing healthy behaviors and increase awareness of risky behaviors.</t>
  </si>
  <si>
    <t>Did the school report the information as required by ORC 3313.6024 in the manner required by the Department?  Yes/No</t>
  </si>
  <si>
    <t>ORC 3313.669</t>
  </si>
  <si>
    <t>Threat assessment teams</t>
  </si>
  <si>
    <t>Schools serving  grades 6-12</t>
  </si>
  <si>
    <t>Requires each school district, community school, and STEM school to establish a threat assessment team for each school serving grades 6-12. Each team member must complete an approved training program upon appointment and every 3 years after, proof of which must be included in the district's or school's emergency management plan.</t>
  </si>
  <si>
    <t>Does the school serve any of the grades 6-12? Yes/No</t>
  </si>
  <si>
    <t xml:space="preserve">If yes, did the school establish a threat assessment team AND has each team member completed an approved training program AND is proof of that training included in the school's emergency management plan?  Yes/No </t>
  </si>
  <si>
    <t>Not Applicable until March 24, 2023</t>
  </si>
  <si>
    <t>ORC 3313.6610</t>
  </si>
  <si>
    <t>Registration with SaferOH tip line</t>
  </si>
  <si>
    <t>Requires each school district, community school, and STEM school to register with the SaferOH tip line (or a similar program).</t>
  </si>
  <si>
    <t>Did the school register with the SaferOH tip line (or a similar program)?  Yes/No</t>
  </si>
  <si>
    <t>If yes, did the school submit to the Department and to the Department of Public Safety disaggregated data as defined in ORC 3313.6610(B)?  Yes/No</t>
  </si>
  <si>
    <t>ORC 3313.814, 3313.816, 3313.817</t>
  </si>
  <si>
    <t>OAC 3301-91-09</t>
  </si>
  <si>
    <t>Guidance for approving food to be sold in schools</t>
  </si>
  <si>
    <t>School Meal Programs</t>
  </si>
  <si>
    <r>
      <t xml:space="preserve">The school implements its adopted standards and policy governing the approval of food and beverages sold at school.
</t>
    </r>
    <r>
      <rPr>
        <sz val="10"/>
        <color rgb="FFFF0000"/>
        <rFont val="Calibri"/>
        <family val="2"/>
        <scheme val="minor"/>
      </rPr>
      <t>The school adopts and enforces nutrition standards  governing types of food and beverages that may be sold on school premises.</t>
    </r>
  </si>
  <si>
    <r>
      <t xml:space="preserve">Does the school sell food or beverages </t>
    </r>
    <r>
      <rPr>
        <sz val="10"/>
        <color rgb="FFFF0000"/>
        <rFont val="Calibri"/>
        <family val="2"/>
        <scheme val="minor"/>
      </rPr>
      <t>on school premises</t>
    </r>
    <r>
      <rPr>
        <sz val="10"/>
        <rFont val="Calibri"/>
        <family val="2"/>
        <scheme val="minor"/>
      </rPr>
      <t xml:space="preserve">?  Yes/No  </t>
    </r>
  </si>
  <si>
    <r>
      <t xml:space="preserve">If yes, has </t>
    </r>
    <r>
      <rPr>
        <sz val="10"/>
        <color rgb="FFFF0000"/>
        <rFont val="Calibri"/>
        <family val="2"/>
        <scheme val="minor"/>
      </rPr>
      <t xml:space="preserve">the school </t>
    </r>
    <r>
      <rPr>
        <sz val="10"/>
        <rFont val="Calibri"/>
        <family val="2"/>
        <scheme val="minor"/>
      </rPr>
      <t xml:space="preserve">adopted </t>
    </r>
    <r>
      <rPr>
        <strike/>
        <sz val="10"/>
        <rFont val="Calibri"/>
        <family val="2"/>
        <scheme val="minor"/>
      </rPr>
      <t>policies and</t>
    </r>
    <r>
      <rPr>
        <sz val="10"/>
        <rFont val="Calibri"/>
        <family val="2"/>
        <scheme val="minor"/>
      </rPr>
      <t xml:space="preserve"> </t>
    </r>
    <r>
      <rPr>
        <sz val="10"/>
        <color rgb="FFFF0000"/>
        <rFont val="Calibri"/>
        <family val="2"/>
        <scheme val="minor"/>
      </rPr>
      <t>nutrition</t>
    </r>
    <r>
      <rPr>
        <sz val="10"/>
        <rFont val="Calibri"/>
        <family val="2"/>
        <scheme val="minor"/>
      </rPr>
      <t xml:space="preserve"> standards </t>
    </r>
    <r>
      <rPr>
        <sz val="10"/>
        <color rgb="FFFF0000"/>
        <rFont val="Calibri"/>
        <family val="2"/>
        <scheme val="minor"/>
      </rPr>
      <t>regarding food and beverage items that may be sold on school premises</t>
    </r>
    <r>
      <rPr>
        <sz val="10"/>
        <rFont val="Calibri"/>
        <family val="2"/>
        <scheme val="minor"/>
      </rPr>
      <t xml:space="preserve"> </t>
    </r>
    <r>
      <rPr>
        <strike/>
        <sz val="10"/>
        <rFont val="Calibri"/>
        <family val="2"/>
        <scheme val="minor"/>
      </rPr>
      <t>for the approval of food and beverages sold at the school</t>
    </r>
    <r>
      <rPr>
        <sz val="10"/>
        <rFont val="Calibri"/>
        <family val="2"/>
        <scheme val="minor"/>
      </rPr>
      <t>?  Yes/No</t>
    </r>
  </si>
  <si>
    <t>Document Submission
Copy of the applicable board-approved nutrition standards and evidence of board approval</t>
  </si>
  <si>
    <t>ORC 3313.816</t>
  </si>
  <si>
    <t>Sale of a la carte beverage items</t>
  </si>
  <si>
    <t>The school does not permit the sale of an a la carte beverage during the regular and extended school day other than those detailed in ORC 3313.816.</t>
  </si>
  <si>
    <t xml:space="preserve">Does the school serve a la carte beverages?  Yes/No  </t>
  </si>
  <si>
    <t>If yes, does the school comply with Ohio law in providing those beverages?  Yes/No</t>
  </si>
  <si>
    <t>ORC 3313.815</t>
  </si>
  <si>
    <t>ORC 3314.815</t>
  </si>
  <si>
    <t>Employee trained in Heimlich maneuver to be present while students served food</t>
  </si>
  <si>
    <t>Schools with food service</t>
  </si>
  <si>
    <t>At least one employee must be present while students are being served food who has received instruction in methods to prevent choking and has demonstrated an ability to perform the Heimlich maneuver.</t>
  </si>
  <si>
    <t xml:space="preserve">Does the school serve food?  Yes/No  </t>
  </si>
  <si>
    <t>If yes, does the school ensure that at least one employee is present who has received instruction in preventing choking and performing the Heimlich maneuver?  Yes/No</t>
  </si>
  <si>
    <t>Onsite Review
If school has a food service program, evidence that at least one employee who has received instruction in methods to prevent choking and performing the Heimlich maneuver is present while students are being served food</t>
  </si>
  <si>
    <t>ORC 3313.813, 3317.024</t>
  </si>
  <si>
    <t>ORC 3314.18</t>
  </si>
  <si>
    <t>OAC 3301-91-03</t>
  </si>
  <si>
    <t>Report required</t>
  </si>
  <si>
    <t>The school timely reports the number of free lunches served each month.</t>
  </si>
  <si>
    <t xml:space="preserve">Does the school serve lunch?  Yes/No  </t>
  </si>
  <si>
    <t>If yes, does the school timely report the number of free lunches served?  Yes/No</t>
  </si>
  <si>
    <t>ORC 3313.817</t>
  </si>
  <si>
    <t>A la carte foods; determination of nutritional value; software</t>
  </si>
  <si>
    <t>Schools that  receive the Department's computer software  for assessing the nutritional value of foods follow prescribed guidelines.</t>
  </si>
  <si>
    <t>Does the school enroll in school meal programs?  Yes/No</t>
  </si>
  <si>
    <t>If yes, does the school use the Department supplied computer software?  Yes/No</t>
  </si>
  <si>
    <t>Not Applicable for 2021-2022</t>
  </si>
  <si>
    <t>ORC 3313.814</t>
  </si>
  <si>
    <t>Standards governing types of foods and beverages sold on school premises</t>
  </si>
  <si>
    <t>The school adopts and enforces nutrition standards  governing types of food and beverages that may be sold on school premises.</t>
  </si>
  <si>
    <t xml:space="preserve">Does the school serve or sell food on school premises?  Yes/No  </t>
  </si>
  <si>
    <t>If yes, does the school adopt nutrition standards regarding items that may be sold on the school premises?  Yes/No</t>
  </si>
  <si>
    <t>Breakfast and lunch programs - Summer Extension</t>
  </si>
  <si>
    <t>The school provides breakfast and/or lunch during the summer if it offers summer intervention services.</t>
  </si>
  <si>
    <t>Does the school serve or sell food on school premises AND does the school offer summer intervention services?  Yes/No</t>
  </si>
  <si>
    <t>If yes, does the school offer summer breakfast or lunch programs OR has the governing authority determined that it can not comply for financial reasons?  Yes/No</t>
  </si>
  <si>
    <t>ORC 3313.818</t>
  </si>
  <si>
    <t>Breakfast programs</t>
  </si>
  <si>
    <t>The school  offers breakfast to all students either before or during the school day if it meets the conditions prescribed in ORC 3313.818.</t>
  </si>
  <si>
    <t>Did the school's percentage of students qualifying for free or reduced-price meals in the 2020-2021 school year meet the  threshold specified in ORC to offer breakfast to all students before or during the school day during the 2021-2022 school year?  Yes/No</t>
  </si>
  <si>
    <t>If yes, does the school offer breakfast to all students before or during the school day OR did the school determine that they cannot comply for financial reasons or already has a successful breakfast program in place?  Yes/No</t>
  </si>
  <si>
    <t>ORC 3327.01, 3301.07, 4511.76</t>
  </si>
  <si>
    <t>ORC 3314.091</t>
  </si>
  <si>
    <t>OAC 3301-83-24</t>
  </si>
  <si>
    <t>School transportation fees; Transportation of pupils</t>
  </si>
  <si>
    <t>Transportation</t>
  </si>
  <si>
    <t>The school does not charge students fees for routine pupil transportation or nonroutine transportation that occurs during the school day.</t>
  </si>
  <si>
    <t>If yes, for those students, does the school ensure that no fees are charged as required by statute?  Yes/No</t>
  </si>
  <si>
    <t>ORC 3314.092</t>
  </si>
  <si>
    <t>Consultation with board regarding changes in schedule</t>
  </si>
  <si>
    <t>The school consults with the school district(s) providing transportation for its students before it makes changes to its calendar or hours of operation.</t>
  </si>
  <si>
    <t>Are students of the school transported by one or more local school district(s)?  Yes/No</t>
  </si>
  <si>
    <t>If yes, does the school consult with school districts providing transportation to the school regarding student transportation prior to making changes to its calendar?  Yes/No</t>
  </si>
  <si>
    <t>ORC 3327.10, 3301.07, 4511.76</t>
  </si>
  <si>
    <t>ORC 3314.091, 3314.03(A)(11)(d)</t>
  </si>
  <si>
    <t>OAC 3301-83</t>
  </si>
  <si>
    <t>Pupil transportation; Qualifications of drivers</t>
  </si>
  <si>
    <t>The school complies with all laws and rules governing student transportation, including proper use of funds.</t>
  </si>
  <si>
    <t>If yes, does the school have an approved agreement with the affected district of residence that has also been signed by the sponsor?  Yes/No</t>
  </si>
  <si>
    <t>ORC 3314.03(A)(11)(d), 3314.091(E)</t>
  </si>
  <si>
    <t>OAC 3301-83-15</t>
  </si>
  <si>
    <t>Emergency and evacuation procedures; Qualifications of drivers</t>
  </si>
  <si>
    <t xml:space="preserve">The school adopts a policy for handling emergencies on school buses and trains drivers, employees and students accordingly. </t>
  </si>
  <si>
    <t>If yes, does the school (not the local district) or contracted vendor have a policy for handling emergencies on the school bus AND provide training to drivers, employees and students accordingly?  Yes/No</t>
  </si>
  <si>
    <t>Document Submission
Copy of applicable policy</t>
  </si>
  <si>
    <t>OAC 3301-83-11</t>
  </si>
  <si>
    <t>School bus inspections</t>
  </si>
  <si>
    <t>The school's buses have a valid safety inspection and all drivers complete and document a daily pre-trip inspection.</t>
  </si>
  <si>
    <t>If yes, does the school ensure that the school buses have valid safety inspections AND all drivers complete and document a daily pre-trip inspection?  Yes/No</t>
  </si>
  <si>
    <t>Onsite Review
Sample pre-trip inspection form</t>
  </si>
  <si>
    <t>ORC 3301.07, 3327.01, 4511.76</t>
  </si>
  <si>
    <t>OAC 3301-83-20</t>
  </si>
  <si>
    <t>General rules; Transportation of pupils</t>
  </si>
  <si>
    <t>The school adopts a policy that requires compliance with various bus usage requirements listed in OAC 3301-83-20.</t>
  </si>
  <si>
    <t xml:space="preserve">If yes, does the school have a policy regarding school bus usage per OAC 3301-83-20?  Yes/No </t>
  </si>
  <si>
    <t>ORC 3301.07, 4511.76</t>
  </si>
  <si>
    <t>OAC 3301-83-22</t>
  </si>
  <si>
    <t>Vehicle maintenance</t>
  </si>
  <si>
    <t>The school's buses have a current inspection sticker from the Ohio Department of Public Safety and any accidents are reported to the Ohio State Highway patrol as required.</t>
  </si>
  <si>
    <t>If yes, do the school buses have current inspection stickers?  Yes/No</t>
  </si>
  <si>
    <t>Onsite Review
Evidence that school's buses have current inspection sticker from the Department of Public Safety; and
Evidence that any accidents are reported to the State Highway Patrol</t>
  </si>
  <si>
    <t>ORC 3327.05, 3327.01, 3301.07, 4511.76</t>
  </si>
  <si>
    <t>OAC 3301-83-17</t>
  </si>
  <si>
    <t>Authorized and unauthorized passengers; Transportation of nonresident pupils; Transportation of pupils</t>
  </si>
  <si>
    <t>The school only transports eligible riders.</t>
  </si>
  <si>
    <t>If yes, does the school only transport eligible riders?  Yes/No</t>
  </si>
  <si>
    <t>OAC 3301-83-01</t>
  </si>
  <si>
    <t>Calculation of pupil transportation operation payments</t>
  </si>
  <si>
    <t>The school timely filed its annual report regarding pupil transportation and timely reported any adjustments.</t>
  </si>
  <si>
    <t>If yes, did the school timely file the annual report of pupil transportation?  Yes/No</t>
  </si>
  <si>
    <t>ORC 3301.07,  3327.16, 4511.76</t>
  </si>
  <si>
    <t>Pupil instruction; Volunteer bus rider assistance program - program for pupils offered school bus transportation</t>
  </si>
  <si>
    <t>The superintendent may establish a volunteer bus rider assistance program.</t>
  </si>
  <si>
    <t>Does the school (not the local district), or do employees of the school or contracted vendors provide transportation for any of its students AND does the school have a volunteer bus rider assistance program? Yes/No  </t>
  </si>
  <si>
    <t>If yes, is the program in compliance with law?  Yes/No</t>
  </si>
  <si>
    <t>ORC 3301.07, 3327.15, 4511.76</t>
  </si>
  <si>
    <t>OAC 3301-83-16</t>
  </si>
  <si>
    <t>Non-routine use of school buses; Use of vehicles outside state</t>
  </si>
  <si>
    <t>The school follows requirements for trip permits for any non-routine use of a school bus and for approved out-of-state trips.</t>
  </si>
  <si>
    <t>If yes, does the school follow requirements for trip permits for non-routine uses of school buses?  Yes/No</t>
  </si>
  <si>
    <t>ORC 3327.08, 3327.09, 3301.07, 4511.76</t>
  </si>
  <si>
    <t>OAC 3301-83-19</t>
  </si>
  <si>
    <t>Authorized vehicles for transportation of pupils to and from school and school-related events; Purchase of school buses and other transportation equipment</t>
  </si>
  <si>
    <t>10/21/1997
7/1/2012</t>
  </si>
  <si>
    <t xml:space="preserve">Boards of education may purchase on individual contract school buses and other equipment used in transporting children to and from school and to other functions as authorized by the boards, or the boards, at their discretion, may purchase the buses and equipment through any system of centralized purchasing established by the state Department of Education for that purpose, provided that state subsidy payments shall be based on the amount of the lowest price available to the boards by either method of purchase. </t>
  </si>
  <si>
    <t xml:space="preserve">Does the school own school buses?  Yes/No  </t>
  </si>
  <si>
    <t>If yes, does the school ensure that the buses are purchased properly AND operate properly?  Yes/No</t>
  </si>
  <si>
    <t>OAC 3301-83-14</t>
  </si>
  <si>
    <t>Records and reports; Transportation of pupils</t>
  </si>
  <si>
    <t>The school maintains the records required by OAC 3301-83-14.</t>
  </si>
  <si>
    <t>If yes, does the school maintain records and reports as required by law?  Yes/No</t>
  </si>
  <si>
    <t>Onsite Review
Evidence that school maintains records for the management and reporting of the pupil transportation system, as required by OAC 3301-83-14</t>
  </si>
  <si>
    <t>OAC 3301-83-08</t>
  </si>
  <si>
    <t>Pupil transportation management policies; Transportation of pupils</t>
  </si>
  <si>
    <t>The school maintains the pupil transportation management policies described in OAC 3301-83-08.</t>
  </si>
  <si>
    <t>If yes, does the school maintain pupil transportation management policies as required by law?  Yes/No</t>
  </si>
  <si>
    <t>Document Submission
Copy of applicable school policy</t>
  </si>
  <si>
    <t>OAC 3301-51-10</t>
  </si>
  <si>
    <t>Transportation of children with disabilities; transportation of pupils</t>
  </si>
  <si>
    <t>The school consulted with transportation personnel and provided transportation in a manner consistent with all of the students' respective IEPs.</t>
  </si>
  <si>
    <t>If yes, when transporting students with IEPs, does the school ensure it is properly transporting the students in a manner consistent with their respective IEPs?  Yes/No</t>
  </si>
  <si>
    <t>ORC 3327.01, 3327.12, 4511.76, 4511.62, 3301.07</t>
  </si>
  <si>
    <t>OAC 3301-83-13</t>
  </si>
  <si>
    <t>School bus routes and stops; Maintenance of school bus-turn-around points; Stopping at railroad grade crossing; Transportation of pupil students</t>
  </si>
  <si>
    <t>The schools setting of bus stops and time schedules is timely and consistent with safety regulations described in OAC 3301-83-13.</t>
  </si>
  <si>
    <t>If yes, does the school properly set bus stops and schedules in accordance with law?  Yes/No</t>
  </si>
  <si>
    <t xml:space="preserve">Onsite Review
Copy of school bus stop and bus location policies and procedures AND a sample of detailed route sheets
 </t>
  </si>
  <si>
    <t>ORC 3365.08</t>
  </si>
  <si>
    <t>Financial aid ineligibility; transportation reimbursement</t>
  </si>
  <si>
    <t>Transportation (College Credit Plus)</t>
  </si>
  <si>
    <t xml:space="preserve">The school follows processes and requirements of ORC 3365.08 regarding student financial aid ineligibility and transportation reimbursement.  </t>
  </si>
  <si>
    <t>If yes, does the school follow proper procedures regarding transportation?  Yes/No</t>
  </si>
  <si>
    <t>Purchase of school buses and other transportation equipment, Procurement of motor vehicle liability and accident insurance; Authorized vehicles for transportation of pupils to and from school and school-related events</t>
  </si>
  <si>
    <t xml:space="preserve">The school follows all requirements of OAC 3301-83-19 regarding authorized vehicles for transportation of pupils to and from school and school-related events. </t>
  </si>
  <si>
    <t>If yes, does the school use, or arrange for the use of, only vehicles authorized under OAC 3301-83-19 to transport students to and from school and school-related events as permitted under OAC 3301-83-19? Yes/No</t>
  </si>
  <si>
    <t>ORC 3327.016</t>
  </si>
  <si>
    <t>The school establishes and school's start and end times for the upcoming school year and notifies the district that is transporting the school's students by April 1 prior to that school year.</t>
  </si>
  <si>
    <t>Does the school expect one or more resident school districts to transport the school's students?  Yes/No</t>
  </si>
  <si>
    <t>If yes, did the school establish the start and end times for the upcoming school year and notify those school districts by April 1 of those start and end times?  Yes/No</t>
  </si>
  <si>
    <t>ORC 3327.02</t>
  </si>
  <si>
    <t>A school responsible for transporting its own students may declare a student's transportation impractical upon passage of a resolution by the board, notification to the parents and reimbursing the parents for transportation.</t>
  </si>
  <si>
    <t>Does the school (not the local district), or do employees of the school or contracted vendors provide transportation for any of its students  AND did the school declare the transportation of any individual pupil to be impractical?  Yes/No  </t>
  </si>
  <si>
    <t>If yes, did the school follow all of the procedures identified in ORC 3327.02? Yes/No</t>
  </si>
  <si>
    <t>On site
Governing board resolution of impracticality of transporting student, letter to parent explaining why student transportation is impractical, and proof of reimbursement payment to partent</t>
  </si>
  <si>
    <t>ORC 3301.07, 3314.03, 3319.46, 3326.11, 3328.24</t>
  </si>
  <si>
    <t>OAC 3301-35-15</t>
  </si>
  <si>
    <t>Standards for the implementation of positive behavior intervention supports and the use of restraint and seclusion</t>
  </si>
  <si>
    <t>Uncategorized/Other School Policies</t>
  </si>
  <si>
    <t>Other School Policies</t>
  </si>
  <si>
    <t>The school has developed written policies and procedures on positive behavior intervention and supports that comply with the requirements in OAC and ORC.</t>
  </si>
  <si>
    <t>Does the school have policies and procedures regarding positive behavior interventions and the use of restraint and seclusion that comply with the requirements of law?  Yes/No</t>
  </si>
  <si>
    <t>If yes, were the policies and procedures accessible on the school's website AND are parents notified annually of the school's policies and procedures?  Yes/No</t>
  </si>
  <si>
    <t xml:space="preserve">Document Submission
Copy of the applicable school policy and procedures </t>
  </si>
  <si>
    <t>ORC 3313.609</t>
  </si>
  <si>
    <t>Grade promotion and retention policy</t>
  </si>
  <si>
    <t>The school adopted a grade promotion and retention policy that prohibits the promotion of a student to the next grade level if the student has been truant for more than 10 percent of the required attendance days of the current school year and failed two or more of the required curriculum subject areas, unless the student's principal and teachers of any failed subject areas agree the student is academically prepared for the next grade level.</t>
  </si>
  <si>
    <t xml:space="preserve">Has the school adopted a grade promotion and retention policy that prohibits promotion of truant children and/or students who failed two or more required curriculum subject areas and identifies exceptions to the policy? Yes/No </t>
  </si>
  <si>
    <t>ORC 3313.472</t>
  </si>
  <si>
    <t>Policy on parental and foster caregiver involvement in schools</t>
  </si>
  <si>
    <r>
      <t xml:space="preserve">The school has </t>
    </r>
    <r>
      <rPr>
        <sz val="10"/>
        <color rgb="FFFF0000"/>
        <rFont val="Calibri"/>
        <family val="2"/>
        <scheme val="minor"/>
      </rPr>
      <t>adopted</t>
    </r>
    <r>
      <rPr>
        <sz val="10"/>
        <rFont val="Calibri"/>
        <family val="2"/>
        <scheme val="minor"/>
      </rPr>
      <t xml:space="preserve"> a policy on parental involvement in the school and that policy includes foster caregivers.  </t>
    </r>
  </si>
  <si>
    <t>Does the school have a policy regarding parental involvement in the school and the policy includes foster caregivers?  Yes/No</t>
  </si>
  <si>
    <r>
      <t xml:space="preserve">ORC 3301.07, </t>
    </r>
    <r>
      <rPr>
        <strike/>
        <sz val="10"/>
        <rFont val="Calibri"/>
        <family val="2"/>
        <scheme val="minor"/>
      </rPr>
      <t>3314.03</t>
    </r>
    <r>
      <rPr>
        <sz val="10"/>
        <rFont val="Calibri"/>
        <family val="2"/>
        <scheme val="minor"/>
      </rPr>
      <t xml:space="preserve">, 3319.46, </t>
    </r>
    <r>
      <rPr>
        <strike/>
        <sz val="10"/>
        <rFont val="Calibri"/>
        <family val="2"/>
        <scheme val="minor"/>
      </rPr>
      <t>3326.11, 3328.24</t>
    </r>
  </si>
  <si>
    <t>OAC 3301-35-15(I)(J)</t>
  </si>
  <si>
    <r>
      <t xml:space="preserve">A school district shall establish a procedure to monitor the implementation of </t>
    </r>
    <r>
      <rPr>
        <strike/>
        <sz val="10"/>
        <rFont val="Calibri"/>
        <family val="2"/>
        <scheme val="minor"/>
      </rPr>
      <t>this</t>
    </r>
    <r>
      <rPr>
        <sz val="10"/>
        <color rgb="FFFF0000"/>
        <rFont val="Calibri"/>
        <family val="2"/>
        <scheme val="minor"/>
      </rPr>
      <t xml:space="preserve"> the state board of education's</t>
    </r>
    <r>
      <rPr>
        <sz val="10"/>
        <rFont val="Calibri"/>
        <family val="2"/>
        <scheme val="minor"/>
      </rPr>
      <t xml:space="preserve"> policy and the district's policy on restraint and seclusion and shall annually report information regarding its use of restraint and seclusion to the Ohio Department of Education in the form and manner as prescribed by the Department.</t>
    </r>
  </si>
  <si>
    <r>
      <t>Has the school established a procedure to monitor the implementation of</t>
    </r>
    <r>
      <rPr>
        <sz val="10"/>
        <color rgb="FFFF0000"/>
        <rFont val="Calibri"/>
        <family val="2"/>
        <scheme val="minor"/>
      </rPr>
      <t xml:space="preserve"> the state board of education's policy </t>
    </r>
    <r>
      <rPr>
        <sz val="10"/>
        <rFont val="Calibri"/>
        <family val="2"/>
        <scheme val="minor"/>
      </rPr>
      <t>and the school's policy on restraint and seclusion ? Yes/No</t>
    </r>
  </si>
  <si>
    <t>If yes, did the school report information regarding its use of restraint and seclusion to the Department? Yes/No</t>
  </si>
  <si>
    <t>ORC 3302.16, 3302.17, 3302.18</t>
  </si>
  <si>
    <t>Community learning centers; written consent required</t>
  </si>
  <si>
    <t>Uncategorized (Community Learning Center)</t>
  </si>
  <si>
    <t>The school is in compliance with all requirements for establishing a community learning center.</t>
  </si>
  <si>
    <t xml:space="preserve">Has the school established a community learning center?  Yes/No </t>
  </si>
  <si>
    <t>If yes, does the school follow requirements set forth in law?  Yes/No</t>
  </si>
  <si>
    <t>ORC 3314.02(B)</t>
  </si>
  <si>
    <t>Uncategorized (Conversion School)</t>
  </si>
  <si>
    <t xml:space="preserve">Any person or group of individuals may initially propose under this division the conversion of all or a portion of a public school or ESC to a community school. The proposal shall be made to the board of education of the city, local, exempted village or joint vocational school district in which the public school is proposed to be converted. </t>
  </si>
  <si>
    <t>Is the school a conversion community school AND did the school open during the 2021-2022 school year?  Yes/No</t>
  </si>
  <si>
    <t>If yes, did the school follow the proposal requirements?  Yes/No</t>
  </si>
  <si>
    <t>ORC 3314.24</t>
  </si>
  <si>
    <t>No contracts for facility space after 7-1-04</t>
  </si>
  <si>
    <t>Uncategorized (Facility)</t>
  </si>
  <si>
    <t>No internet or computer based community school may enter into a contract with a nonpublic school to use or rent any facility space at the nonpublic school for instructional services.</t>
  </si>
  <si>
    <t xml:space="preserve">Is the school an internet or computer-based school that utilizes space at a nonpublic school for instructional services?  Yes/No  </t>
  </si>
  <si>
    <t>If yes, was the contract entered into prior to July 1, 2004 AND does the school ensure that it does not receive payment from the Department of Education for  students receiving services at that facility?  Yes/No</t>
  </si>
  <si>
    <t>ORC 109.65</t>
  </si>
  <si>
    <t>Missing children clearinghouse - missing children fund</t>
  </si>
  <si>
    <t>Uncategorized (Missing Children)</t>
  </si>
  <si>
    <t>The school understands its obligation to notify the missing children clearinghouse and law enforcement.</t>
  </si>
  <si>
    <t>If notified that a missing child is attending the school, does the school and its governing authority have a process to notify the missing children clearinghouse and the local law enforcement agency? Yes/No</t>
  </si>
  <si>
    <t>ORC 3314.352</t>
  </si>
  <si>
    <t>Reopening under new name</t>
  </si>
  <si>
    <t>Uncategorized (Reopened School)</t>
  </si>
  <si>
    <t>A community school that is permanently closed may be reopened under another name if following the requirements of statute.</t>
  </si>
  <si>
    <r>
      <t xml:space="preserve">Did the school permanently close </t>
    </r>
    <r>
      <rPr>
        <sz val="10"/>
        <color rgb="FFFF0000"/>
        <rFont val="Calibri"/>
        <family val="2"/>
        <scheme val="minor"/>
      </rPr>
      <t>prior to the current school year</t>
    </r>
    <r>
      <rPr>
        <sz val="10"/>
        <rFont val="Calibri"/>
        <family val="2"/>
        <scheme val="minor"/>
      </rPr>
      <t xml:space="preserve"> and </t>
    </r>
    <r>
      <rPr>
        <sz val="10"/>
        <color rgb="FFFF0000"/>
        <rFont val="Calibri"/>
        <family val="2"/>
        <scheme val="minor"/>
      </rPr>
      <t>then</t>
    </r>
    <r>
      <rPr>
        <sz val="10"/>
        <rFont val="Calibri"/>
        <family val="2"/>
        <scheme val="minor"/>
      </rPr>
      <t xml:space="preserve"> reopen in the</t>
    </r>
    <r>
      <rPr>
        <strike/>
        <sz val="10"/>
        <rFont val="Calibri"/>
        <family val="2"/>
        <scheme val="minor"/>
      </rPr>
      <t xml:space="preserve"> 2021-2022</t>
    </r>
    <r>
      <rPr>
        <sz val="10"/>
        <rFont val="Calibri"/>
        <family val="2"/>
        <scheme val="minor"/>
      </rPr>
      <t xml:space="preserve"> </t>
    </r>
    <r>
      <rPr>
        <sz val="10"/>
        <color rgb="FFFF0000"/>
        <rFont val="Calibri"/>
        <family val="2"/>
        <scheme val="minor"/>
      </rPr>
      <t>current</t>
    </r>
    <r>
      <rPr>
        <sz val="10"/>
        <rFont val="Calibri"/>
        <family val="2"/>
        <scheme val="minor"/>
      </rPr>
      <t xml:space="preserve"> school year under a new name? Yes/No</t>
    </r>
  </si>
  <si>
    <t>If yes, did the school comply with all the requirements of law?  Yes/No</t>
  </si>
  <si>
    <t>ORC 3311.742</t>
  </si>
  <si>
    <t>Municipal school district student advisory committees</t>
  </si>
  <si>
    <t>Uncategorized (Student Advisory Committee)</t>
  </si>
  <si>
    <t xml:space="preserve">The school timely established and implemented the student advisory committee in a manner consistent with law. </t>
  </si>
  <si>
    <t xml:space="preserve">Does the school serve grades 9-12 AND is either sponsored by a municipal school district or has received municipal school district endorsement of its program?  Yes/No  </t>
  </si>
  <si>
    <t>If yes, does the school have a student advisory committee pursuant to ORC 3311.742?  Yes/No</t>
  </si>
  <si>
    <t>ORC 3313.80</t>
  </si>
  <si>
    <t>Display of the national flag</t>
  </si>
  <si>
    <t>Site-Based Community Schools</t>
  </si>
  <si>
    <t>Uncategorized (US Flag)</t>
  </si>
  <si>
    <t>The school displays a U.S. flag, not less than five feet in length, when school is in session.</t>
  </si>
  <si>
    <t xml:space="preserve">Is the school a site-based school?  Yes/No </t>
  </si>
  <si>
    <t>If yes, is the U.S. flag displayed as required by law?  Yes/No</t>
  </si>
  <si>
    <t>ORC 3313.801</t>
  </si>
  <si>
    <t>ORC 3314.03(A)(11)(h)</t>
  </si>
  <si>
    <t>3313.801 Display of national and Ohio mottoes.</t>
  </si>
  <si>
    <t>Uncategorized (US or Ohio Motto)</t>
  </si>
  <si>
    <t>If a copy of the official motto of the USA or Ohio is donated to the school,  the school accepts the donation and displays the motto as prescribed in ORC 3313.801.</t>
  </si>
  <si>
    <t>Has the school received an official motto of the USA or Ohio?  Yes/No</t>
  </si>
  <si>
    <t>If yes, has the school displayed the motto as required by law?  Yes/No</t>
  </si>
  <si>
    <t>ORC 3320.02(A)</t>
  </si>
  <si>
    <t>ORC 3314.03 (A)(11)(d)</t>
  </si>
  <si>
    <t>Uncategorized (Religious Expression)</t>
  </si>
  <si>
    <t>A student enrolled in a public school may engage in religious expression before, during, and after school hours in the same mamnner and to the same extent that a student is permitted to engage in secular activities or expression before, during, and after school hours.</t>
  </si>
  <si>
    <t>Does the school allow students to engage in religious expression as required in ORC 3320.02(A)? Yes/No</t>
  </si>
  <si>
    <t>ORC 3320.02(B)</t>
  </si>
  <si>
    <t>The school gives the same access to school facilities to students who wish to conduct a meeting for the purpose of engaging in religious expression as is given to secular student groups, without regard to the content of a student's or group's expression.</t>
  </si>
  <si>
    <t>Does the school allow the same access to school facilities for secular student groups and student groups engaged in religious expression? Yes/No</t>
  </si>
  <si>
    <t>Section 16 of H.B. 164</t>
  </si>
  <si>
    <t>Remote Learning Plan</t>
  </si>
  <si>
    <t>Uncategorized (Remote Learning)</t>
  </si>
  <si>
    <t>The school's governing authority may adopt a plan to provide instruction using a remote learning model for the 2020-2021 school year.</t>
  </si>
  <si>
    <t>Did the school's governing authority adopt a plan to provide instruction using a remote learning model for the 2021-2022 school year? Yes/No</t>
  </si>
  <si>
    <t>If yes, does the plan meet the requirements of  House Bill 164, section 16(B) AND did the school submit that plan to the Department no later than July 31, 2020? Yes/No</t>
  </si>
  <si>
    <t>ORC 3313.6026</t>
  </si>
  <si>
    <t>Uncategorized (Data Sharing)</t>
  </si>
  <si>
    <t>The school enters into a data sharing agreement with the Chancellor of Higher Education for the purposes of operating the free applications for federal student aid data system. Each school shall provide principals and school counselors with access to the data system to assist with efforts to support and encourage students to complete the free application for federal student aid form.</t>
  </si>
  <si>
    <t>Does the school serve high school students? Yes/No</t>
  </si>
  <si>
    <t>If yes, did the school sign a data sharing agreement with the Chancellor of Higher Education AND provide principals and school counselors with access to the data system?  Yes/No</t>
  </si>
  <si>
    <t>Sponsor IRN</t>
  </si>
  <si>
    <t>School IRN</t>
  </si>
  <si>
    <t>Sponsor Certification Determination</t>
  </si>
  <si>
    <t>Sponsor Indication of Corrective Action Plan</t>
  </si>
  <si>
    <t>Final Reviewer Rating</t>
  </si>
  <si>
    <t>Reviewer Initial Selection</t>
  </si>
  <si>
    <t>Compliance Selection</t>
  </si>
  <si>
    <t>Justification List</t>
  </si>
  <si>
    <t>Sponsor Selection</t>
  </si>
  <si>
    <t>School Selection</t>
  </si>
  <si>
    <t>No</t>
  </si>
  <si>
    <t>Agree</t>
  </si>
  <si>
    <t>Compliant</t>
  </si>
  <si>
    <t>Certification only</t>
  </si>
  <si>
    <t>016998</t>
  </si>
  <si>
    <t>Ohio Council of Community Schools</t>
  </si>
  <si>
    <t>000131</t>
  </si>
  <si>
    <t>Glass City Academy</t>
  </si>
  <si>
    <t>Disagree</t>
  </si>
  <si>
    <t>Not Compliant</t>
  </si>
  <si>
    <t xml:space="preserve">No sponsor certification </t>
  </si>
  <si>
    <t>000821</t>
  </si>
  <si>
    <t>Thomas B. Fordham Foundation</t>
  </si>
  <si>
    <t>000138</t>
  </si>
  <si>
    <t>Pathway School of Discovery</t>
  </si>
  <si>
    <t>Compliant due to CAP</t>
  </si>
  <si>
    <t>000862</t>
  </si>
  <si>
    <t>Buckeye Community Hope Foundation</t>
  </si>
  <si>
    <t>000139</t>
  </si>
  <si>
    <t>Alliance Academy of Cincinnati</t>
  </si>
  <si>
    <t>CAP does not address item</t>
  </si>
  <si>
    <t>007991</t>
  </si>
  <si>
    <t>Educational Resource Consultants of Ohio</t>
  </si>
  <si>
    <t>000222</t>
  </si>
  <si>
    <t>Wildwood Environmental Academy</t>
  </si>
  <si>
    <t>CAP does not include resolution date</t>
  </si>
  <si>
    <t>008316</t>
  </si>
  <si>
    <t>Richland Academy</t>
  </si>
  <si>
    <t>000236</t>
  </si>
  <si>
    <t>Ohio Connections Academy, Inc</t>
  </si>
  <si>
    <t>Special Items</t>
  </si>
  <si>
    <t>CAP from previous year not resolved</t>
  </si>
  <si>
    <t>012931</t>
  </si>
  <si>
    <t>Office of School Sponsorship</t>
  </si>
  <si>
    <t>000241</t>
  </si>
  <si>
    <t>Quaker Digital Academy</t>
  </si>
  <si>
    <t>CAP from previous year submitted</t>
  </si>
  <si>
    <t>043786</t>
  </si>
  <si>
    <t>Cleveland Municipal</t>
  </si>
  <si>
    <t>000282</t>
  </si>
  <si>
    <t>Greater Ohio Virtual School</t>
  </si>
  <si>
    <t>CAP in place that addresses this item</t>
  </si>
  <si>
    <t>043828</t>
  </si>
  <si>
    <t>Coshocton City</t>
  </si>
  <si>
    <t>000288</t>
  </si>
  <si>
    <t>Auglaize County Educational Academy</t>
  </si>
  <si>
    <t>Typing in this cell will remove the Efficiency Formula</t>
  </si>
  <si>
    <t>CAP not submitted</t>
  </si>
  <si>
    <t>043844</t>
  </si>
  <si>
    <t>Dayton City</t>
  </si>
  <si>
    <t>000296</t>
  </si>
  <si>
    <t>Summit Academy Community School-Columbus</t>
  </si>
  <si>
    <t>Validated - Documentation supports sponsor certification</t>
  </si>
  <si>
    <t>043968</t>
  </si>
  <si>
    <t>Fairborn City</t>
  </si>
  <si>
    <t>000297</t>
  </si>
  <si>
    <t>Summit Academy Community School - Dayton</t>
  </si>
  <si>
    <t>Validated - Corrupt file</t>
  </si>
  <si>
    <t>043984</t>
  </si>
  <si>
    <t>Findlay City</t>
  </si>
  <si>
    <t>000298</t>
  </si>
  <si>
    <t>Summit Academy Secondary - Akron</t>
  </si>
  <si>
    <t>Validated - Documentation does not fully explain info dissemination</t>
  </si>
  <si>
    <t>044198</t>
  </si>
  <si>
    <t>Lakewood City</t>
  </si>
  <si>
    <t>000300</t>
  </si>
  <si>
    <t>Summit Academy Secondary - Canton</t>
  </si>
  <si>
    <t>Validated - Documentation supports N/A</t>
  </si>
  <si>
    <t>044354</t>
  </si>
  <si>
    <t>Massillon City</t>
  </si>
  <si>
    <t>000301</t>
  </si>
  <si>
    <t>Summit Academy - Toledo</t>
  </si>
  <si>
    <t>Validated - Incomplete documentation available</t>
  </si>
  <si>
    <t>044487</t>
  </si>
  <si>
    <t>New Philadelphia City</t>
  </si>
  <si>
    <t>000302</t>
  </si>
  <si>
    <t>Summit Academy Community School-Parma</t>
  </si>
  <si>
    <t>Validated - Lacking evidence of board approval and timely review</t>
  </si>
  <si>
    <t>045179</t>
  </si>
  <si>
    <t>Zanesville City</t>
  </si>
  <si>
    <t>000303</t>
  </si>
  <si>
    <t>Summit Academy Secondary - Youngstown</t>
  </si>
  <si>
    <t>Validated - Lacking evidence of timely review</t>
  </si>
  <si>
    <t>046805</t>
  </si>
  <si>
    <t>Margaretta Local</t>
  </si>
  <si>
    <t>000305</t>
  </si>
  <si>
    <t>Summit Academy Community School-Warren</t>
  </si>
  <si>
    <t>Validated - Lacking required board approval evidence</t>
  </si>
  <si>
    <t>046938</t>
  </si>
  <si>
    <t>ESC of Central Ohio</t>
  </si>
  <si>
    <t>000306</t>
  </si>
  <si>
    <t>Summit Academy Community School - Cincinnati</t>
  </si>
  <si>
    <t>Validated - Missing or incorrect school or sponsor name on documents</t>
  </si>
  <si>
    <t>047779</t>
  </si>
  <si>
    <t>Jefferson County ESC</t>
  </si>
  <si>
    <t>000311</t>
  </si>
  <si>
    <t>Bridges Community Academy</t>
  </si>
  <si>
    <t>Do not answer based on 401-A response</t>
  </si>
  <si>
    <t>Validated - Missing some or all of required documentation</t>
  </si>
  <si>
    <t>048199</t>
  </si>
  <si>
    <t>ESC of Lake Erie West</t>
  </si>
  <si>
    <t>000316</t>
  </si>
  <si>
    <t>Constellation Schools: Westpark Community Middle</t>
  </si>
  <si>
    <t>Validated - No documentation available</t>
  </si>
  <si>
    <t>048421</t>
  </si>
  <si>
    <t>Pleasant Local</t>
  </si>
  <si>
    <t>000318</t>
  </si>
  <si>
    <t>Menlo Park Academy</t>
  </si>
  <si>
    <t>Validated - One or more statutory requirements are missing</t>
  </si>
  <si>
    <t>048843</t>
  </si>
  <si>
    <t>Franklin Local</t>
  </si>
  <si>
    <t>000319</t>
  </si>
  <si>
    <t>Constellation Schools: Madison Community Elementary</t>
  </si>
  <si>
    <t xml:space="preserve"> </t>
  </si>
  <si>
    <t>Validated - Not submitted by deadline</t>
  </si>
  <si>
    <t>048850</t>
  </si>
  <si>
    <t>Maysville Local</t>
  </si>
  <si>
    <t>000320</t>
  </si>
  <si>
    <t>Constellation Schools: Lorain Community Middle</t>
  </si>
  <si>
    <t>Sponsor Certified Not Compliant</t>
  </si>
  <si>
    <t>Validated - Wrong document or wrong content</t>
  </si>
  <si>
    <t>062893</t>
  </si>
  <si>
    <t>Bowling Green State University</t>
  </si>
  <si>
    <t>000321</t>
  </si>
  <si>
    <t>Constellation Schools: Old Brooklyn Community Middle</t>
  </si>
  <si>
    <t>Sponsor Certified Compliant - Documentation Required</t>
  </si>
  <si>
    <t>Validated - Wrong year documentation</t>
  </si>
  <si>
    <t>065268</t>
  </si>
  <si>
    <t>Tri-Rivers</t>
  </si>
  <si>
    <t>000338</t>
  </si>
  <si>
    <t>Horizon Science Academy Toledo</t>
  </si>
  <si>
    <t>Validated - Grades served discrepancy</t>
  </si>
  <si>
    <t>083246</t>
  </si>
  <si>
    <t>St Aloysius Orphanage</t>
  </si>
  <si>
    <t>000402</t>
  </si>
  <si>
    <t>Findlay Digital Academy</t>
  </si>
  <si>
    <t>Validated - School type discrepancy</t>
  </si>
  <si>
    <t>123257</t>
  </si>
  <si>
    <t>North Central Ohio ESC</t>
  </si>
  <si>
    <t>000417</t>
  </si>
  <si>
    <t>Buckeye On-Line School for Success</t>
  </si>
  <si>
    <t>Validated - Department data does not support sponsor certification</t>
  </si>
  <si>
    <t>123521</t>
  </si>
  <si>
    <t>Mid-Ohio ESC</t>
  </si>
  <si>
    <t>000509</t>
  </si>
  <si>
    <t>Whitehall Preparatory and Fitness Academy</t>
  </si>
  <si>
    <t xml:space="preserve">Sponsor Certified Compliant </t>
  </si>
  <si>
    <t>000510</t>
  </si>
  <si>
    <t>Springfield Preparatory and Fitness Academy</t>
  </si>
  <si>
    <t>000511</t>
  </si>
  <si>
    <t>Northland Preparatory and Fitness Academy</t>
  </si>
  <si>
    <t>000525</t>
  </si>
  <si>
    <t>Canton Harbor High School</t>
  </si>
  <si>
    <t>000527</t>
  </si>
  <si>
    <t>Cleveland Academy for Scholarship Technology and Leadership</t>
  </si>
  <si>
    <t>000534</t>
  </si>
  <si>
    <t>Constellation Schools: Puritas Community Middle</t>
  </si>
  <si>
    <t>000543</t>
  </si>
  <si>
    <t>Pinnacle Academy</t>
  </si>
  <si>
    <t>000546</t>
  </si>
  <si>
    <t>Winterfield Venture Academy</t>
  </si>
  <si>
    <t>000553</t>
  </si>
  <si>
    <t>Columbus Humanities, Arts and Technology Academy</t>
  </si>
  <si>
    <t>000556</t>
  </si>
  <si>
    <t>A+ Arts Academy</t>
  </si>
  <si>
    <t>000557</t>
  </si>
  <si>
    <t>Columbus Arts &amp; Technology Academy</t>
  </si>
  <si>
    <t>000558</t>
  </si>
  <si>
    <t>Columbus Preparatory Academy</t>
  </si>
  <si>
    <t>000559</t>
  </si>
  <si>
    <t>Orion Academy</t>
  </si>
  <si>
    <t>000560</t>
  </si>
  <si>
    <t>Apex Academy</t>
  </si>
  <si>
    <t>000575</t>
  </si>
  <si>
    <t>Hope Academy Northwest Campus</t>
  </si>
  <si>
    <t>000576</t>
  </si>
  <si>
    <t>Elevated Excellence Academy</t>
  </si>
  <si>
    <t>000577</t>
  </si>
  <si>
    <t>Emerson Academy</t>
  </si>
  <si>
    <t>000598</t>
  </si>
  <si>
    <t>Coshocton Opportunity School</t>
  </si>
  <si>
    <t>000608</t>
  </si>
  <si>
    <t>Summit Academy Transition High School-Cincinnati</t>
  </si>
  <si>
    <t>000609</t>
  </si>
  <si>
    <t>Summit Academy School - Lorain</t>
  </si>
  <si>
    <t>000610</t>
  </si>
  <si>
    <t>Summit Academy Middle School - Columbus</t>
  </si>
  <si>
    <t>000613</t>
  </si>
  <si>
    <t>Heir Force Community School</t>
  </si>
  <si>
    <t>000614</t>
  </si>
  <si>
    <t>Summit Academy Transition High School-Columbus</t>
  </si>
  <si>
    <t>000616</t>
  </si>
  <si>
    <t>Summit Academy Alternative LearnersWarren Middle &amp; Secondary</t>
  </si>
  <si>
    <t>000621</t>
  </si>
  <si>
    <t>Summit Academy Transition High School Dayton</t>
  </si>
  <si>
    <t>000623</t>
  </si>
  <si>
    <t>Summit Academy-Youngstown</t>
  </si>
  <si>
    <t>000629</t>
  </si>
  <si>
    <t>Summit Academy Community School - Painesville</t>
  </si>
  <si>
    <t>000634</t>
  </si>
  <si>
    <t>Summit Academy Secondary School - Middletown</t>
  </si>
  <si>
    <t>000640</t>
  </si>
  <si>
    <t>Rittman Academy</t>
  </si>
  <si>
    <t>000664</t>
  </si>
  <si>
    <t>Capital City Career Prep High School</t>
  </si>
  <si>
    <t>000679</t>
  </si>
  <si>
    <t>Oakstone Community School</t>
  </si>
  <si>
    <t>000725</t>
  </si>
  <si>
    <t>Zenith Academy</t>
  </si>
  <si>
    <t>000736</t>
  </si>
  <si>
    <t>Wings Academy 1</t>
  </si>
  <si>
    <t>000770</t>
  </si>
  <si>
    <t>Maritime Academy of Toledo, The</t>
  </si>
  <si>
    <t>000779</t>
  </si>
  <si>
    <t>Educational Academy for Boys &amp; Girls</t>
  </si>
  <si>
    <t>000780</t>
  </si>
  <si>
    <t>Midnimo Cross Cultural Community School</t>
  </si>
  <si>
    <t>000804</t>
  </si>
  <si>
    <t>Horizon Science Academy-Cincinnati</t>
  </si>
  <si>
    <t>000808</t>
  </si>
  <si>
    <t>Horizon Science Academy-Dayton</t>
  </si>
  <si>
    <t>000813</t>
  </si>
  <si>
    <t>Gem City Career Prep High School</t>
  </si>
  <si>
    <t>000825</t>
  </si>
  <si>
    <t>Horizon Science Academy-Springfield</t>
  </si>
  <si>
    <t>000838</t>
  </si>
  <si>
    <t>Horizon Science Academy-Denison Middle School</t>
  </si>
  <si>
    <t>000843</t>
  </si>
  <si>
    <t>Bennett Venture Academy</t>
  </si>
  <si>
    <t>000855</t>
  </si>
  <si>
    <t>Stambaugh Charter Academy</t>
  </si>
  <si>
    <t>000858</t>
  </si>
  <si>
    <t>Horizon Science Academy-Cleveland Middle School</t>
  </si>
  <si>
    <t>000875</t>
  </si>
  <si>
    <t>Westside Academy</t>
  </si>
  <si>
    <t>000905</t>
  </si>
  <si>
    <t>Interactive Media &amp; Construction (IMAC)</t>
  </si>
  <si>
    <t>000912</t>
  </si>
  <si>
    <t>Early College Academy</t>
  </si>
  <si>
    <t>000936</t>
  </si>
  <si>
    <t>Promise Academy</t>
  </si>
  <si>
    <t>000938</t>
  </si>
  <si>
    <t>East Bridge Academy of Excellence</t>
  </si>
  <si>
    <t>000941</t>
  </si>
  <si>
    <t>Par Excellence Academy</t>
  </si>
  <si>
    <t>000951</t>
  </si>
  <si>
    <t>Toledo Preparatory and Fitness Academy</t>
  </si>
  <si>
    <t>000952</t>
  </si>
  <si>
    <t>Columbus Preparatory and Fitness Academy</t>
  </si>
  <si>
    <t>000953</t>
  </si>
  <si>
    <t>Mt. Healthy Preparatory and Fitness Academy</t>
  </si>
  <si>
    <t>007984</t>
  </si>
  <si>
    <t>Youngstown Academy of Excellence</t>
  </si>
  <si>
    <t>007995</t>
  </si>
  <si>
    <t>Cleveland Arts and Social Sciences Academy</t>
  </si>
  <si>
    <t>007999</t>
  </si>
  <si>
    <t>Charles School at Ohio Dominican University</t>
  </si>
  <si>
    <t>008000</t>
  </si>
  <si>
    <t>Lorain Preparatory Academy</t>
  </si>
  <si>
    <t>008063</t>
  </si>
  <si>
    <t>Cascade Career Prep High School</t>
  </si>
  <si>
    <t>008064</t>
  </si>
  <si>
    <t>Monroe Preparatory Academy</t>
  </si>
  <si>
    <t>008278</t>
  </si>
  <si>
    <t>Noble Academy-Cleveland</t>
  </si>
  <si>
    <t>008280</t>
  </si>
  <si>
    <t>Noble Academy-Columbus</t>
  </si>
  <si>
    <t>008281</t>
  </si>
  <si>
    <t>South Scioto Academy</t>
  </si>
  <si>
    <t>008282</t>
  </si>
  <si>
    <t>North Woods Career Prep High School</t>
  </si>
  <si>
    <t>008283</t>
  </si>
  <si>
    <t>Dayton Business Technology High School</t>
  </si>
  <si>
    <t>008286</t>
  </si>
  <si>
    <t>Harvard Avenue Performance Academy</t>
  </si>
  <si>
    <t>008287</t>
  </si>
  <si>
    <t>Groveport Community School</t>
  </si>
  <si>
    <t>008289</t>
  </si>
  <si>
    <t>Eagle Learning Center</t>
  </si>
  <si>
    <t>009122</t>
  </si>
  <si>
    <t>Columbus Collegiate Academy</t>
  </si>
  <si>
    <t>009148</t>
  </si>
  <si>
    <t>Zanesville Community School</t>
  </si>
  <si>
    <t>009149</t>
  </si>
  <si>
    <t>Constellation Schools: Westside Community School of the Arts</t>
  </si>
  <si>
    <t>009164</t>
  </si>
  <si>
    <t>Central Academy of Ohio</t>
  </si>
  <si>
    <t>009179</t>
  </si>
  <si>
    <t>Horizon Science Academy Columbus Middle School</t>
  </si>
  <si>
    <t>009181</t>
  </si>
  <si>
    <t>Clay Avenue Community School</t>
  </si>
  <si>
    <t>009192</t>
  </si>
  <si>
    <t>Foundation Academy</t>
  </si>
  <si>
    <t>009283</t>
  </si>
  <si>
    <t>Dayton Early College Academy, Inc</t>
  </si>
  <si>
    <t>009953</t>
  </si>
  <si>
    <t>Sullivant Avenue Community School</t>
  </si>
  <si>
    <t>009954</t>
  </si>
  <si>
    <t>Harrisburg Pike Community School</t>
  </si>
  <si>
    <t>009955</t>
  </si>
  <si>
    <t>Madison Avenue School of Arts</t>
  </si>
  <si>
    <t>009957</t>
  </si>
  <si>
    <t>Klepinger Community School</t>
  </si>
  <si>
    <t>009971</t>
  </si>
  <si>
    <t>Ashland County Community Academy</t>
  </si>
  <si>
    <t>009990</t>
  </si>
  <si>
    <t>Horizon Science Academy Elementary School</t>
  </si>
  <si>
    <t>009996</t>
  </si>
  <si>
    <t>Mahoning County High School</t>
  </si>
  <si>
    <t>009997</t>
  </si>
  <si>
    <t>KIPP Columbus</t>
  </si>
  <si>
    <t>010036</t>
  </si>
  <si>
    <t>Cesar Chavez College Preparatory School</t>
  </si>
  <si>
    <t>010182</t>
  </si>
  <si>
    <t>Performance Academy Eastland</t>
  </si>
  <si>
    <t>010205</t>
  </si>
  <si>
    <t>L. Hollingworth School for Talented and Gifted</t>
  </si>
  <si>
    <t>011291</t>
  </si>
  <si>
    <t>Village Preparatory School Cliffs</t>
  </si>
  <si>
    <t>011324</t>
  </si>
  <si>
    <t>Hardin Community School</t>
  </si>
  <si>
    <t>011381</t>
  </si>
  <si>
    <t>Greater Summit County Early Learning Center</t>
  </si>
  <si>
    <t>011390</t>
  </si>
  <si>
    <t>Bella Academy of Excellence</t>
  </si>
  <si>
    <t>011439</t>
  </si>
  <si>
    <t>Renaissance Academy</t>
  </si>
  <si>
    <t>011468</t>
  </si>
  <si>
    <t>Columbus Bilingual Academy-North</t>
  </si>
  <si>
    <t>011507</t>
  </si>
  <si>
    <t>Achieve Career Preparatory Academy</t>
  </si>
  <si>
    <t>011511</t>
  </si>
  <si>
    <t>Lakeland Academy Community School</t>
  </si>
  <si>
    <t>011533</t>
  </si>
  <si>
    <t>Horizon Science Academy Lorain</t>
  </si>
  <si>
    <t>011534</t>
  </si>
  <si>
    <t>Horizon Science Academy Dayton High School</t>
  </si>
  <si>
    <t>011923</t>
  </si>
  <si>
    <t>Northeast Ohio College Preparatory School</t>
  </si>
  <si>
    <t>011947</t>
  </si>
  <si>
    <t>Imagine Akron Academy</t>
  </si>
  <si>
    <t>011956</t>
  </si>
  <si>
    <t>Everest High School</t>
  </si>
  <si>
    <t>011967</t>
  </si>
  <si>
    <t>The Richland School of Academic Arts</t>
  </si>
  <si>
    <t>011972</t>
  </si>
  <si>
    <t>Graham Elementary and Middle School</t>
  </si>
  <si>
    <t>011976</t>
  </si>
  <si>
    <t>Horizon Science Academy Dayton Downtown</t>
  </si>
  <si>
    <t>011986</t>
  </si>
  <si>
    <t>Horizon Science Academy Youngstown</t>
  </si>
  <si>
    <t>012009</t>
  </si>
  <si>
    <t>Zenith Academy East</t>
  </si>
  <si>
    <t>012010</t>
  </si>
  <si>
    <t>Cleveland College Preparatory School</t>
  </si>
  <si>
    <t>012011</t>
  </si>
  <si>
    <t>Columbus Performance Academy</t>
  </si>
  <si>
    <t>012025</t>
  </si>
  <si>
    <t>Constellation Schools: Stockyard Community Middle</t>
  </si>
  <si>
    <t>012029</t>
  </si>
  <si>
    <t>Citizens Leadership Academy</t>
  </si>
  <si>
    <t>012030</t>
  </si>
  <si>
    <t>Near West Intergenerational School</t>
  </si>
  <si>
    <t>012033</t>
  </si>
  <si>
    <t>Foxfire Intermediate School</t>
  </si>
  <si>
    <t>012036</t>
  </si>
  <si>
    <t>Regent High School</t>
  </si>
  <si>
    <t>012037</t>
  </si>
  <si>
    <t>Mason Run High School</t>
  </si>
  <si>
    <t>012038</t>
  </si>
  <si>
    <t>Old Brook High School</t>
  </si>
  <si>
    <t>012040</t>
  </si>
  <si>
    <t>Road to Success Academy</t>
  </si>
  <si>
    <t>012041</t>
  </si>
  <si>
    <t>Central High School</t>
  </si>
  <si>
    <t>012043</t>
  </si>
  <si>
    <t>Frederick Douglass High School</t>
  </si>
  <si>
    <t>012044</t>
  </si>
  <si>
    <t>Capital High School</t>
  </si>
  <si>
    <t>012045</t>
  </si>
  <si>
    <t>Patriot Preparatory Academy</t>
  </si>
  <si>
    <t>012054</t>
  </si>
  <si>
    <t>North Central Academy</t>
  </si>
  <si>
    <t>012060</t>
  </si>
  <si>
    <t>Akros Middle School</t>
  </si>
  <si>
    <t>012105</t>
  </si>
  <si>
    <t>Southside Academy</t>
  </si>
  <si>
    <t>012501</t>
  </si>
  <si>
    <t>Beacon Hill Academy</t>
  </si>
  <si>
    <t>012528</t>
  </si>
  <si>
    <t>The Academy for Urban Scholars</t>
  </si>
  <si>
    <t>012529</t>
  </si>
  <si>
    <t>Focus North High School</t>
  </si>
  <si>
    <t>012541</t>
  </si>
  <si>
    <t>University of Cleveland Preparatory School</t>
  </si>
  <si>
    <t>012558</t>
  </si>
  <si>
    <t>Global Village Academy</t>
  </si>
  <si>
    <t>012627</t>
  </si>
  <si>
    <t>STEAM Academy of Akron</t>
  </si>
  <si>
    <t>012644</t>
  </si>
  <si>
    <t>STEAM Academy of Warren</t>
  </si>
  <si>
    <t>012671</t>
  </si>
  <si>
    <t>Constellation Schools: Eastside Arts Academy</t>
  </si>
  <si>
    <t>012684</t>
  </si>
  <si>
    <t>Broadway Academy</t>
  </si>
  <si>
    <t>012852</t>
  </si>
  <si>
    <t>Citizens Academy East</t>
  </si>
  <si>
    <t>012867</t>
  </si>
  <si>
    <t>Townsend North Community School</t>
  </si>
  <si>
    <t>012924</t>
  </si>
  <si>
    <t>DECA PREP</t>
  </si>
  <si>
    <t>012951</t>
  </si>
  <si>
    <t>Columbus Collegiate Academy - West</t>
  </si>
  <si>
    <t>013034</t>
  </si>
  <si>
    <t>Village Preparatory School Woodland Hills</t>
  </si>
  <si>
    <t>013132</t>
  </si>
  <si>
    <t>Lake Erie College Preparatory School</t>
  </si>
  <si>
    <t>013147</t>
  </si>
  <si>
    <t>STEAM Academy of Warrensville Heights</t>
  </si>
  <si>
    <t>013148</t>
  </si>
  <si>
    <t>Stepstone Academy</t>
  </si>
  <si>
    <t>013170</t>
  </si>
  <si>
    <t>Hope Academy for Autism</t>
  </si>
  <si>
    <t>013173</t>
  </si>
  <si>
    <t>Imagine Hill Avenue</t>
  </si>
  <si>
    <t>013175</t>
  </si>
  <si>
    <t>SunBridge Schools</t>
  </si>
  <si>
    <t>013195</t>
  </si>
  <si>
    <t>Academy of Educational Excellence</t>
  </si>
  <si>
    <t>013199</t>
  </si>
  <si>
    <t>Cleveland Preparatory Academy</t>
  </si>
  <si>
    <t>013232</t>
  </si>
  <si>
    <t>A+ Children's Academy</t>
  </si>
  <si>
    <t>013249</t>
  </si>
  <si>
    <t>Academy for Urban Scholars Youngstown</t>
  </si>
  <si>
    <t>013253</t>
  </si>
  <si>
    <t>Ohio College Preparatory School</t>
  </si>
  <si>
    <t>013254</t>
  </si>
  <si>
    <t>Akron Preparatory School</t>
  </si>
  <si>
    <t>013255</t>
  </si>
  <si>
    <t>Canton College Preparatory School</t>
  </si>
  <si>
    <t>013864</t>
  </si>
  <si>
    <t>Cincinnati Technology Academy</t>
  </si>
  <si>
    <t>013892</t>
  </si>
  <si>
    <t>Franklinton Preparatory Academy</t>
  </si>
  <si>
    <t>013962</t>
  </si>
  <si>
    <t>Liberty Preparatory School</t>
  </si>
  <si>
    <t>013994</t>
  </si>
  <si>
    <t>Albert Einstein Academy for Letters, Arts and Sciences-Ohio</t>
  </si>
  <si>
    <t>013999</t>
  </si>
  <si>
    <t>Rise &amp; Shine Academy</t>
  </si>
  <si>
    <t>014061</t>
  </si>
  <si>
    <t>Chapelside Cleveland Academy</t>
  </si>
  <si>
    <t>014063</t>
  </si>
  <si>
    <t>University Academy</t>
  </si>
  <si>
    <t>014064</t>
  </si>
  <si>
    <t>Winton Preparatory Academy</t>
  </si>
  <si>
    <t>014065</t>
  </si>
  <si>
    <t>Lincoln Park Academy</t>
  </si>
  <si>
    <t>014066</t>
  </si>
  <si>
    <t>Main Preparatory Academy</t>
  </si>
  <si>
    <t>014067</t>
  </si>
  <si>
    <t>Ohio Construction Academy</t>
  </si>
  <si>
    <t>014090</t>
  </si>
  <si>
    <t>Eastland Preparatory Academy</t>
  </si>
  <si>
    <t>014091</t>
  </si>
  <si>
    <t>Hope Learning Academy of Toledo</t>
  </si>
  <si>
    <t>014121</t>
  </si>
  <si>
    <t>Imagine Leadership Academy</t>
  </si>
  <si>
    <t>014139</t>
  </si>
  <si>
    <t>Imagine Columbus Primary School</t>
  </si>
  <si>
    <t>014147</t>
  </si>
  <si>
    <t>East Preparatory Academy</t>
  </si>
  <si>
    <t>014149</t>
  </si>
  <si>
    <t>Dayton SMART Elementary School</t>
  </si>
  <si>
    <t>014187</t>
  </si>
  <si>
    <t>East Academy</t>
  </si>
  <si>
    <t>014188</t>
  </si>
  <si>
    <t>Discovery Academy</t>
  </si>
  <si>
    <t>014189</t>
  </si>
  <si>
    <t>West Park Academy</t>
  </si>
  <si>
    <t>014467</t>
  </si>
  <si>
    <t>United Preparatory Academy</t>
  </si>
  <si>
    <t>014830</t>
  </si>
  <si>
    <t>Utica Shale Academy of Ohio</t>
  </si>
  <si>
    <t>014904</t>
  </si>
  <si>
    <t>T2 Honors Academy</t>
  </si>
  <si>
    <t>014913</t>
  </si>
  <si>
    <t>Lakeshore Intergenerational School</t>
  </si>
  <si>
    <t>014927</t>
  </si>
  <si>
    <t>Steel Academy</t>
  </si>
  <si>
    <t>015234</t>
  </si>
  <si>
    <t>Zenith Academy West</t>
  </si>
  <si>
    <t>015237</t>
  </si>
  <si>
    <t>Flex High School</t>
  </si>
  <si>
    <t>015239</t>
  </si>
  <si>
    <t>Stonebrook Montessori</t>
  </si>
  <si>
    <t>015261</t>
  </si>
  <si>
    <t>Citizens Academy Southeast</t>
  </si>
  <si>
    <t>015709</t>
  </si>
  <si>
    <t>Beacon Academy</t>
  </si>
  <si>
    <t>015710</t>
  </si>
  <si>
    <t>Bridge Gate Community School</t>
  </si>
  <si>
    <t>015712</t>
  </si>
  <si>
    <t>Euclid Preparatory School</t>
  </si>
  <si>
    <t>015713</t>
  </si>
  <si>
    <t>East Branch Preparatory AcademydbaWright Preparatory Academy</t>
  </si>
  <si>
    <t>015714</t>
  </si>
  <si>
    <t>Urban Early College Network</t>
  </si>
  <si>
    <t>015722</t>
  </si>
  <si>
    <t>Village Preparatory School Willard</t>
  </si>
  <si>
    <t>015736</t>
  </si>
  <si>
    <t>iLEAD Spring Meadows</t>
  </si>
  <si>
    <t>015737</t>
  </si>
  <si>
    <t>Global Ambassadors Language Academy</t>
  </si>
  <si>
    <t>015741</t>
  </si>
  <si>
    <t>Westwood Preparatory Academy</t>
  </si>
  <si>
    <t>016811</t>
  </si>
  <si>
    <t>Inspire Charter School - Elementary</t>
  </si>
  <si>
    <t>016812</t>
  </si>
  <si>
    <t>SMART Academy</t>
  </si>
  <si>
    <t>016829</t>
  </si>
  <si>
    <t>South Columbus Preparatory Academy</t>
  </si>
  <si>
    <t>016836</t>
  </si>
  <si>
    <t>Kids Care Elementary</t>
  </si>
  <si>
    <t>016837</t>
  </si>
  <si>
    <t>Orchard Park Academy</t>
  </si>
  <si>
    <t>016843</t>
  </si>
  <si>
    <t>Citizens Leadership Academy East</t>
  </si>
  <si>
    <t>016849</t>
  </si>
  <si>
    <t>Liberty High School</t>
  </si>
  <si>
    <t>016850</t>
  </si>
  <si>
    <t>Cincinnati Achievement Academy</t>
  </si>
  <si>
    <t>016858</t>
  </si>
  <si>
    <t>United Preparatory Academy East</t>
  </si>
  <si>
    <t>017123</t>
  </si>
  <si>
    <t>Horizon Science Academy Primary</t>
  </si>
  <si>
    <t>017212</t>
  </si>
  <si>
    <t>DAMPE Community School</t>
  </si>
  <si>
    <t>017233</t>
  </si>
  <si>
    <t>Great River Connections Academy</t>
  </si>
  <si>
    <t>017259</t>
  </si>
  <si>
    <t>Montgomery Preparatory Academy</t>
  </si>
  <si>
    <t>017270</t>
  </si>
  <si>
    <t>Lorain Bilingual Preparatory Academy</t>
  </si>
  <si>
    <t>017274</t>
  </si>
  <si>
    <t>Mount Auburn Preparatory Academy</t>
  </si>
  <si>
    <t>017275</t>
  </si>
  <si>
    <t>AchievePoint Career Academy - Cincinnati</t>
  </si>
  <si>
    <t>017490</t>
  </si>
  <si>
    <t>ReGeneration Bond Hill</t>
  </si>
  <si>
    <t>017497</t>
  </si>
  <si>
    <t>Cypress High School</t>
  </si>
  <si>
    <t>017498</t>
  </si>
  <si>
    <t>Northwest Ohio Classical Academy</t>
  </si>
  <si>
    <t>017535</t>
  </si>
  <si>
    <t>Huber Heights Preparatory Academy dba Parma Academy</t>
  </si>
  <si>
    <t>017536</t>
  </si>
  <si>
    <t>Kenmore Preparatory Academy dba Toledo Preparatory Academy</t>
  </si>
  <si>
    <t>017537</t>
  </si>
  <si>
    <t>Capital Collegiate Preparatory Academy</t>
  </si>
  <si>
    <t>017538</t>
  </si>
  <si>
    <t>North Columbus Preparatory Academy</t>
  </si>
  <si>
    <t>017585</t>
  </si>
  <si>
    <t>Marion Preparatory Academy</t>
  </si>
  <si>
    <t>017599</t>
  </si>
  <si>
    <t>Priority High School</t>
  </si>
  <si>
    <t>017643</t>
  </si>
  <si>
    <t>Ohio Digital Learning School</t>
  </si>
  <si>
    <t>019152</t>
  </si>
  <si>
    <t>Buckeye Community School</t>
  </si>
  <si>
    <t>019156</t>
  </si>
  <si>
    <t xml:space="preserve">Quaker Preparatory Academy </t>
  </si>
  <si>
    <t>019197</t>
  </si>
  <si>
    <t>Flex High School of Cleveland, Inc.</t>
  </si>
  <si>
    <t>019199</t>
  </si>
  <si>
    <t>Central Point Preparatory Academy</t>
  </si>
  <si>
    <t>019200</t>
  </si>
  <si>
    <t>South Columbus Preparatory Academy at Southfield</t>
  </si>
  <si>
    <t>019201</t>
  </si>
  <si>
    <t>Franklinton Preparatory High School</t>
  </si>
  <si>
    <t>019212</t>
  </si>
  <si>
    <t>Valor Academy</t>
  </si>
  <si>
    <t>019220</t>
  </si>
  <si>
    <t>North Shore High School</t>
  </si>
  <si>
    <t>019221</t>
  </si>
  <si>
    <t>Case Preparatory Academy</t>
  </si>
  <si>
    <t>019226</t>
  </si>
  <si>
    <t>Franklinton High School</t>
  </si>
  <si>
    <t>019227</t>
  </si>
  <si>
    <t>Dublin Preparatory Academy dba Northside Preparatory Academy</t>
  </si>
  <si>
    <t>019235</t>
  </si>
  <si>
    <t>Focus Learning Academy of Central Columbus</t>
  </si>
  <si>
    <t>019426</t>
  </si>
  <si>
    <t>Dayton Career Tech High School</t>
  </si>
  <si>
    <t>019427</t>
  </si>
  <si>
    <t>Akron Career Tech High School</t>
  </si>
  <si>
    <t>019441</t>
  </si>
  <si>
    <t>Buckeye Community School - London</t>
  </si>
  <si>
    <t>019442</t>
  </si>
  <si>
    <t>Buckeye Community School - Marion</t>
  </si>
  <si>
    <t>019450</t>
  </si>
  <si>
    <t>Youngstown Preparatory Academy</t>
  </si>
  <si>
    <t>019452</t>
  </si>
  <si>
    <t>Citizens of the World Charter Schools - Cincinnati</t>
  </si>
  <si>
    <t>019474</t>
  </si>
  <si>
    <t>Explorers Academy of Science and Technology</t>
  </si>
  <si>
    <t>019478</t>
  </si>
  <si>
    <t>Niles Preparatory Academy</t>
  </si>
  <si>
    <t>019511</t>
  </si>
  <si>
    <t>Western Toledo Preparatory Academy</t>
  </si>
  <si>
    <t>019533</t>
  </si>
  <si>
    <t>Eagle Charter Schools of Ohio</t>
  </si>
  <si>
    <t>132746</t>
  </si>
  <si>
    <t>Summit Acdy Comm Schl for Alternative Learners of Middletown</t>
  </si>
  <si>
    <t>132761</t>
  </si>
  <si>
    <t>Summit Academy Community School Alternative Learners -Xenia</t>
  </si>
  <si>
    <t>132779</t>
  </si>
  <si>
    <t>Summit Academy Akron Middle School</t>
  </si>
  <si>
    <t>132795</t>
  </si>
  <si>
    <t>Cliff Park High School</t>
  </si>
  <si>
    <t>132803</t>
  </si>
  <si>
    <t>Marshall High School</t>
  </si>
  <si>
    <t>132944</t>
  </si>
  <si>
    <t>Miami Valley Academies</t>
  </si>
  <si>
    <t>132951</t>
  </si>
  <si>
    <t>Constellation Schools: Lorain Community Elementary</t>
  </si>
  <si>
    <t>132969</t>
  </si>
  <si>
    <t>Constellation Schools: Elyria Community</t>
  </si>
  <si>
    <t>132985</t>
  </si>
  <si>
    <t>YB Columbus Community School</t>
  </si>
  <si>
    <t>132993</t>
  </si>
  <si>
    <t>Constellation Schools: Westpark Community Elementary</t>
  </si>
  <si>
    <t>133215</t>
  </si>
  <si>
    <t>Intergenerational School, The</t>
  </si>
  <si>
    <t>133256</t>
  </si>
  <si>
    <t>Constellation Schools: Parma Community</t>
  </si>
  <si>
    <t>133264</t>
  </si>
  <si>
    <t>Dohn Community</t>
  </si>
  <si>
    <t>133280</t>
  </si>
  <si>
    <t>Washington Park Community School</t>
  </si>
  <si>
    <t>133306</t>
  </si>
  <si>
    <t>Summit Academy Community School for Alternative Learn-Canton</t>
  </si>
  <si>
    <t>133322</t>
  </si>
  <si>
    <t>Summit Academy Community School Alternative Learners-Lorain</t>
  </si>
  <si>
    <t>133330</t>
  </si>
  <si>
    <t>T.C.P. World Academy</t>
  </si>
  <si>
    <t>133348</t>
  </si>
  <si>
    <t>Richard Allen Preparatory</t>
  </si>
  <si>
    <t>133389</t>
  </si>
  <si>
    <t>Lighthouse Community Sch Inc</t>
  </si>
  <si>
    <t>133421</t>
  </si>
  <si>
    <t>Graham School, The</t>
  </si>
  <si>
    <t>133439</t>
  </si>
  <si>
    <t>Cornerstone Academy Community School</t>
  </si>
  <si>
    <t>133454</t>
  </si>
  <si>
    <t>Dayton Leadership Academies-Dayton View Campus</t>
  </si>
  <si>
    <t>133488</t>
  </si>
  <si>
    <t>River Gate High School</t>
  </si>
  <si>
    <t>133504</t>
  </si>
  <si>
    <t>Phoenix Community Learning Ctr</t>
  </si>
  <si>
    <t>133512</t>
  </si>
  <si>
    <t>Cincinnati College Preparatory Academy</t>
  </si>
  <si>
    <t>133520</t>
  </si>
  <si>
    <t>Citizens Academy</t>
  </si>
  <si>
    <t>133538</t>
  </si>
  <si>
    <t>Edge Academy, The</t>
  </si>
  <si>
    <t>133561</t>
  </si>
  <si>
    <t>Millennium Community School</t>
  </si>
  <si>
    <t>133587</t>
  </si>
  <si>
    <t>Summit Academy Akron Elementary School</t>
  </si>
  <si>
    <t>133629</t>
  </si>
  <si>
    <t>Horizon Science Acad Cleveland</t>
  </si>
  <si>
    <t>133660</t>
  </si>
  <si>
    <t>Horizon Science Academy Columbus</t>
  </si>
  <si>
    <t>133678</t>
  </si>
  <si>
    <t>Riverside Academy</t>
  </si>
  <si>
    <t>133736</t>
  </si>
  <si>
    <t>Richard Allen Academy</t>
  </si>
  <si>
    <t>133785</t>
  </si>
  <si>
    <t>Queen City Career Prep High School</t>
  </si>
  <si>
    <t>133835</t>
  </si>
  <si>
    <t>Invictus High School</t>
  </si>
  <si>
    <t>133868</t>
  </si>
  <si>
    <t>Towpath Trail High School</t>
  </si>
  <si>
    <t>133942</t>
  </si>
  <si>
    <t>Toledo School For The Arts</t>
  </si>
  <si>
    <t>134072</t>
  </si>
  <si>
    <t>Youngstown Community School</t>
  </si>
  <si>
    <t>134098</t>
  </si>
  <si>
    <t>Constellation Schools: Old Brooklyn Community Elementary</t>
  </si>
  <si>
    <t>134122</t>
  </si>
  <si>
    <t>Autism Model School</t>
  </si>
  <si>
    <t>134197</t>
  </si>
  <si>
    <t>Green Inspiration Academy</t>
  </si>
  <si>
    <t>134213</t>
  </si>
  <si>
    <t>Middlebury Academy</t>
  </si>
  <si>
    <t>134247</t>
  </si>
  <si>
    <t>City Day Community School</t>
  </si>
  <si>
    <t>142901</t>
  </si>
  <si>
    <t>Stark High School</t>
  </si>
  <si>
    <t>142919</t>
  </si>
  <si>
    <t>Black River Career Prep High School</t>
  </si>
  <si>
    <t>142927</t>
  </si>
  <si>
    <t>Focus Learning Academy of Southwest Columbus</t>
  </si>
  <si>
    <t>142935</t>
  </si>
  <si>
    <t>Focus Learning Academy of Southeastern Columbus</t>
  </si>
  <si>
    <t>142943</t>
  </si>
  <si>
    <t>Focus Learning Academy of Northern Columbus</t>
  </si>
  <si>
    <t>142950</t>
  </si>
  <si>
    <t>Ohio Virtual Academy</t>
  </si>
  <si>
    <t>142968</t>
  </si>
  <si>
    <t>Hope Academy Northcoast</t>
  </si>
  <si>
    <t>143123</t>
  </si>
  <si>
    <t>Mound Street Academies</t>
  </si>
  <si>
    <t>143172</t>
  </si>
  <si>
    <t>International Acad Of Columbus</t>
  </si>
  <si>
    <t>143198</t>
  </si>
  <si>
    <t>Great Western Academy</t>
  </si>
  <si>
    <t>143206</t>
  </si>
  <si>
    <t>Trotwood Preparatory &amp; Fitness Academy</t>
  </si>
  <si>
    <t>143214</t>
  </si>
  <si>
    <t>Middletown Preparatory &amp; Fitness Academy</t>
  </si>
  <si>
    <t>143297</t>
  </si>
  <si>
    <t>The Autism Academy Of Learning</t>
  </si>
  <si>
    <t>143305</t>
  </si>
  <si>
    <t>TRECA Digital Academy</t>
  </si>
  <si>
    <t>143313</t>
  </si>
  <si>
    <t>West Preparatory Academy</t>
  </si>
  <si>
    <t>143396</t>
  </si>
  <si>
    <t>Alternative Education Academy</t>
  </si>
  <si>
    <t>143479</t>
  </si>
  <si>
    <t>Constellation Schools: Puritas Community Elementary</t>
  </si>
  <si>
    <t>143487</t>
  </si>
  <si>
    <t>Constellation Schools: Stockyard Community Elementary</t>
  </si>
  <si>
    <t>143529</t>
  </si>
  <si>
    <t>North Dayton School Of Science &amp; Discovery</t>
  </si>
  <si>
    <t>143602</t>
  </si>
  <si>
    <t>Hamilton Cnty Math &amp; Science</t>
  </si>
  <si>
    <t>143610</t>
  </si>
  <si>
    <t>Arts &amp; College Preparatory Academy</t>
  </si>
  <si>
    <t>143644</t>
  </si>
  <si>
    <t>Sciotoville</t>
  </si>
  <si>
    <t>147231</t>
  </si>
  <si>
    <t>Schnee Learning Center</t>
  </si>
  <si>
    <t>148981</t>
  </si>
  <si>
    <t>Tomorrow Center</t>
  </si>
  <si>
    <t>148999</t>
  </si>
  <si>
    <t>Mahoning Unlimited Classroom</t>
  </si>
  <si>
    <t>149047</t>
  </si>
  <si>
    <t>Goal Digital Academy</t>
  </si>
  <si>
    <t>149088</t>
  </si>
  <si>
    <t>Fairborn Digital Academy</t>
  </si>
  <si>
    <t>149302</t>
  </si>
  <si>
    <t>Skyway Career Prep High School</t>
  </si>
  <si>
    <t>149328</t>
  </si>
  <si>
    <t>Foxfire High School</t>
  </si>
  <si>
    <t>151175</t>
  </si>
  <si>
    <t>West Central Learning Academy II</t>
  </si>
  <si>
    <t>151183</t>
  </si>
  <si>
    <t>Lake Erie International High School</t>
  </si>
  <si>
    <t>151209</t>
  </si>
  <si>
    <t>Randall Park High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</si>
</sst>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name val="Verdana"/>
      <family val="2"/>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8"/>
      <name val="Calibri"/>
      <family val="2"/>
      <scheme val="minor"/>
    </font>
    <font>
      <sz val="12"/>
      <name val="Calibri"/>
      <family val="2"/>
      <scheme val="minor"/>
    </font>
    <font>
      <b/>
      <sz val="16"/>
      <name val="Calibri"/>
      <family val="2"/>
      <scheme val="minor"/>
    </font>
    <font>
      <b/>
      <sz val="22"/>
      <name val="Calibri"/>
      <family val="2"/>
      <scheme val="minor"/>
    </font>
    <font>
      <sz val="10"/>
      <color theme="0"/>
      <name val="Calibri"/>
      <family val="2"/>
      <scheme val="minor"/>
    </font>
    <font>
      <sz val="10"/>
      <color rgb="FF0070C0"/>
      <name val="Calibri"/>
      <family val="2"/>
      <scheme val="minor"/>
    </font>
    <font>
      <sz val="10"/>
      <color theme="1"/>
      <name val="Calibri"/>
      <family val="2"/>
      <scheme val="minor"/>
    </font>
    <font>
      <b/>
      <sz val="12"/>
      <name val="Calibri"/>
      <family val="2"/>
      <scheme val="minor"/>
    </font>
    <font>
      <strike/>
      <sz val="10"/>
      <color rgb="FFFF0000"/>
      <name val="Calibri"/>
      <family val="2"/>
      <scheme val="minor"/>
    </font>
    <font>
      <sz val="10"/>
      <color rgb="FFFF0000"/>
      <name val="Calibri"/>
      <family val="2"/>
      <scheme val="minor"/>
    </font>
    <font>
      <strike/>
      <sz val="10"/>
      <name val="Calibri"/>
      <family val="2"/>
      <scheme val="minor"/>
    </font>
    <font>
      <sz val="10"/>
      <color theme="0" tint="-0.249977111117893"/>
      <name val="Calibri"/>
      <family val="2"/>
      <scheme val="minor"/>
    </font>
    <font>
      <u/>
      <sz val="10"/>
      <name val="Calibri"/>
      <family val="2"/>
      <scheme val="minor"/>
    </font>
    <font>
      <strike/>
      <sz val="10"/>
      <color theme="0"/>
      <name val="Calibri"/>
      <family val="2"/>
      <scheme val="minor"/>
    </font>
    <font>
      <strike/>
      <sz val="10"/>
      <color theme="0" tint="-0.3499862666707357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229">
    <xf numFmtId="0" fontId="0" fillId="0" borderId="0" xfId="0"/>
    <xf numFmtId="0" fontId="0" fillId="0" borderId="0" xfId="0"/>
    <xf numFmtId="0" fontId="2" fillId="0" borderId="0" xfId="0" applyFont="1"/>
    <xf numFmtId="0" fontId="2" fillId="0" borderId="0" xfId="0" applyFont="1" applyAlignment="1">
      <alignment horizontal="center"/>
    </xf>
    <xf numFmtId="0" fontId="0" fillId="0" borderId="4" xfId="0" applyFont="1" applyFill="1" applyBorder="1"/>
    <xf numFmtId="49" fontId="0" fillId="0" borderId="4" xfId="0" applyNumberFormat="1" applyFont="1" applyFill="1" applyBorder="1"/>
    <xf numFmtId="49" fontId="0" fillId="0" borderId="0" xfId="0" applyNumberFormat="1"/>
    <xf numFmtId="0" fontId="2" fillId="0" borderId="0" xfId="0" applyFont="1" applyAlignment="1">
      <alignment horizontal="center" vertical="center" wrapText="1"/>
    </xf>
    <xf numFmtId="0" fontId="0" fillId="0" borderId="0" xfId="0" applyAlignment="1">
      <alignment wrapText="1"/>
    </xf>
    <xf numFmtId="0" fontId="2" fillId="0" borderId="0" xfId="0" applyNumberFormat="1" applyFont="1" applyAlignment="1">
      <alignment horizontal="center" vertical="center" wrapText="1"/>
    </xf>
    <xf numFmtId="0" fontId="0" fillId="0" borderId="0" xfId="0" applyNumberFormat="1"/>
    <xf numFmtId="0" fontId="0" fillId="0" borderId="0" xfId="0" applyNumberFormat="1" applyAlignment="1">
      <alignment wrapText="1"/>
    </xf>
    <xf numFmtId="49" fontId="2" fillId="0" borderId="0" xfId="0" applyNumberFormat="1" applyFont="1" applyAlignment="1">
      <alignment horizontal="center"/>
    </xf>
    <xf numFmtId="0" fontId="0" fillId="0" borderId="0" xfId="0" applyFont="1"/>
    <xf numFmtId="0" fontId="0" fillId="0" borderId="1" xfId="0" applyFont="1" applyBorder="1"/>
    <xf numFmtId="49" fontId="0" fillId="0" borderId="0" xfId="0" applyNumberFormat="1" applyFont="1"/>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xf>
    <xf numFmtId="0" fontId="4" fillId="0" borderId="1" xfId="0" applyFont="1" applyBorder="1" applyAlignment="1">
      <alignment vertical="top"/>
    </xf>
    <xf numFmtId="0" fontId="4" fillId="0" borderId="1" xfId="0" applyFont="1" applyFill="1" applyBorder="1"/>
    <xf numFmtId="49" fontId="0" fillId="0" borderId="1" xfId="0" applyNumberFormat="1" applyBorder="1"/>
    <xf numFmtId="0" fontId="0" fillId="0" borderId="0" xfId="0" applyFont="1" applyBorder="1"/>
    <xf numFmtId="0" fontId="5" fillId="0" borderId="0" xfId="0" applyFont="1" applyAlignment="1">
      <alignment horizontal="center" vertical="center"/>
    </xf>
    <xf numFmtId="0" fontId="5" fillId="0" borderId="0" xfId="0" applyFont="1"/>
    <xf numFmtId="0" fontId="5" fillId="0" borderId="0" xfId="0" applyFont="1" applyAlignment="1">
      <alignment vertical="top"/>
    </xf>
    <xf numFmtId="0" fontId="5" fillId="0" borderId="0" xfId="0" applyFont="1" applyAlignment="1" applyProtection="1">
      <alignment vertical="top"/>
    </xf>
    <xf numFmtId="0" fontId="6" fillId="0" borderId="0" xfId="0" applyFont="1" applyAlignment="1">
      <alignment horizontal="center" vertical="center"/>
    </xf>
    <xf numFmtId="0" fontId="6" fillId="0" borderId="0" xfId="0" applyFont="1" applyAlignment="1">
      <alignment horizontal="right"/>
    </xf>
    <xf numFmtId="49" fontId="5" fillId="0" borderId="3" xfId="0" applyNumberFormat="1" applyFont="1" applyBorder="1" applyProtection="1">
      <protection locked="0"/>
    </xf>
    <xf numFmtId="0" fontId="5" fillId="0" borderId="0" xfId="0" applyFont="1" applyProtection="1"/>
    <xf numFmtId="0" fontId="5" fillId="2" borderId="0" xfId="0" applyFont="1" applyFill="1"/>
    <xf numFmtId="49" fontId="5" fillId="2" borderId="0" xfId="0" applyNumberFormat="1" applyFont="1" applyFill="1" applyAlignment="1">
      <alignment vertical="top"/>
    </xf>
    <xf numFmtId="0" fontId="5" fillId="0" borderId="0" xfId="0" applyFont="1" applyBorder="1" applyAlignment="1" applyProtection="1">
      <alignment horizontal="left"/>
    </xf>
    <xf numFmtId="49" fontId="5" fillId="0" borderId="0" xfId="0" applyNumberFormat="1" applyFont="1" applyFill="1" applyBorder="1" applyProtection="1">
      <protection locked="0"/>
    </xf>
    <xf numFmtId="0" fontId="5" fillId="2" borderId="0" xfId="0" applyFont="1" applyFill="1" applyAlignment="1">
      <alignment vertical="top"/>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Fill="1"/>
    <xf numFmtId="0" fontId="4" fillId="2" borderId="0" xfId="0" applyFont="1" applyFill="1"/>
    <xf numFmtId="0" fontId="4" fillId="0" borderId="0" xfId="0" applyFont="1"/>
    <xf numFmtId="0" fontId="4" fillId="3" borderId="0" xfId="0" applyFont="1" applyFill="1"/>
    <xf numFmtId="0" fontId="4" fillId="0" borderId="1" xfId="0" applyFont="1" applyBorder="1" applyAlignment="1" applyProtection="1">
      <alignment vertical="top"/>
      <protection locked="0"/>
    </xf>
    <xf numFmtId="0" fontId="4" fillId="0" borderId="0" xfId="0" applyFont="1" applyBorder="1"/>
    <xf numFmtId="0" fontId="7" fillId="0" borderId="0" xfId="0" applyFont="1" applyAlignment="1">
      <alignment horizontal="center" vertical="center"/>
    </xf>
    <xf numFmtId="0" fontId="7" fillId="0" borderId="0" xfId="0" applyFont="1"/>
    <xf numFmtId="0" fontId="7" fillId="2" borderId="0" xfId="0" applyFont="1" applyFill="1"/>
    <xf numFmtId="0" fontId="7" fillId="2" borderId="0" xfId="0" applyFont="1" applyFill="1" applyAlignment="1">
      <alignment vertical="top"/>
    </xf>
    <xf numFmtId="0" fontId="7" fillId="0" borderId="0" xfId="0" applyFont="1" applyAlignment="1">
      <alignment vertical="top"/>
    </xf>
    <xf numFmtId="0" fontId="7" fillId="0" borderId="0" xfId="0" applyFont="1" applyAlignment="1" applyProtection="1">
      <alignment vertical="top"/>
    </xf>
    <xf numFmtId="0" fontId="6" fillId="0" borderId="0" xfId="0" applyFont="1" applyBorder="1" applyAlignment="1">
      <alignment horizontal="center" vertical="center"/>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Alignment="1">
      <alignmen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xf>
    <xf numFmtId="0" fontId="5" fillId="0" borderId="9" xfId="0" applyFont="1" applyBorder="1" applyAlignment="1">
      <alignment vertical="center"/>
    </xf>
    <xf numFmtId="0" fontId="6" fillId="0" borderId="9" xfId="0" applyFont="1" applyBorder="1" applyAlignment="1">
      <alignment horizontal="left"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1" xfId="0" applyFont="1" applyFill="1" applyBorder="1" applyAlignment="1">
      <alignment horizontal="left" vertical="top" wrapText="1"/>
    </xf>
    <xf numFmtId="0" fontId="6" fillId="0" borderId="15"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6" fillId="5" borderId="2" xfId="0" applyFont="1" applyFill="1" applyBorder="1" applyAlignment="1">
      <alignment vertical="center" wrapText="1"/>
    </xf>
    <xf numFmtId="49" fontId="3" fillId="5" borderId="1" xfId="0" applyNumberFormat="1" applyFont="1" applyFill="1" applyBorder="1" applyAlignment="1">
      <alignment horizontal="left" vertical="top" wrapText="1"/>
    </xf>
    <xf numFmtId="0" fontId="3" fillId="5" borderId="1" xfId="0" applyFont="1" applyFill="1" applyBorder="1" applyAlignment="1">
      <alignment vertical="top" wrapText="1"/>
    </xf>
    <xf numFmtId="0" fontId="3" fillId="5" borderId="11" xfId="0" applyFont="1" applyFill="1" applyBorder="1" applyAlignment="1">
      <alignment horizontal="left" vertical="top" wrapText="1"/>
    </xf>
    <xf numFmtId="0" fontId="8" fillId="2" borderId="2"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11" fillId="0" borderId="20" xfId="0" applyFont="1" applyFill="1" applyBorder="1" applyAlignment="1">
      <alignment horizontal="left" vertical="top" wrapText="1"/>
    </xf>
    <xf numFmtId="0" fontId="6" fillId="0" borderId="21" xfId="0" applyFont="1" applyBorder="1" applyAlignment="1">
      <alignment horizontal="center" vertical="center" wrapText="1"/>
    </xf>
    <xf numFmtId="0" fontId="6" fillId="0" borderId="20" xfId="0" applyFont="1" applyBorder="1" applyAlignment="1">
      <alignment vertical="center" wrapText="1"/>
    </xf>
    <xf numFmtId="0" fontId="6" fillId="0" borderId="22" xfId="0" applyFont="1" applyBorder="1" applyAlignment="1">
      <alignment horizontal="center" vertical="center" wrapText="1"/>
    </xf>
    <xf numFmtId="0" fontId="6" fillId="0" borderId="20" xfId="0" applyFont="1" applyBorder="1" applyAlignment="1">
      <alignment horizontal="left" vertical="center" wrapText="1"/>
    </xf>
    <xf numFmtId="0" fontId="3" fillId="5" borderId="20" xfId="0" applyFont="1" applyFill="1" applyBorder="1" applyAlignment="1">
      <alignment vertical="top" wrapText="1"/>
    </xf>
    <xf numFmtId="0" fontId="8" fillId="2" borderId="23" xfId="0" applyFont="1" applyFill="1" applyBorder="1" applyAlignment="1" applyProtection="1">
      <alignment horizontal="left" vertical="top" wrapText="1"/>
      <protection locked="0"/>
    </xf>
    <xf numFmtId="0" fontId="0" fillId="0" borderId="1" xfId="0" applyBorder="1"/>
    <xf numFmtId="49" fontId="0" fillId="0" borderId="0" xfId="0" applyNumberFormat="1" applyBorder="1"/>
    <xf numFmtId="0" fontId="4" fillId="0" borderId="0" xfId="0" applyFont="1" applyBorder="1" applyAlignment="1">
      <alignment vertical="top"/>
    </xf>
    <xf numFmtId="0" fontId="6" fillId="0" borderId="26" xfId="0" applyFont="1" applyBorder="1" applyAlignment="1">
      <alignment horizontal="left" vertical="top" wrapText="1"/>
    </xf>
    <xf numFmtId="0" fontId="4" fillId="0" borderId="1" xfId="0" applyFont="1" applyFill="1" applyBorder="1" applyAlignment="1" applyProtection="1">
      <alignment horizontal="center" vertical="center"/>
    </xf>
    <xf numFmtId="2" fontId="4" fillId="0" borderId="1" xfId="0" applyNumberFormat="1" applyFont="1" applyFill="1" applyBorder="1" applyAlignment="1" applyProtection="1">
      <alignment horizontal="left" vertical="top" wrapText="1"/>
    </xf>
    <xf numFmtId="14" fontId="4"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xf>
    <xf numFmtId="0" fontId="4" fillId="2" borderId="1" xfId="0" applyFont="1" applyFill="1" applyBorder="1" applyAlignment="1" applyProtection="1">
      <alignment horizontal="center" vertical="center"/>
    </xf>
    <xf numFmtId="14" fontId="4" fillId="2" borderId="1" xfId="0" applyNumberFormat="1" applyFont="1" applyFill="1" applyBorder="1" applyAlignment="1" applyProtection="1">
      <alignment horizontal="left" vertical="top" wrapText="1"/>
    </xf>
    <xf numFmtId="49" fontId="4" fillId="2" borderId="1" xfId="0" applyNumberFormat="1" applyFont="1" applyFill="1" applyBorder="1" applyAlignment="1" applyProtection="1">
      <alignment horizontal="left" vertical="top" wrapText="1"/>
    </xf>
    <xf numFmtId="0" fontId="4" fillId="0" borderId="1" xfId="0" applyFont="1" applyBorder="1" applyAlignment="1" applyProtection="1">
      <alignment horizontal="center" vertical="center"/>
    </xf>
    <xf numFmtId="0" fontId="4" fillId="5" borderId="2" xfId="0" applyFont="1" applyFill="1" applyBorder="1" applyAlignment="1" applyProtection="1">
      <alignment vertical="top" wrapText="1"/>
    </xf>
    <xf numFmtId="49" fontId="4" fillId="2" borderId="2" xfId="0" applyNumberFormat="1" applyFont="1" applyFill="1" applyBorder="1" applyAlignment="1" applyProtection="1">
      <alignment horizontal="left" vertical="top" wrapText="1"/>
    </xf>
    <xf numFmtId="49" fontId="4" fillId="5" borderId="1" xfId="0" applyNumberFormat="1"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4" fillId="0" borderId="1" xfId="0" applyFont="1" applyFill="1" applyBorder="1" applyAlignment="1" applyProtection="1">
      <alignment vertical="top" wrapText="1"/>
    </xf>
    <xf numFmtId="0" fontId="4" fillId="5" borderId="1" xfId="0" applyFont="1" applyFill="1" applyBorder="1" applyAlignment="1" applyProtection="1">
      <alignment vertical="top" wrapText="1"/>
    </xf>
    <xf numFmtId="2" fontId="4" fillId="2" borderId="1" xfId="0" applyNumberFormat="1" applyFont="1" applyFill="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Border="1" applyProtection="1"/>
    <xf numFmtId="0" fontId="4" fillId="0" borderId="1" xfId="0" applyFont="1" applyBorder="1" applyAlignment="1" applyProtection="1">
      <alignment vertical="top"/>
    </xf>
    <xf numFmtId="0" fontId="4" fillId="0" borderId="1" xfId="0" applyFont="1" applyFill="1" applyBorder="1" applyProtection="1"/>
    <xf numFmtId="0" fontId="4" fillId="0" borderId="1" xfId="0" applyFont="1" applyFill="1" applyBorder="1" applyAlignment="1" applyProtection="1">
      <alignment vertical="top"/>
    </xf>
    <xf numFmtId="0" fontId="4" fillId="0" borderId="1" xfId="0" applyFont="1" applyFill="1" applyBorder="1" applyAlignment="1" applyProtection="1">
      <alignment horizontal="left" vertical="top"/>
    </xf>
    <xf numFmtId="49" fontId="4" fillId="0" borderId="1" xfId="0" applyNumberFormat="1" applyFont="1" applyBorder="1" applyAlignment="1" applyProtection="1">
      <alignment horizontal="left" vertical="top" wrapText="1"/>
    </xf>
    <xf numFmtId="0" fontId="4" fillId="0" borderId="1"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top" wrapText="1"/>
    </xf>
    <xf numFmtId="49" fontId="15" fillId="0" borderId="1" xfId="0" applyNumberFormat="1"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16" fillId="0" borderId="1" xfId="0" applyFont="1" applyFill="1" applyBorder="1" applyAlignment="1" applyProtection="1">
      <alignment horizontal="center" vertical="center"/>
    </xf>
    <xf numFmtId="14" fontId="16" fillId="0" borderId="1" xfId="0" applyNumberFormat="1"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protection locked="0"/>
    </xf>
    <xf numFmtId="0" fontId="16" fillId="0" borderId="1" xfId="0" applyFont="1" applyFill="1" applyBorder="1" applyAlignment="1">
      <alignment horizontal="left" vertical="top" wrapText="1"/>
    </xf>
    <xf numFmtId="0" fontId="16" fillId="6" borderId="1" xfId="0" applyFont="1" applyFill="1" applyBorder="1" applyAlignment="1" applyProtection="1">
      <alignment horizontal="center" vertical="center"/>
    </xf>
    <xf numFmtId="0" fontId="16" fillId="6" borderId="1" xfId="0" applyFont="1" applyFill="1" applyBorder="1" applyAlignment="1" applyProtection="1">
      <alignment horizontal="left" vertical="top" wrapText="1"/>
    </xf>
    <xf numFmtId="14" fontId="16" fillId="6" borderId="1" xfId="0" applyNumberFormat="1" applyFont="1" applyFill="1" applyBorder="1" applyAlignment="1" applyProtection="1">
      <alignment horizontal="left" vertical="top" wrapText="1"/>
    </xf>
    <xf numFmtId="0" fontId="16" fillId="6" borderId="1" xfId="0" applyFont="1" applyFill="1" applyBorder="1" applyAlignment="1" applyProtection="1">
      <alignment horizontal="left" vertical="top" wrapText="1"/>
      <protection locked="0"/>
    </xf>
    <xf numFmtId="0" fontId="16" fillId="6" borderId="1" xfId="0" applyFont="1" applyFill="1" applyBorder="1" applyAlignment="1">
      <alignment horizontal="left" vertical="top" wrapText="1"/>
    </xf>
    <xf numFmtId="2" fontId="16" fillId="6" borderId="1" xfId="0" applyNumberFormat="1" applyFont="1" applyFill="1" applyBorder="1" applyAlignment="1" applyProtection="1">
      <alignment horizontal="left" vertical="top" wrapText="1"/>
    </xf>
    <xf numFmtId="0" fontId="16" fillId="0" borderId="1" xfId="0" applyFont="1" applyFill="1" applyBorder="1" applyAlignment="1" applyProtection="1">
      <alignment vertical="top" wrapText="1"/>
    </xf>
    <xf numFmtId="0" fontId="16" fillId="2" borderId="1" xfId="0" applyFont="1" applyFill="1" applyBorder="1" applyAlignment="1" applyProtection="1">
      <alignment horizontal="left" vertical="top" wrapText="1"/>
    </xf>
    <xf numFmtId="0" fontId="4" fillId="0" borderId="1" xfId="0" applyFont="1" applyFill="1" applyBorder="1" applyAlignment="1">
      <alignment horizontal="left" vertical="top" wrapText="1"/>
    </xf>
    <xf numFmtId="0" fontId="4" fillId="6" borderId="1" xfId="0" applyFont="1" applyFill="1" applyBorder="1" applyAlignment="1" applyProtection="1">
      <alignment horizontal="center" vertical="center"/>
    </xf>
    <xf numFmtId="0" fontId="4" fillId="6" borderId="1" xfId="0" applyFont="1" applyFill="1" applyBorder="1" applyAlignment="1" applyProtection="1">
      <alignment horizontal="left" vertical="top" wrapText="1"/>
    </xf>
    <xf numFmtId="14" fontId="4" fillId="6" borderId="1" xfId="0" applyNumberFormat="1" applyFont="1" applyFill="1" applyBorder="1" applyAlignment="1" applyProtection="1">
      <alignment horizontal="left" vertical="top" wrapText="1"/>
    </xf>
    <xf numFmtId="49" fontId="4" fillId="6" borderId="1" xfId="0" applyNumberFormat="1" applyFont="1" applyFill="1" applyBorder="1" applyAlignment="1" applyProtection="1">
      <alignment horizontal="left" vertical="top" wrapText="1"/>
    </xf>
    <xf numFmtId="0" fontId="4" fillId="6"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4" fillId="0" borderId="0" xfId="0" applyFont="1" applyFill="1" applyBorder="1"/>
    <xf numFmtId="0" fontId="16" fillId="2" borderId="1" xfId="0" applyFont="1" applyFill="1" applyBorder="1" applyAlignment="1" applyProtection="1">
      <alignment horizontal="center" vertical="center"/>
    </xf>
    <xf numFmtId="14" fontId="16" fillId="2" borderId="1" xfId="0" applyNumberFormat="1" applyFont="1" applyFill="1" applyBorder="1" applyAlignment="1" applyProtection="1">
      <alignment horizontal="left" vertical="top" wrapText="1"/>
    </xf>
    <xf numFmtId="49" fontId="16" fillId="2" borderId="1" xfId="0" applyNumberFormat="1" applyFont="1" applyFill="1" applyBorder="1" applyAlignment="1" applyProtection="1">
      <alignment horizontal="left" vertical="top" wrapText="1"/>
    </xf>
    <xf numFmtId="0" fontId="11" fillId="2" borderId="1" xfId="0" applyFont="1" applyFill="1" applyBorder="1" applyAlignment="1">
      <alignment horizontal="left" vertical="top" wrapText="1"/>
    </xf>
    <xf numFmtId="0" fontId="4" fillId="2" borderId="1" xfId="0" applyFont="1" applyFill="1" applyBorder="1"/>
    <xf numFmtId="49" fontId="16" fillId="5" borderId="1" xfId="0" applyNumberFormat="1" applyFont="1" applyFill="1" applyBorder="1" applyAlignment="1" applyProtection="1">
      <alignment horizontal="left" vertical="top" wrapText="1"/>
    </xf>
    <xf numFmtId="0" fontId="16" fillId="0" borderId="1" xfId="0" applyFont="1" applyFill="1" applyBorder="1" applyAlignment="1">
      <alignment horizontal="center" vertical="center"/>
    </xf>
    <xf numFmtId="14" fontId="16" fillId="0" borderId="1" xfId="0" applyNumberFormat="1" applyFont="1" applyFill="1" applyBorder="1" applyAlignment="1">
      <alignment horizontal="left" vertical="top" wrapText="1"/>
    </xf>
    <xf numFmtId="0" fontId="16" fillId="0" borderId="1" xfId="0" applyFont="1" applyFill="1" applyBorder="1" applyAlignment="1">
      <alignment vertical="top" wrapText="1"/>
    </xf>
    <xf numFmtId="0" fontId="4" fillId="6" borderId="1" xfId="0" applyFont="1" applyFill="1" applyBorder="1"/>
    <xf numFmtId="0" fontId="13" fillId="0" borderId="1" xfId="0" applyFont="1" applyFill="1" applyBorder="1" applyAlignment="1">
      <alignment vertical="top" wrapText="1"/>
    </xf>
    <xf numFmtId="0" fontId="16" fillId="2" borderId="1" xfId="0" applyFont="1" applyFill="1" applyBorder="1" applyAlignment="1" applyProtection="1">
      <alignment vertical="top" wrapText="1"/>
    </xf>
    <xf numFmtId="0" fontId="4" fillId="0" borderId="1" xfId="0" applyFont="1" applyBorder="1"/>
    <xf numFmtId="49"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pplyProtection="1">
      <alignment horizontal="center" vertical="center"/>
    </xf>
    <xf numFmtId="0" fontId="17" fillId="0" borderId="1" xfId="0" applyFont="1" applyFill="1" applyBorder="1" applyAlignment="1" applyProtection="1">
      <alignment horizontal="left" vertical="top" wrapText="1"/>
    </xf>
    <xf numFmtId="0" fontId="17" fillId="2" borderId="1" xfId="0" applyFont="1" applyFill="1" applyBorder="1" applyAlignment="1" applyProtection="1">
      <alignment horizontal="left" vertical="top" wrapText="1"/>
    </xf>
    <xf numFmtId="14" fontId="17" fillId="0" borderId="1" xfId="0" applyNumberFormat="1" applyFont="1" applyFill="1" applyBorder="1" applyAlignment="1" applyProtection="1">
      <alignment horizontal="left" vertical="top" wrapText="1"/>
    </xf>
    <xf numFmtId="0" fontId="17" fillId="0" borderId="1" xfId="0" applyFont="1" applyFill="1" applyBorder="1" applyAlignment="1" applyProtection="1">
      <alignment horizontal="left" vertical="top" wrapText="1"/>
      <protection locked="0"/>
    </xf>
    <xf numFmtId="0" fontId="20" fillId="0" borderId="1" xfId="0" applyFont="1" applyFill="1" applyBorder="1" applyAlignment="1">
      <alignment horizontal="left" vertical="top" wrapText="1"/>
    </xf>
    <xf numFmtId="0" fontId="17" fillId="2" borderId="1" xfId="0" applyFont="1" applyFill="1" applyBorder="1" applyAlignment="1" applyProtection="1">
      <alignment horizontal="left" vertical="top" wrapText="1"/>
      <protection locked="0"/>
    </xf>
    <xf numFmtId="0" fontId="17" fillId="0" borderId="1" xfId="0" applyFont="1" applyFill="1" applyBorder="1"/>
    <xf numFmtId="0" fontId="17" fillId="0" borderId="0" xfId="0" applyFont="1"/>
    <xf numFmtId="14" fontId="4" fillId="0" borderId="15" xfId="0" applyNumberFormat="1" applyFont="1" applyFill="1" applyBorder="1" applyAlignment="1" applyProtection="1">
      <alignment horizontal="left" vertical="top" wrapText="1"/>
    </xf>
    <xf numFmtId="0" fontId="4" fillId="0" borderId="0" xfId="0" applyFont="1" applyBorder="1" applyAlignment="1" applyProtection="1">
      <alignment vertical="top" wrapText="1"/>
    </xf>
    <xf numFmtId="0" fontId="4" fillId="0" borderId="15" xfId="0" applyFont="1" applyFill="1" applyBorder="1" applyAlignment="1" applyProtection="1">
      <alignment vertical="top" wrapText="1"/>
    </xf>
    <xf numFmtId="0" fontId="1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49" fontId="16" fillId="2" borderId="1" xfId="0" applyNumberFormat="1" applyFont="1" applyFill="1" applyBorder="1" applyAlignment="1">
      <alignment horizontal="left" vertical="top" wrapText="1"/>
    </xf>
    <xf numFmtId="49" fontId="17" fillId="0" borderId="1" xfId="0" applyNumberFormat="1" applyFont="1" applyFill="1" applyBorder="1" applyAlignment="1" applyProtection="1">
      <alignment horizontal="left" vertical="top" wrapText="1"/>
    </xf>
    <xf numFmtId="0" fontId="17" fillId="0" borderId="1" xfId="0" applyFont="1" applyBorder="1" applyAlignment="1">
      <alignment horizontal="left" vertical="top" wrapText="1"/>
    </xf>
    <xf numFmtId="0" fontId="4" fillId="6" borderId="1" xfId="0" applyFont="1" applyFill="1" applyBorder="1" applyAlignment="1" applyProtection="1">
      <alignment horizontal="left" vertical="top" wrapText="1"/>
      <protection locked="0"/>
    </xf>
    <xf numFmtId="0" fontId="11" fillId="0" borderId="1" xfId="0" applyFont="1" applyBorder="1" applyAlignment="1">
      <alignment horizontal="left" vertical="top" wrapText="1"/>
    </xf>
    <xf numFmtId="0" fontId="16" fillId="0" borderId="1" xfId="0" applyFont="1" applyBorder="1" applyAlignment="1">
      <alignment horizontal="center" vertical="center"/>
    </xf>
    <xf numFmtId="14" fontId="16" fillId="0" borderId="1" xfId="0" applyNumberFormat="1" applyFont="1" applyBorder="1" applyAlignment="1">
      <alignment horizontal="left" vertical="top" wrapText="1"/>
    </xf>
    <xf numFmtId="0" fontId="17" fillId="0" borderId="1" xfId="0" applyFont="1" applyFill="1" applyBorder="1" applyAlignment="1" applyProtection="1">
      <alignment vertical="top" wrapText="1"/>
    </xf>
    <xf numFmtId="0" fontId="17" fillId="0" borderId="1" xfId="0" applyFont="1" applyFill="1" applyBorder="1" applyAlignment="1" applyProtection="1">
      <alignment horizontal="center" vertical="center"/>
    </xf>
    <xf numFmtId="49" fontId="17" fillId="2" borderId="1" xfId="0" applyNumberFormat="1" applyFont="1" applyFill="1" applyBorder="1" applyAlignment="1" applyProtection="1">
      <alignment horizontal="left" vertical="top" wrapText="1"/>
    </xf>
    <xf numFmtId="0" fontId="17" fillId="0" borderId="0" xfId="0" applyFont="1" applyFill="1"/>
    <xf numFmtId="0" fontId="16" fillId="5" borderId="1" xfId="0" applyFont="1" applyFill="1" applyBorder="1" applyAlignment="1">
      <alignment horizontal="left" vertical="top" wrapText="1"/>
    </xf>
    <xf numFmtId="0" fontId="17" fillId="0" borderId="1" xfId="0" applyFont="1" applyBorder="1" applyAlignment="1">
      <alignment horizontal="center" vertical="center"/>
    </xf>
    <xf numFmtId="2" fontId="17" fillId="0" borderId="1" xfId="0" applyNumberFormat="1" applyFont="1" applyBorder="1" applyAlignment="1">
      <alignment horizontal="left" vertical="top" wrapText="1"/>
    </xf>
    <xf numFmtId="0" fontId="17" fillId="2" borderId="1" xfId="0" applyFont="1" applyFill="1" applyBorder="1" applyAlignment="1">
      <alignment horizontal="left" vertical="top" wrapText="1"/>
    </xf>
    <xf numFmtId="14" fontId="17" fillId="0" borderId="1" xfId="0" applyNumberFormat="1" applyFont="1" applyBorder="1" applyAlignment="1">
      <alignment horizontal="left" vertical="top" wrapText="1"/>
    </xf>
    <xf numFmtId="49" fontId="17" fillId="5" borderId="1" xfId="0" applyNumberFormat="1" applyFont="1" applyFill="1" applyBorder="1" applyAlignment="1">
      <alignment horizontal="left" vertical="top" wrapText="1"/>
    </xf>
    <xf numFmtId="0" fontId="17" fillId="6" borderId="1" xfId="0" applyFont="1" applyFill="1" applyBorder="1" applyAlignment="1" applyProtection="1">
      <alignment horizontal="left" vertical="top" wrapText="1"/>
      <protection locked="0"/>
    </xf>
    <xf numFmtId="0" fontId="13" fillId="6" borderId="1" xfId="0" applyFont="1" applyFill="1" applyBorder="1" applyAlignment="1">
      <alignment vertical="top" wrapText="1"/>
    </xf>
    <xf numFmtId="0" fontId="4" fillId="6" borderId="1" xfId="0" applyFont="1" applyFill="1" applyBorder="1" applyAlignment="1" applyProtection="1">
      <alignment vertical="top"/>
      <protection locked="0"/>
    </xf>
    <xf numFmtId="0" fontId="4" fillId="6" borderId="1" xfId="0" applyFont="1" applyFill="1" applyBorder="1" applyAlignment="1">
      <alignment vertical="top"/>
    </xf>
    <xf numFmtId="0" fontId="4" fillId="6" borderId="1" xfId="0" applyFont="1" applyFill="1" applyBorder="1" applyAlignment="1" applyProtection="1">
      <alignment vertical="top"/>
    </xf>
    <xf numFmtId="0" fontId="4" fillId="6" borderId="1" xfId="0" applyFont="1" applyFill="1" applyBorder="1" applyProtection="1"/>
    <xf numFmtId="0" fontId="17" fillId="0" borderId="1" xfId="0" applyFont="1" applyBorder="1" applyAlignment="1">
      <alignment vertical="top" wrapText="1"/>
    </xf>
    <xf numFmtId="0" fontId="16" fillId="5" borderId="1" xfId="0" applyFont="1" applyFill="1" applyBorder="1" applyAlignment="1" applyProtection="1">
      <alignment horizontal="left" vertical="top" wrapText="1"/>
    </xf>
    <xf numFmtId="0" fontId="17" fillId="0" borderId="1" xfId="0" applyFont="1" applyFill="1" applyBorder="1" applyProtection="1"/>
    <xf numFmtId="0" fontId="17" fillId="0" borderId="1" xfId="0" applyFont="1" applyFill="1" applyBorder="1" applyAlignment="1" applyProtection="1">
      <alignment vertical="top"/>
    </xf>
    <xf numFmtId="0" fontId="20" fillId="0" borderId="1" xfId="0" applyFont="1" applyBorder="1" applyAlignment="1">
      <alignment horizontal="left" vertical="top" wrapText="1"/>
    </xf>
    <xf numFmtId="0" fontId="4" fillId="0" borderId="0" xfId="0" applyFont="1" applyAlignment="1">
      <alignment vertical="top"/>
    </xf>
    <xf numFmtId="2" fontId="16" fillId="0" borderId="1" xfId="0" applyNumberFormat="1" applyFont="1" applyBorder="1" applyAlignment="1">
      <alignment horizontal="left" vertical="top" wrapText="1"/>
    </xf>
    <xf numFmtId="0" fontId="16" fillId="0" borderId="1" xfId="0" applyFont="1" applyBorder="1" applyAlignment="1">
      <alignment vertical="top" wrapText="1"/>
    </xf>
    <xf numFmtId="0" fontId="16" fillId="3" borderId="1" xfId="0" applyFont="1" applyFill="1" applyBorder="1" applyAlignment="1">
      <alignment horizontal="left" vertical="top" wrapText="1"/>
    </xf>
    <xf numFmtId="0" fontId="16" fillId="0" borderId="1" xfId="0" applyFont="1" applyBorder="1" applyAlignment="1">
      <alignment horizontal="center" vertical="center" wrapText="1"/>
    </xf>
    <xf numFmtId="0" fontId="16" fillId="0" borderId="1" xfId="0" applyFont="1" applyBorder="1" applyAlignment="1">
      <alignment vertical="top"/>
    </xf>
    <xf numFmtId="0" fontId="16" fillId="0" borderId="1" xfId="0" applyFont="1" applyFill="1" applyBorder="1" applyAlignment="1">
      <alignment vertical="top"/>
    </xf>
    <xf numFmtId="0" fontId="21" fillId="0" borderId="1" xfId="0" applyFont="1" applyFill="1" applyBorder="1" applyAlignment="1">
      <alignment horizontal="left" vertical="top" wrapText="1"/>
    </xf>
    <xf numFmtId="0" fontId="17" fillId="6" borderId="1" xfId="0" applyFont="1" applyFill="1" applyBorder="1" applyAlignment="1" applyProtection="1">
      <alignment vertical="top"/>
    </xf>
    <xf numFmtId="0" fontId="17" fillId="6" borderId="1" xfId="0" applyFont="1" applyFill="1" applyBorder="1" applyAlignment="1" applyProtection="1">
      <alignment horizontal="left" vertical="top" wrapText="1"/>
    </xf>
    <xf numFmtId="49" fontId="0" fillId="0" borderId="1" xfId="0" applyNumberFormat="1" applyFont="1" applyBorder="1"/>
    <xf numFmtId="14" fontId="4" fillId="0" borderId="1" xfId="0" applyNumberFormat="1" applyFont="1" applyBorder="1" applyAlignment="1" applyProtection="1">
      <alignment horizontal="left" vertical="top"/>
    </xf>
    <xf numFmtId="0" fontId="6" fillId="0" borderId="11" xfId="0" applyFont="1" applyBorder="1" applyAlignment="1">
      <alignment horizontal="left" vertical="center" wrapText="1"/>
    </xf>
    <xf numFmtId="0" fontId="6" fillId="0" borderId="7" xfId="0" applyFont="1" applyBorder="1" applyAlignment="1">
      <alignment horizontal="left" vertical="top" wrapText="1"/>
    </xf>
    <xf numFmtId="0" fontId="6" fillId="0" borderId="1" xfId="0" applyFont="1" applyBorder="1" applyAlignment="1">
      <alignment horizontal="left" vertical="center" wrapText="1"/>
    </xf>
    <xf numFmtId="0" fontId="5" fillId="0" borderId="3" xfId="0" applyFont="1" applyBorder="1" applyAlignment="1" applyProtection="1">
      <alignment horizontal="left"/>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center" wrapText="1"/>
    </xf>
    <xf numFmtId="0" fontId="14" fillId="3" borderId="27"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10" fillId="0" borderId="28"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6" fillId="0" borderId="11" xfId="0" applyFont="1" applyBorder="1" applyAlignment="1">
      <alignment horizontal="left" vertical="center" wrapText="1"/>
    </xf>
    <xf numFmtId="0" fontId="9" fillId="4" borderId="1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cellXfs>
  <cellStyles count="2">
    <cellStyle name="Normal" xfId="0" builtinId="0"/>
    <cellStyle name="Normal 3" xfId="1" xr:uid="{00000000-0005-0000-0000-000001000000}"/>
  </cellStyles>
  <dxfs count="88">
    <dxf>
      <fill>
        <patternFill>
          <bgColor theme="0" tint="-0.24994659260841701"/>
        </patternFill>
      </fill>
    </dxf>
    <dxf>
      <font>
        <color theme="1"/>
      </font>
    </dxf>
    <dxf>
      <fill>
        <patternFill>
          <bgColor theme="5" tint="0.59996337778862885"/>
        </patternFill>
      </fill>
    </dxf>
    <dxf>
      <font>
        <color theme="1"/>
      </font>
    </dxf>
    <dxf>
      <fill>
        <patternFill>
          <bgColor theme="5" tint="0.59996337778862885"/>
        </patternFill>
      </fill>
    </dxf>
    <dxf>
      <font>
        <color theme="1"/>
      </font>
    </dxf>
    <dxf>
      <fill>
        <patternFill>
          <bgColor theme="5" tint="0.59996337778862885"/>
        </patternFill>
      </fill>
    </dxf>
    <dxf>
      <font>
        <color theme="1"/>
      </font>
    </dxf>
    <dxf>
      <fill>
        <patternFill>
          <bgColor theme="5" tint="0.59996337778862885"/>
        </patternFill>
      </fill>
    </dxf>
    <dxf>
      <fill>
        <patternFill>
          <bgColor theme="5" tint="0.59996337778862885"/>
        </patternFill>
      </fill>
    </dxf>
    <dxf>
      <font>
        <color theme="1"/>
      </font>
    </dxf>
    <dxf>
      <font>
        <color theme="1"/>
      </font>
    </dxf>
    <dxf>
      <fill>
        <patternFill>
          <bgColor theme="5" tint="0.59996337778862885"/>
        </patternFill>
      </fill>
    </dxf>
    <dxf>
      <font>
        <color theme="1"/>
      </font>
    </dxf>
    <dxf>
      <font>
        <strike/>
      </font>
    </dxf>
    <dxf>
      <font>
        <strike/>
      </font>
    </dxf>
    <dxf>
      <fill>
        <patternFill>
          <bgColor rgb="FFFFFF00"/>
        </patternFill>
      </fill>
    </dxf>
    <dxf>
      <fill>
        <patternFill>
          <bgColor theme="5" tint="0.59996337778862885"/>
        </patternFill>
      </fill>
    </dxf>
    <dxf>
      <font>
        <color theme="1"/>
      </font>
    </dxf>
    <dxf>
      <font>
        <strike/>
      </font>
    </dxf>
    <dxf>
      <font>
        <strike/>
      </font>
    </dxf>
    <dxf>
      <fill>
        <patternFill>
          <bgColor rgb="FFFFFF00"/>
        </patternFill>
      </fill>
    </dxf>
    <dxf>
      <fill>
        <patternFill>
          <bgColor theme="5" tint="0.59996337778862885"/>
        </patternFill>
      </fill>
    </dxf>
    <dxf>
      <font>
        <color theme="1"/>
      </font>
    </dxf>
    <dxf>
      <fill>
        <patternFill>
          <bgColor theme="5" tint="0.59996337778862885"/>
        </patternFill>
      </fill>
    </dxf>
    <dxf>
      <font>
        <color theme="1"/>
      </font>
    </dxf>
    <dxf>
      <fill>
        <patternFill>
          <bgColor theme="5" tint="0.59996337778862885"/>
        </patternFill>
      </fill>
    </dxf>
    <dxf>
      <font>
        <color theme="1"/>
      </font>
    </dxf>
    <dxf>
      <fill>
        <patternFill>
          <bgColor theme="5" tint="0.59996337778862885"/>
        </patternFill>
      </fill>
    </dxf>
    <dxf>
      <font>
        <color theme="1"/>
      </font>
    </dxf>
    <dxf>
      <fill>
        <patternFill>
          <bgColor theme="0" tint="-0.24994659260841701"/>
        </patternFill>
      </fill>
    </dxf>
    <dxf>
      <fill>
        <patternFill>
          <bgColor theme="0" tint="-0.24994659260841701"/>
        </patternFill>
      </fill>
    </dxf>
    <dxf>
      <fill>
        <patternFill>
          <bgColor theme="5" tint="0.59996337778862885"/>
        </patternFill>
      </fill>
    </dxf>
    <dxf>
      <fill>
        <patternFill>
          <bgColor theme="5" tint="0.59996337778862885"/>
        </patternFill>
      </fill>
    </dxf>
    <dxf>
      <font>
        <b/>
        <i val="0"/>
      </font>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font>
    </dxf>
    <dxf>
      <font>
        <strike/>
      </font>
    </dxf>
    <dxf>
      <font>
        <strike/>
      </font>
    </dxf>
    <dxf>
      <fill>
        <patternFill>
          <bgColor rgb="FFFFFF00"/>
        </patternFill>
      </fill>
    </dxf>
    <dxf>
      <fill>
        <patternFill>
          <bgColor theme="5" tint="0.59996337778862885"/>
        </patternFill>
      </fill>
    </dxf>
    <dxf>
      <fill>
        <patternFill>
          <bgColor theme="5" tint="0.59996337778862885"/>
        </patternFill>
      </fill>
    </dxf>
    <dxf>
      <fill>
        <patternFill>
          <bgColor rgb="FFFFFF00"/>
        </patternFill>
      </fill>
    </dxf>
    <dxf>
      <font>
        <color theme="1"/>
      </font>
    </dxf>
    <dxf>
      <fill>
        <patternFill>
          <bgColor theme="5" tint="0.59996337778862885"/>
        </patternFill>
      </fill>
    </dxf>
    <dxf>
      <fill>
        <patternFill>
          <bgColor theme="5" tint="0.59996337778862885"/>
        </patternFill>
      </fill>
    </dxf>
    <dxf>
      <fill>
        <patternFill>
          <bgColor theme="5" tint="0.59996337778862885"/>
        </patternFill>
      </fill>
    </dxf>
    <dxf>
      <font>
        <color theme="1"/>
      </font>
    </dxf>
    <dxf>
      <font>
        <color theme="1"/>
      </font>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1"/>
      </font>
    </dxf>
    <dxf>
      <font>
        <color theme="1"/>
      </font>
    </dxf>
    <dxf>
      <font>
        <color theme="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1"/>
      </font>
    </dxf>
    <dxf>
      <fill>
        <patternFill>
          <bgColor theme="0" tint="-0.34998626667073579"/>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Ewing, Natasha" id="{5794B635-59B0-4820-BB8E-F49A1CFB10E1}" userId="S::10103105@id.ohio.gov::2fd4928f-3c99-4994-b672-6566591ee8f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14T13:00:18.61" personId="{5794B635-59B0-4820-BB8E-F49A1CFB10E1}" id="{9A796F8E-7181-4F26-A88A-0ADC874A15FA}">
    <text>These schools were last updated on 1/14/2020 using the 12/2/2019 directory posted on the ODE Community Schools website.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4"/>
  <sheetViews>
    <sheetView tabSelected="1" topLeftCell="F79" zoomScale="80" zoomScaleNormal="80" zoomScalePageLayoutView="40" workbookViewId="0">
      <selection activeCell="A82" sqref="A82:XFD82"/>
    </sheetView>
  </sheetViews>
  <sheetFormatPr defaultColWidth="9.28515625" defaultRowHeight="10.5"/>
  <cols>
    <col min="1" max="1" width="17" style="48" customWidth="1"/>
    <col min="2" max="2" width="17.28515625" style="49" customWidth="1"/>
    <col min="3" max="3" width="17.42578125" style="49" customWidth="1"/>
    <col min="4" max="4" width="11.7109375" style="49" customWidth="1"/>
    <col min="5" max="5" width="17.28515625" style="49" customWidth="1"/>
    <col min="6" max="6" width="19.42578125" style="49" customWidth="1"/>
    <col min="7" max="7" width="21.42578125" style="50" customWidth="1"/>
    <col min="8" max="8" width="23.5703125" style="51" customWidth="1"/>
    <col min="9" max="9" width="18.42578125" style="49" customWidth="1"/>
    <col min="10" max="10" width="38.42578125" style="49" customWidth="1"/>
    <col min="11" max="11" width="32.28515625" style="49" customWidth="1"/>
    <col min="12" max="12" width="14.42578125" style="52" customWidth="1"/>
    <col min="13" max="13" width="33" style="49" customWidth="1"/>
    <col min="14" max="14" width="14.7109375" style="52" customWidth="1"/>
    <col min="15" max="15" width="23.28515625" style="53" customWidth="1"/>
    <col min="16" max="16" width="34.5703125" style="49" customWidth="1"/>
    <col min="17" max="17" width="15.7109375" style="52" customWidth="1"/>
    <col min="18" max="18" width="25.85546875" style="52" customWidth="1"/>
    <col min="19" max="21" width="24.5703125" style="49" hidden="1" customWidth="1"/>
    <col min="22" max="16384" width="9.28515625" style="49"/>
  </cols>
  <sheetData>
    <row r="1" spans="1:21" s="28" customFormat="1" ht="14.45">
      <c r="A1" s="27"/>
      <c r="L1" s="29"/>
      <c r="N1" s="29"/>
      <c r="O1" s="30"/>
      <c r="Q1" s="29"/>
      <c r="R1" s="29"/>
    </row>
    <row r="2" spans="1:21" s="28" customFormat="1" ht="14.45">
      <c r="A2" s="31" t="s">
        <v>0</v>
      </c>
      <c r="B2" s="211" t="str">
        <f>IF(H2="","Enter School IRN to the right",VLOOKUP(H2,'Drop Downs'!K2:L341,2,FALSE))</f>
        <v>Enter School IRN to the right</v>
      </c>
      <c r="C2" s="211"/>
      <c r="D2" s="211"/>
      <c r="E2" s="211"/>
      <c r="G2" s="32" t="s">
        <v>1</v>
      </c>
      <c r="H2" s="33"/>
      <c r="L2" s="29"/>
      <c r="N2" s="29"/>
      <c r="O2" s="30"/>
      <c r="Q2" s="29"/>
      <c r="R2" s="29"/>
    </row>
    <row r="3" spans="1:21" s="28" customFormat="1" ht="14.45">
      <c r="A3" s="27"/>
      <c r="B3" s="34"/>
      <c r="C3" s="34"/>
      <c r="D3" s="34"/>
      <c r="E3" s="34"/>
      <c r="G3" s="35"/>
      <c r="H3" s="36"/>
      <c r="L3" s="29"/>
      <c r="N3" s="29"/>
      <c r="O3" s="30"/>
      <c r="Q3" s="29"/>
      <c r="R3" s="29"/>
    </row>
    <row r="4" spans="1:21" s="28" customFormat="1" ht="14.45">
      <c r="A4" s="31" t="s">
        <v>2</v>
      </c>
      <c r="B4" s="211" t="str">
        <f>IF(H4="","Enter Sponsor IRN to the right",VLOOKUP(H4,'Drop Downs'!H2:I46,2,FALSE))</f>
        <v>Enter Sponsor IRN to the right</v>
      </c>
      <c r="C4" s="211"/>
      <c r="D4" s="211"/>
      <c r="E4" s="211"/>
      <c r="G4" s="32" t="s">
        <v>3</v>
      </c>
      <c r="H4" s="33"/>
      <c r="L4" s="29"/>
      <c r="N4" s="29"/>
      <c r="O4" s="30"/>
      <c r="Q4" s="29"/>
      <c r="R4" s="29"/>
    </row>
    <row r="5" spans="1:21" s="28" customFormat="1" ht="14.45">
      <c r="A5" s="31"/>
      <c r="B5" s="37"/>
      <c r="C5" s="37"/>
      <c r="D5" s="37"/>
      <c r="E5" s="37"/>
      <c r="G5" s="32"/>
      <c r="H5" s="38"/>
      <c r="L5" s="29"/>
      <c r="N5" s="29"/>
      <c r="O5" s="30"/>
      <c r="Q5" s="29"/>
      <c r="R5" s="29"/>
    </row>
    <row r="6" spans="1:21" s="28" customFormat="1" ht="66.75" customHeight="1" thickBot="1">
      <c r="A6" s="60" t="s">
        <v>4</v>
      </c>
      <c r="B6" s="212" t="s">
        <v>5</v>
      </c>
      <c r="C6" s="212"/>
      <c r="D6" s="212"/>
      <c r="E6" s="212"/>
      <c r="F6" s="212"/>
      <c r="G6" s="212"/>
      <c r="H6" s="212"/>
      <c r="I6" s="212"/>
      <c r="J6" s="212"/>
      <c r="K6" s="212"/>
      <c r="L6" s="212"/>
      <c r="M6" s="213"/>
      <c r="N6" s="213"/>
      <c r="O6" s="213"/>
      <c r="P6" s="213"/>
      <c r="Q6" s="213"/>
      <c r="R6" s="213"/>
      <c r="S6" s="213"/>
      <c r="T6" s="213"/>
      <c r="U6" s="214"/>
    </row>
    <row r="7" spans="1:21" s="28" customFormat="1" ht="154.15" customHeight="1" thickTop="1" thickBot="1">
      <c r="A7" s="219" t="s">
        <v>6</v>
      </c>
      <c r="B7" s="220"/>
      <c r="C7" s="221"/>
      <c r="D7" s="216" t="s">
        <v>7</v>
      </c>
      <c r="E7" s="217"/>
      <c r="F7" s="217"/>
      <c r="G7" s="218"/>
      <c r="H7" s="89"/>
      <c r="I7" s="223" t="s">
        <v>8</v>
      </c>
      <c r="J7" s="224"/>
      <c r="K7" s="224"/>
      <c r="L7" s="225"/>
      <c r="M7" s="209"/>
      <c r="N7" s="55"/>
      <c r="O7" s="55"/>
      <c r="P7" s="55"/>
      <c r="Q7" s="55"/>
      <c r="R7" s="55"/>
      <c r="S7" s="55"/>
      <c r="T7" s="55"/>
      <c r="U7" s="55"/>
    </row>
    <row r="8" spans="1:21" s="58" customFormat="1" ht="48.6" customHeight="1">
      <c r="A8" s="65"/>
      <c r="B8" s="54"/>
      <c r="C8" s="54"/>
      <c r="D8" s="54"/>
      <c r="E8" s="54"/>
      <c r="F8" s="54"/>
      <c r="G8" s="54"/>
      <c r="H8" s="56"/>
      <c r="I8" s="69" t="s">
        <v>9</v>
      </c>
      <c r="J8" s="69" t="s">
        <v>10</v>
      </c>
      <c r="K8" s="70" t="s">
        <v>11</v>
      </c>
      <c r="L8" s="71" t="s">
        <v>12</v>
      </c>
      <c r="M8" s="61"/>
      <c r="N8" s="56"/>
      <c r="O8" s="56"/>
      <c r="P8" s="56"/>
      <c r="Q8" s="56"/>
      <c r="R8" s="56"/>
      <c r="S8" s="55"/>
      <c r="T8" s="55"/>
      <c r="U8" s="55"/>
    </row>
    <row r="9" spans="1:21" s="58" customFormat="1" ht="51.6" customHeight="1">
      <c r="A9" s="66" t="s">
        <v>13</v>
      </c>
      <c r="B9" s="215" t="s">
        <v>14</v>
      </c>
      <c r="C9" s="215"/>
      <c r="D9" s="215"/>
      <c r="E9" s="215"/>
      <c r="F9" s="57"/>
      <c r="G9" s="57"/>
      <c r="H9" s="57"/>
      <c r="I9" s="59">
        <v>11</v>
      </c>
      <c r="J9" s="210" t="s">
        <v>15</v>
      </c>
      <c r="K9" s="72" t="s">
        <v>16</v>
      </c>
      <c r="L9" s="76"/>
      <c r="M9" s="62"/>
      <c r="N9" s="56"/>
      <c r="O9" s="56"/>
      <c r="P9" s="56"/>
      <c r="Q9" s="56"/>
      <c r="R9" s="56"/>
      <c r="S9" s="55"/>
      <c r="T9" s="55"/>
      <c r="U9" s="55"/>
    </row>
    <row r="10" spans="1:21" s="58" customFormat="1" ht="29.1">
      <c r="A10" s="66" t="s">
        <v>17</v>
      </c>
      <c r="B10" s="226" t="s">
        <v>18</v>
      </c>
      <c r="C10" s="227"/>
      <c r="D10" s="227"/>
      <c r="E10" s="228"/>
      <c r="F10" s="57"/>
      <c r="G10" s="57"/>
      <c r="H10" s="57"/>
      <c r="I10" s="59">
        <v>3</v>
      </c>
      <c r="J10" s="210" t="s">
        <v>19</v>
      </c>
      <c r="K10" s="72" t="s">
        <v>20</v>
      </c>
      <c r="L10" s="77"/>
      <c r="M10" s="56"/>
      <c r="N10" s="56"/>
      <c r="O10" s="56"/>
      <c r="P10" s="56"/>
      <c r="Q10" s="56"/>
      <c r="R10" s="56"/>
      <c r="S10" s="55"/>
      <c r="T10" s="55"/>
      <c r="U10" s="55"/>
    </row>
    <row r="11" spans="1:21" s="58" customFormat="1" ht="26.1">
      <c r="A11" s="66" t="s">
        <v>21</v>
      </c>
      <c r="B11" s="226" t="s">
        <v>22</v>
      </c>
      <c r="C11" s="227"/>
      <c r="D11" s="227"/>
      <c r="E11" s="228"/>
      <c r="F11" s="57"/>
      <c r="G11" s="57"/>
      <c r="H11" s="57"/>
      <c r="I11" s="59">
        <v>2</v>
      </c>
      <c r="J11" s="210" t="s">
        <v>23</v>
      </c>
      <c r="K11" s="73" t="s">
        <v>24</v>
      </c>
      <c r="L11" s="77"/>
      <c r="M11" s="56"/>
      <c r="N11" s="56"/>
      <c r="O11" s="56"/>
      <c r="P11" s="56"/>
      <c r="Q11" s="56"/>
      <c r="R11" s="56"/>
      <c r="S11" s="55"/>
      <c r="T11" s="55"/>
      <c r="U11" s="55"/>
    </row>
    <row r="12" spans="1:21" s="58" customFormat="1" ht="15.6">
      <c r="A12" s="66" t="s">
        <v>25</v>
      </c>
      <c r="B12" s="226" t="s">
        <v>26</v>
      </c>
      <c r="C12" s="227"/>
      <c r="D12" s="227"/>
      <c r="E12" s="228"/>
      <c r="F12" s="57"/>
      <c r="G12" s="57"/>
      <c r="H12" s="57"/>
      <c r="I12" s="59">
        <v>2</v>
      </c>
      <c r="J12" s="210" t="s">
        <v>27</v>
      </c>
      <c r="K12" s="73" t="s">
        <v>28</v>
      </c>
      <c r="L12" s="77"/>
      <c r="M12" s="56"/>
      <c r="N12" s="56"/>
      <c r="O12" s="56"/>
      <c r="P12" s="56"/>
      <c r="Q12" s="56"/>
      <c r="R12" s="56"/>
      <c r="S12" s="55"/>
      <c r="T12" s="55"/>
      <c r="U12" s="55"/>
    </row>
    <row r="13" spans="1:21" s="58" customFormat="1" ht="46.5" customHeight="1">
      <c r="A13" s="66" t="s">
        <v>29</v>
      </c>
      <c r="B13" s="226" t="s">
        <v>30</v>
      </c>
      <c r="C13" s="227"/>
      <c r="D13" s="227"/>
      <c r="E13" s="228"/>
      <c r="F13" s="57"/>
      <c r="G13" s="57"/>
      <c r="H13" s="57"/>
      <c r="I13" s="59">
        <v>18</v>
      </c>
      <c r="J13" s="210" t="s">
        <v>31</v>
      </c>
      <c r="K13" s="73" t="s">
        <v>32</v>
      </c>
      <c r="L13" s="77"/>
      <c r="M13" s="56"/>
      <c r="N13" s="56"/>
      <c r="O13" s="56"/>
      <c r="P13" s="56"/>
      <c r="Q13" s="56"/>
      <c r="R13" s="56"/>
      <c r="S13" s="55"/>
      <c r="T13" s="55"/>
      <c r="U13" s="55"/>
    </row>
    <row r="14" spans="1:21" s="58" customFormat="1" ht="26.1">
      <c r="A14" s="66" t="s">
        <v>33</v>
      </c>
      <c r="B14" s="226" t="s">
        <v>34</v>
      </c>
      <c r="C14" s="227"/>
      <c r="D14" s="227"/>
      <c r="E14" s="228"/>
      <c r="F14" s="57"/>
      <c r="G14" s="57"/>
      <c r="H14" s="57"/>
      <c r="I14" s="59">
        <v>6</v>
      </c>
      <c r="J14" s="210" t="s">
        <v>35</v>
      </c>
      <c r="K14" s="74" t="s">
        <v>36</v>
      </c>
      <c r="L14" s="77"/>
      <c r="M14" s="56"/>
      <c r="N14" s="56"/>
      <c r="O14" s="56"/>
      <c r="P14" s="56"/>
      <c r="Q14" s="56"/>
      <c r="R14" s="56"/>
      <c r="S14" s="55"/>
      <c r="T14" s="55"/>
      <c r="U14" s="55"/>
    </row>
    <row r="15" spans="1:21" s="58" customFormat="1" ht="29.1" customHeight="1">
      <c r="A15" s="80" t="s">
        <v>37</v>
      </c>
      <c r="B15" s="226" t="s">
        <v>38</v>
      </c>
      <c r="C15" s="227"/>
      <c r="D15" s="227"/>
      <c r="E15" s="228"/>
      <c r="F15" s="81"/>
      <c r="G15" s="81"/>
      <c r="H15" s="81"/>
      <c r="I15" s="82">
        <v>5</v>
      </c>
      <c r="J15" s="83" t="s">
        <v>39</v>
      </c>
      <c r="K15" s="84" t="s">
        <v>40</v>
      </c>
      <c r="L15" s="85"/>
      <c r="M15" s="56"/>
      <c r="N15" s="56"/>
      <c r="O15" s="56"/>
      <c r="P15" s="56"/>
      <c r="Q15" s="56"/>
      <c r="R15" s="56"/>
      <c r="S15" s="55"/>
      <c r="T15" s="55"/>
      <c r="U15" s="55"/>
    </row>
    <row r="16" spans="1:21" s="58" customFormat="1" ht="85.15" customHeight="1" thickBot="1">
      <c r="A16" s="67" t="s">
        <v>41</v>
      </c>
      <c r="B16" s="222" t="s">
        <v>42</v>
      </c>
      <c r="C16" s="222"/>
      <c r="D16" s="222"/>
      <c r="E16" s="222"/>
      <c r="F16" s="208"/>
      <c r="G16" s="208"/>
      <c r="H16" s="63"/>
      <c r="I16" s="64">
        <v>19</v>
      </c>
      <c r="J16" s="208" t="s">
        <v>43</v>
      </c>
      <c r="K16" s="75" t="s">
        <v>44</v>
      </c>
      <c r="L16" s="78"/>
      <c r="M16" s="56"/>
      <c r="N16" s="56"/>
      <c r="O16" s="56"/>
      <c r="P16" s="56"/>
      <c r="Q16" s="56"/>
      <c r="R16" s="56"/>
      <c r="S16" s="55"/>
      <c r="T16" s="55"/>
      <c r="U16" s="55"/>
    </row>
    <row r="17" spans="1:21" s="28" customFormat="1" ht="21.6" customHeight="1" thickTop="1">
      <c r="A17" s="54"/>
      <c r="B17" s="55"/>
      <c r="C17" s="55"/>
      <c r="D17" s="55"/>
      <c r="E17" s="55"/>
      <c r="F17" s="55"/>
      <c r="G17" s="55"/>
      <c r="H17" s="55"/>
      <c r="I17" s="55"/>
      <c r="J17" s="55"/>
      <c r="K17" s="55"/>
      <c r="L17" s="55"/>
      <c r="M17" s="55"/>
      <c r="N17" s="55"/>
      <c r="O17" s="55"/>
      <c r="P17" s="55"/>
      <c r="Q17" s="55"/>
      <c r="R17" s="55"/>
      <c r="S17" s="55"/>
      <c r="T17" s="55"/>
      <c r="U17" s="55"/>
    </row>
    <row r="18" spans="1:21" s="28" customFormat="1" ht="14.45">
      <c r="A18" s="27"/>
      <c r="G18" s="35"/>
      <c r="H18" s="39"/>
      <c r="L18" s="29"/>
      <c r="N18" s="29"/>
      <c r="O18" s="30"/>
      <c r="Q18" s="29"/>
      <c r="R18" s="29"/>
    </row>
    <row r="19" spans="1:21" s="41" customFormat="1" ht="55.9" customHeight="1">
      <c r="A19" s="40" t="s">
        <v>45</v>
      </c>
      <c r="B19" s="16" t="s">
        <v>46</v>
      </c>
      <c r="C19" s="16" t="s">
        <v>47</v>
      </c>
      <c r="D19" s="16" t="s">
        <v>48</v>
      </c>
      <c r="E19" s="16" t="s">
        <v>49</v>
      </c>
      <c r="F19" s="16" t="s">
        <v>50</v>
      </c>
      <c r="G19" s="17" t="s">
        <v>51</v>
      </c>
      <c r="H19" s="17" t="s">
        <v>52</v>
      </c>
      <c r="I19" s="16" t="s">
        <v>53</v>
      </c>
      <c r="J19" s="16" t="s">
        <v>54</v>
      </c>
      <c r="K19" s="16" t="s">
        <v>55</v>
      </c>
      <c r="L19" s="16" t="s">
        <v>56</v>
      </c>
      <c r="M19" s="18" t="s">
        <v>57</v>
      </c>
      <c r="N19" s="16" t="s">
        <v>58</v>
      </c>
      <c r="O19" s="18" t="s">
        <v>59</v>
      </c>
      <c r="P19" s="16" t="s">
        <v>60</v>
      </c>
      <c r="Q19" s="16" t="s">
        <v>61</v>
      </c>
      <c r="R19" s="16" t="s">
        <v>62</v>
      </c>
      <c r="S19" s="40" t="s">
        <v>63</v>
      </c>
      <c r="T19" s="40" t="s">
        <v>64</v>
      </c>
      <c r="U19" s="40" t="s">
        <v>65</v>
      </c>
    </row>
    <row r="20" spans="1:21" s="42" customFormat="1" ht="113.25" customHeight="1">
      <c r="A20" s="90">
        <v>101</v>
      </c>
      <c r="B20" s="91" t="s">
        <v>66</v>
      </c>
      <c r="C20" s="91" t="s">
        <v>66</v>
      </c>
      <c r="D20" s="91"/>
      <c r="E20" s="20" t="s">
        <v>67</v>
      </c>
      <c r="F20" s="20" t="s">
        <v>68</v>
      </c>
      <c r="G20" s="22" t="s">
        <v>69</v>
      </c>
      <c r="H20" s="22" t="s">
        <v>70</v>
      </c>
      <c r="I20" s="92">
        <v>42627</v>
      </c>
      <c r="J20" s="93" t="s">
        <v>71</v>
      </c>
      <c r="K20" s="93" t="s">
        <v>72</v>
      </c>
      <c r="L20" s="19"/>
      <c r="M20" s="131"/>
      <c r="N20" s="131"/>
      <c r="O20" s="20" t="str">
        <f>IF(L20="Yes","Sponsor Certified Compliant",IF(L20="No","Sponsor Certified Not Compliant",""))</f>
        <v/>
      </c>
      <c r="P20" s="68" t="s">
        <v>73</v>
      </c>
      <c r="Q20" s="19"/>
      <c r="R20" s="19" t="s">
        <v>74</v>
      </c>
      <c r="S20" s="24"/>
      <c r="T20" s="24"/>
      <c r="U20" s="24"/>
    </row>
    <row r="21" spans="1:21" s="43" customFormat="1" ht="78">
      <c r="A21" s="94">
        <v>102</v>
      </c>
      <c r="B21" s="22" t="s">
        <v>75</v>
      </c>
      <c r="C21" s="22"/>
      <c r="D21" s="22"/>
      <c r="E21" s="22" t="s">
        <v>76</v>
      </c>
      <c r="F21" s="22" t="s">
        <v>68</v>
      </c>
      <c r="G21" s="22" t="s">
        <v>69</v>
      </c>
      <c r="H21" s="22" t="s">
        <v>70</v>
      </c>
      <c r="I21" s="95">
        <v>41176</v>
      </c>
      <c r="J21" s="96" t="s">
        <v>77</v>
      </c>
      <c r="K21" s="96" t="s">
        <v>78</v>
      </c>
      <c r="L21" s="19"/>
      <c r="M21" s="96" t="s">
        <v>79</v>
      </c>
      <c r="N21" s="19"/>
      <c r="O21" s="20" t="str">
        <f>IF(L21="Yes",(IF(N21="yes","Sponsor Certified Compliant",IF(N21="No","Sponsor Certified Not Compliant",""))),IF(L21="No",IF(N21&lt;&gt;"","Do not answer Question 2","Sponsor Certified Not Applicable"),""))</f>
        <v/>
      </c>
      <c r="P21" s="68" t="s">
        <v>73</v>
      </c>
      <c r="Q21" s="21"/>
      <c r="R21" s="171"/>
      <c r="S21" s="24"/>
      <c r="T21" s="24"/>
      <c r="U21" s="24"/>
    </row>
    <row r="22" spans="1:21" s="42" customFormat="1" ht="78">
      <c r="A22" s="97">
        <v>103</v>
      </c>
      <c r="B22" s="20" t="s">
        <v>80</v>
      </c>
      <c r="C22" s="20" t="s">
        <v>81</v>
      </c>
      <c r="D22" s="20"/>
      <c r="E22" s="20" t="s">
        <v>82</v>
      </c>
      <c r="F22" s="20" t="s">
        <v>68</v>
      </c>
      <c r="G22" s="22" t="s">
        <v>69</v>
      </c>
      <c r="H22" s="22" t="s">
        <v>70</v>
      </c>
      <c r="I22" s="92">
        <v>40815</v>
      </c>
      <c r="J22" s="22" t="s">
        <v>83</v>
      </c>
      <c r="K22" s="20" t="s">
        <v>84</v>
      </c>
      <c r="L22" s="19"/>
      <c r="M22" s="20" t="s">
        <v>85</v>
      </c>
      <c r="N22" s="19"/>
      <c r="O22" s="20" t="str">
        <f>IF(L22="Yes",(IF(N22="yes","Sponsor Certified Compliant",IF(N22="No","Sponsor Certified Not Compliant",""))),IF(L22="No",IF(N22&lt;&gt;"","Do not answer Question 2","Sponsor Certified Not Applicable"),""))</f>
        <v/>
      </c>
      <c r="P22" s="68" t="s">
        <v>73</v>
      </c>
      <c r="Q22" s="19"/>
      <c r="R22" s="171"/>
      <c r="S22" s="24"/>
      <c r="T22" s="24"/>
      <c r="U22" s="24"/>
    </row>
    <row r="23" spans="1:21" s="42" customFormat="1" ht="81" customHeight="1">
      <c r="A23" s="90">
        <v>104</v>
      </c>
      <c r="B23" s="91" t="s">
        <v>86</v>
      </c>
      <c r="C23" s="20" t="s">
        <v>87</v>
      </c>
      <c r="D23" s="91"/>
      <c r="E23" s="20" t="s">
        <v>88</v>
      </c>
      <c r="F23" s="20" t="s">
        <v>68</v>
      </c>
      <c r="G23" s="20" t="s">
        <v>69</v>
      </c>
      <c r="H23" s="20" t="s">
        <v>70</v>
      </c>
      <c r="I23" s="92">
        <v>40102</v>
      </c>
      <c r="J23" s="93" t="s">
        <v>89</v>
      </c>
      <c r="K23" s="93" t="s">
        <v>90</v>
      </c>
      <c r="L23" s="19"/>
      <c r="M23" s="20" t="s">
        <v>91</v>
      </c>
      <c r="N23" s="19"/>
      <c r="O23" s="20" t="str">
        <f>IF(L23="Yes",(IF(N23="yes","Sponsor Certified Compliant",IF(N23="No","Sponsor Certified Not Compliant",""))),IF(L23="No",IF(N23&lt;&gt;"","Do not answer Question 2","Sponsor Certified Not Applicable"),""))</f>
        <v/>
      </c>
      <c r="P23" s="68" t="s">
        <v>73</v>
      </c>
      <c r="Q23" s="19"/>
      <c r="R23" s="19" t="s">
        <v>92</v>
      </c>
      <c r="S23" s="24"/>
      <c r="T23" s="24"/>
      <c r="U23" s="24"/>
    </row>
    <row r="24" spans="1:21" s="42" customFormat="1" ht="125.25" customHeight="1">
      <c r="A24" s="97">
        <v>105</v>
      </c>
      <c r="B24" s="91" t="s">
        <v>93</v>
      </c>
      <c r="C24" s="20" t="s">
        <v>87</v>
      </c>
      <c r="D24" s="91"/>
      <c r="E24" s="20" t="s">
        <v>94</v>
      </c>
      <c r="F24" s="20" t="s">
        <v>68</v>
      </c>
      <c r="G24" s="22" t="s">
        <v>69</v>
      </c>
      <c r="H24" s="22" t="s">
        <v>70</v>
      </c>
      <c r="I24" s="92">
        <v>37848</v>
      </c>
      <c r="J24" s="20" t="s">
        <v>95</v>
      </c>
      <c r="K24" s="20" t="s">
        <v>96</v>
      </c>
      <c r="L24" s="19"/>
      <c r="M24" s="20" t="s">
        <v>97</v>
      </c>
      <c r="N24" s="19"/>
      <c r="O24" s="20" t="str">
        <f>IF(L24="Yes",(IF(N24="yes","Sponsor Certified Compliant",IF(N24="No","Sponsor Certified Not Compliant",""))),IF(L24="No",IF(N24&lt;&gt;"","Do not answer Question 2","Sponsor Certified Not Compliant"),""))</f>
        <v/>
      </c>
      <c r="P24" s="68" t="s">
        <v>73</v>
      </c>
      <c r="Q24" s="19"/>
      <c r="R24" s="19" t="s">
        <v>98</v>
      </c>
      <c r="S24" s="24"/>
      <c r="T24" s="24"/>
      <c r="U24" s="24"/>
    </row>
    <row r="25" spans="1:21" s="42" customFormat="1" ht="78">
      <c r="A25" s="97">
        <v>106</v>
      </c>
      <c r="B25" s="20" t="s">
        <v>99</v>
      </c>
      <c r="C25" s="20" t="s">
        <v>99</v>
      </c>
      <c r="D25" s="20"/>
      <c r="E25" s="20" t="s">
        <v>100</v>
      </c>
      <c r="F25" s="20" t="s">
        <v>101</v>
      </c>
      <c r="G25" s="22" t="s">
        <v>69</v>
      </c>
      <c r="H25" s="22" t="s">
        <v>70</v>
      </c>
      <c r="I25" s="92">
        <v>42401</v>
      </c>
      <c r="J25" s="20" t="s">
        <v>102</v>
      </c>
      <c r="K25" s="98" t="s">
        <v>16</v>
      </c>
      <c r="L25" s="21" t="str">
        <f>IF($L$9="No",$L$9,IF($L$9="Yes","","Typing in this cell will remove the Efficiency Formula"))</f>
        <v>Typing in this cell will remove the Efficiency Formula</v>
      </c>
      <c r="M25" s="22" t="s">
        <v>103</v>
      </c>
      <c r="N25" s="19"/>
      <c r="O25" s="20" t="str">
        <f t="shared" ref="O25:O37" si="0">IF(L25="Yes",(IF(N25="yes","Sponsor Certified Compliant",IF(N25="No","Sponsor Certified Not Compliant",""))),IF(L25="No",IF(N25&lt;&gt;"","Do not answer Question 2","Sponsor Certified Not Applicable"),""))</f>
        <v/>
      </c>
      <c r="P25" s="68" t="s">
        <v>73</v>
      </c>
      <c r="Q25" s="21"/>
      <c r="R25" s="171"/>
      <c r="S25" s="24"/>
      <c r="T25" s="24"/>
      <c r="U25" s="24"/>
    </row>
    <row r="26" spans="1:21" s="43" customFormat="1" ht="78">
      <c r="A26" s="94">
        <v>108</v>
      </c>
      <c r="B26" s="22" t="s">
        <v>104</v>
      </c>
      <c r="C26" s="22" t="s">
        <v>105</v>
      </c>
      <c r="D26" s="22"/>
      <c r="E26" s="22" t="s">
        <v>106</v>
      </c>
      <c r="F26" s="22" t="s">
        <v>68</v>
      </c>
      <c r="G26" s="22" t="s">
        <v>69</v>
      </c>
      <c r="H26" s="22" t="s">
        <v>107</v>
      </c>
      <c r="I26" s="95">
        <v>42613</v>
      </c>
      <c r="J26" s="22" t="s">
        <v>108</v>
      </c>
      <c r="K26" s="22" t="s">
        <v>109</v>
      </c>
      <c r="L26" s="19"/>
      <c r="M26" s="22" t="s">
        <v>110</v>
      </c>
      <c r="N26" s="19"/>
      <c r="O26" s="22" t="str">
        <f t="shared" si="0"/>
        <v/>
      </c>
      <c r="P26" s="68" t="s">
        <v>73</v>
      </c>
      <c r="Q26" s="21"/>
      <c r="R26" s="21" t="s">
        <v>111</v>
      </c>
      <c r="S26" s="24"/>
      <c r="T26" s="24"/>
      <c r="U26" s="24"/>
    </row>
    <row r="27" spans="1:21" s="43" customFormat="1" ht="78">
      <c r="A27" s="94">
        <v>109</v>
      </c>
      <c r="B27" s="22" t="s">
        <v>112</v>
      </c>
      <c r="C27" s="22" t="s">
        <v>81</v>
      </c>
      <c r="D27" s="22"/>
      <c r="E27" s="22" t="s">
        <v>113</v>
      </c>
      <c r="F27" s="22" t="s">
        <v>68</v>
      </c>
      <c r="G27" s="22" t="s">
        <v>69</v>
      </c>
      <c r="H27" s="22" t="s">
        <v>107</v>
      </c>
      <c r="I27" s="95">
        <v>41176</v>
      </c>
      <c r="J27" s="96" t="s">
        <v>114</v>
      </c>
      <c r="K27" s="99" t="s">
        <v>115</v>
      </c>
      <c r="L27" s="19"/>
      <c r="M27" s="93" t="s">
        <v>116</v>
      </c>
      <c r="N27" s="19"/>
      <c r="O27" s="22" t="str">
        <f t="shared" si="0"/>
        <v/>
      </c>
      <c r="P27" s="68" t="s">
        <v>73</v>
      </c>
      <c r="Q27" s="21"/>
      <c r="R27" s="21" t="s">
        <v>117</v>
      </c>
      <c r="S27" s="24"/>
      <c r="T27" s="24"/>
      <c r="U27" s="24"/>
    </row>
    <row r="28" spans="1:21" s="44" customFormat="1" ht="124.5" customHeight="1">
      <c r="A28" s="97">
        <v>110</v>
      </c>
      <c r="B28" s="20" t="s">
        <v>118</v>
      </c>
      <c r="C28" s="20"/>
      <c r="D28" s="20"/>
      <c r="E28" s="20" t="s">
        <v>119</v>
      </c>
      <c r="F28" s="20" t="s">
        <v>68</v>
      </c>
      <c r="G28" s="22" t="s">
        <v>69</v>
      </c>
      <c r="H28" s="22" t="s">
        <v>120</v>
      </c>
      <c r="I28" s="92">
        <v>41821</v>
      </c>
      <c r="J28" s="96" t="s">
        <v>121</v>
      </c>
      <c r="K28" s="100" t="s">
        <v>122</v>
      </c>
      <c r="L28" s="167" t="str">
        <f>IF($L$10="No",$L$10,IF($L$10="Yes","","Typing in this cell will remove the Efficiency Formula"))</f>
        <v>Typing in this cell will remove the Efficiency Formula</v>
      </c>
      <c r="M28" s="96" t="s">
        <v>123</v>
      </c>
      <c r="N28" s="19"/>
      <c r="O28" s="20" t="str">
        <f t="shared" si="0"/>
        <v/>
      </c>
      <c r="P28" s="68" t="s">
        <v>73</v>
      </c>
      <c r="Q28" s="21"/>
      <c r="R28" s="171"/>
      <c r="S28" s="24"/>
      <c r="T28" s="24"/>
      <c r="U28" s="24"/>
    </row>
    <row r="29" spans="1:21" s="42" customFormat="1" ht="128.44999999999999" customHeight="1">
      <c r="A29" s="97">
        <v>111</v>
      </c>
      <c r="B29" s="91" t="s">
        <v>124</v>
      </c>
      <c r="C29" s="20" t="s">
        <v>87</v>
      </c>
      <c r="D29" s="91"/>
      <c r="E29" s="20" t="s">
        <v>125</v>
      </c>
      <c r="F29" s="22" t="s">
        <v>126</v>
      </c>
      <c r="G29" s="22" t="s">
        <v>69</v>
      </c>
      <c r="H29" s="22" t="s">
        <v>127</v>
      </c>
      <c r="I29" s="92">
        <v>41899</v>
      </c>
      <c r="J29" s="93" t="s">
        <v>128</v>
      </c>
      <c r="K29" s="100" t="s">
        <v>24</v>
      </c>
      <c r="L29" s="21" t="str">
        <f>IF($L$11="No",$L$11,IF($L$11="Yes","","Typing in this cell will remove the Efficiency Formula"))</f>
        <v>Typing in this cell will remove the Efficiency Formula</v>
      </c>
      <c r="M29" s="96" t="s">
        <v>129</v>
      </c>
      <c r="N29" s="19"/>
      <c r="O29" s="20" t="str">
        <f t="shared" si="0"/>
        <v/>
      </c>
      <c r="P29" s="68" t="s">
        <v>73</v>
      </c>
      <c r="Q29" s="21"/>
      <c r="R29" s="21" t="s">
        <v>130</v>
      </c>
      <c r="S29" s="24"/>
      <c r="T29" s="24"/>
      <c r="U29" s="24"/>
    </row>
    <row r="30" spans="1:21" s="42" customFormat="1" ht="78">
      <c r="A30" s="97">
        <v>112</v>
      </c>
      <c r="B30" s="91" t="s">
        <v>124</v>
      </c>
      <c r="C30" s="20" t="s">
        <v>87</v>
      </c>
      <c r="D30" s="91"/>
      <c r="E30" s="20" t="s">
        <v>125</v>
      </c>
      <c r="F30" s="22" t="s">
        <v>126</v>
      </c>
      <c r="G30" s="22" t="s">
        <v>69</v>
      </c>
      <c r="H30" s="22" t="s">
        <v>127</v>
      </c>
      <c r="I30" s="92">
        <v>41899</v>
      </c>
      <c r="J30" s="93" t="s">
        <v>131</v>
      </c>
      <c r="K30" s="100" t="s">
        <v>24</v>
      </c>
      <c r="L30" s="21" t="str">
        <f>IF($L$11="No",$L$11,IF($L$11="Yes","","Typing in this cell will remove the Efficiency Formula"))</f>
        <v>Typing in this cell will remove the Efficiency Formula</v>
      </c>
      <c r="M30" s="96" t="s">
        <v>132</v>
      </c>
      <c r="N30" s="19"/>
      <c r="O30" s="20" t="str">
        <f t="shared" si="0"/>
        <v/>
      </c>
      <c r="P30" s="68" t="s">
        <v>73</v>
      </c>
      <c r="Q30" s="21"/>
      <c r="R30" s="171"/>
      <c r="S30" s="24"/>
      <c r="T30" s="24"/>
      <c r="U30" s="24"/>
    </row>
    <row r="31" spans="1:21" s="42" customFormat="1" ht="107.25" customHeight="1">
      <c r="A31" s="97">
        <v>113</v>
      </c>
      <c r="B31" s="20" t="s">
        <v>133</v>
      </c>
      <c r="C31" s="20" t="s">
        <v>134</v>
      </c>
      <c r="D31" s="20" t="s">
        <v>135</v>
      </c>
      <c r="E31" s="20" t="s">
        <v>136</v>
      </c>
      <c r="F31" s="20" t="s">
        <v>137</v>
      </c>
      <c r="G31" s="22" t="s">
        <v>69</v>
      </c>
      <c r="H31" s="22" t="s">
        <v>138</v>
      </c>
      <c r="I31" s="92">
        <v>42292</v>
      </c>
      <c r="J31" s="96" t="s">
        <v>139</v>
      </c>
      <c r="K31" s="96" t="s">
        <v>140</v>
      </c>
      <c r="L31" s="19"/>
      <c r="M31" s="96" t="s">
        <v>141</v>
      </c>
      <c r="N31" s="19"/>
      <c r="O31" s="20" t="str">
        <f t="shared" si="0"/>
        <v/>
      </c>
      <c r="P31" s="68" t="s">
        <v>73</v>
      </c>
      <c r="Q31" s="21"/>
      <c r="R31" s="171"/>
      <c r="S31" s="24"/>
      <c r="T31" s="24"/>
      <c r="U31" s="24"/>
    </row>
    <row r="32" spans="1:21" s="42" customFormat="1" ht="78">
      <c r="A32" s="90">
        <v>114</v>
      </c>
      <c r="B32" s="20" t="s">
        <v>142</v>
      </c>
      <c r="C32" s="20"/>
      <c r="D32" s="20" t="s">
        <v>143</v>
      </c>
      <c r="E32" s="20" t="s">
        <v>144</v>
      </c>
      <c r="F32" s="20" t="s">
        <v>68</v>
      </c>
      <c r="G32" s="20" t="s">
        <v>69</v>
      </c>
      <c r="H32" s="20" t="s">
        <v>145</v>
      </c>
      <c r="I32" s="92">
        <v>42212</v>
      </c>
      <c r="J32" s="103" t="s">
        <v>146</v>
      </c>
      <c r="K32" s="103" t="s">
        <v>147</v>
      </c>
      <c r="L32" s="19"/>
      <c r="M32" s="20" t="s">
        <v>148</v>
      </c>
      <c r="N32" s="19"/>
      <c r="O32" s="20" t="str">
        <f t="shared" si="0"/>
        <v/>
      </c>
      <c r="P32" s="68" t="s">
        <v>73</v>
      </c>
      <c r="Q32" s="19"/>
      <c r="R32" s="171"/>
      <c r="S32" s="24"/>
      <c r="T32" s="24"/>
      <c r="U32" s="24"/>
    </row>
    <row r="33" spans="1:21" s="42" customFormat="1" ht="122.1" customHeight="1">
      <c r="A33" s="97">
        <v>115</v>
      </c>
      <c r="B33" s="20" t="s">
        <v>149</v>
      </c>
      <c r="C33" s="20" t="s">
        <v>149</v>
      </c>
      <c r="D33" s="20"/>
      <c r="E33" s="20" t="s">
        <v>150</v>
      </c>
      <c r="F33" s="20" t="s">
        <v>101</v>
      </c>
      <c r="G33" s="22" t="s">
        <v>69</v>
      </c>
      <c r="H33" s="22" t="s">
        <v>151</v>
      </c>
      <c r="I33" s="92">
        <v>38624</v>
      </c>
      <c r="J33" s="22" t="s">
        <v>152</v>
      </c>
      <c r="K33" s="98" t="s">
        <v>16</v>
      </c>
      <c r="L33" s="21" t="str">
        <f>IF($L$9="No",$L$9,IF($L$9="Yes","","Typing in this cell will remove the Efficiency Formula"))</f>
        <v>Typing in this cell will remove the Efficiency Formula</v>
      </c>
      <c r="M33" s="22" t="s">
        <v>153</v>
      </c>
      <c r="N33" s="19"/>
      <c r="O33" s="20" t="str">
        <f t="shared" si="0"/>
        <v/>
      </c>
      <c r="P33" s="68" t="s">
        <v>73</v>
      </c>
      <c r="Q33" s="21"/>
      <c r="R33" s="171"/>
      <c r="S33" s="24"/>
      <c r="T33" s="24"/>
      <c r="U33" s="24"/>
    </row>
    <row r="34" spans="1:21" s="43" customFormat="1" ht="78">
      <c r="A34" s="94">
        <v>116</v>
      </c>
      <c r="B34" s="22" t="s">
        <v>154</v>
      </c>
      <c r="C34" s="22" t="s">
        <v>87</v>
      </c>
      <c r="D34" s="22"/>
      <c r="E34" s="22" t="s">
        <v>155</v>
      </c>
      <c r="F34" s="22" t="s">
        <v>156</v>
      </c>
      <c r="G34" s="22" t="s">
        <v>69</v>
      </c>
      <c r="H34" s="22" t="s">
        <v>157</v>
      </c>
      <c r="I34" s="95">
        <v>42276</v>
      </c>
      <c r="J34" s="96" t="s">
        <v>158</v>
      </c>
      <c r="K34" s="100" t="s">
        <v>28</v>
      </c>
      <c r="L34" s="21" t="str">
        <f>IF($L$12="No",$L$12,IF($L$12="Yes","","Typing in this cell will remove the Efficiency Formula"))</f>
        <v>Typing in this cell will remove the Efficiency Formula</v>
      </c>
      <c r="M34" s="22" t="s">
        <v>159</v>
      </c>
      <c r="N34" s="19"/>
      <c r="O34" s="22" t="str">
        <f t="shared" si="0"/>
        <v/>
      </c>
      <c r="P34" s="68" t="s">
        <v>73</v>
      </c>
      <c r="Q34" s="21"/>
      <c r="R34" s="171"/>
      <c r="S34" s="24"/>
      <c r="T34" s="24"/>
      <c r="U34" s="24"/>
    </row>
    <row r="35" spans="1:21" s="42" customFormat="1" ht="78">
      <c r="A35" s="97">
        <v>117</v>
      </c>
      <c r="B35" s="20" t="s">
        <v>160</v>
      </c>
      <c r="C35" s="20" t="s">
        <v>87</v>
      </c>
      <c r="D35" s="20"/>
      <c r="E35" s="20" t="s">
        <v>155</v>
      </c>
      <c r="F35" s="20" t="s">
        <v>156</v>
      </c>
      <c r="G35" s="22" t="s">
        <v>69</v>
      </c>
      <c r="H35" s="22" t="s">
        <v>157</v>
      </c>
      <c r="I35" s="92">
        <v>42276</v>
      </c>
      <c r="J35" s="96" t="s">
        <v>161</v>
      </c>
      <c r="K35" s="100" t="s">
        <v>28</v>
      </c>
      <c r="L35" s="21" t="str">
        <f>IF($L$12="No",$L$12,IF($L$12="Yes","","Typing in this cell will remove the Efficiency Formula"))</f>
        <v>Typing in this cell will remove the Efficiency Formula</v>
      </c>
      <c r="M35" s="20" t="s">
        <v>162</v>
      </c>
      <c r="N35" s="19"/>
      <c r="O35" s="20" t="str">
        <f t="shared" si="0"/>
        <v/>
      </c>
      <c r="P35" s="68" t="s">
        <v>73</v>
      </c>
      <c r="Q35" s="19"/>
      <c r="R35" s="171"/>
      <c r="S35" s="24"/>
      <c r="T35" s="24"/>
      <c r="U35" s="24"/>
    </row>
    <row r="36" spans="1:21" s="42" customFormat="1" ht="78">
      <c r="A36" s="90">
        <v>118</v>
      </c>
      <c r="B36" s="20" t="s">
        <v>163</v>
      </c>
      <c r="C36" s="20" t="s">
        <v>87</v>
      </c>
      <c r="D36" s="20"/>
      <c r="E36" s="20" t="s">
        <v>155</v>
      </c>
      <c r="F36" s="20" t="s">
        <v>156</v>
      </c>
      <c r="G36" s="20" t="s">
        <v>69</v>
      </c>
      <c r="H36" s="20" t="s">
        <v>157</v>
      </c>
      <c r="I36" s="92">
        <v>42306</v>
      </c>
      <c r="J36" s="93" t="s">
        <v>164</v>
      </c>
      <c r="K36" s="93" t="s">
        <v>165</v>
      </c>
      <c r="L36" s="19"/>
      <c r="M36" s="20" t="s">
        <v>166</v>
      </c>
      <c r="N36" s="19"/>
      <c r="O36" s="20" t="str">
        <f t="shared" si="0"/>
        <v/>
      </c>
      <c r="P36" s="68" t="s">
        <v>73</v>
      </c>
      <c r="Q36" s="19"/>
      <c r="R36" s="171"/>
      <c r="S36" s="24"/>
      <c r="T36" s="24"/>
      <c r="U36" s="24"/>
    </row>
    <row r="37" spans="1:21" s="43" customFormat="1" ht="175.9" customHeight="1">
      <c r="A37" s="94">
        <v>119</v>
      </c>
      <c r="B37" s="22" t="s">
        <v>167</v>
      </c>
      <c r="C37" s="22"/>
      <c r="D37" s="22"/>
      <c r="E37" s="22" t="s">
        <v>168</v>
      </c>
      <c r="F37" s="22" t="s">
        <v>169</v>
      </c>
      <c r="G37" s="22" t="s">
        <v>69</v>
      </c>
      <c r="H37" s="22" t="s">
        <v>170</v>
      </c>
      <c r="I37" s="95">
        <v>43007</v>
      </c>
      <c r="J37" s="96" t="s">
        <v>171</v>
      </c>
      <c r="K37" s="100" t="s">
        <v>172</v>
      </c>
      <c r="L37" s="21" t="str">
        <f>IF($L$13="No",$L$13,IF($L$13="Yes","","Typing in this cell will remove the Efficiency Formula"))</f>
        <v>Typing in this cell will remove the Efficiency Formula</v>
      </c>
      <c r="M37" s="22" t="s">
        <v>173</v>
      </c>
      <c r="N37" s="19"/>
      <c r="O37" s="22" t="str">
        <f t="shared" si="0"/>
        <v/>
      </c>
      <c r="P37" s="68" t="s">
        <v>73</v>
      </c>
      <c r="Q37" s="21"/>
      <c r="R37" s="19" t="s">
        <v>174</v>
      </c>
      <c r="S37" s="24"/>
      <c r="T37" s="24"/>
      <c r="U37" s="24"/>
    </row>
    <row r="38" spans="1:21" s="43" customFormat="1" ht="220.9" customHeight="1">
      <c r="A38" s="94">
        <v>120</v>
      </c>
      <c r="B38" s="22" t="s">
        <v>175</v>
      </c>
      <c r="C38" s="22" t="s">
        <v>87</v>
      </c>
      <c r="D38" s="22"/>
      <c r="E38" s="22" t="s">
        <v>176</v>
      </c>
      <c r="F38" s="22" t="s">
        <v>68</v>
      </c>
      <c r="G38" s="22" t="s">
        <v>69</v>
      </c>
      <c r="H38" s="22" t="s">
        <v>177</v>
      </c>
      <c r="I38" s="95">
        <v>42810</v>
      </c>
      <c r="J38" s="96" t="s">
        <v>178</v>
      </c>
      <c r="K38" s="96" t="s">
        <v>179</v>
      </c>
      <c r="L38" s="19"/>
      <c r="M38" s="22" t="s">
        <v>180</v>
      </c>
      <c r="N38" s="19"/>
      <c r="O38" s="22" t="str">
        <f>IF(L38="No",(IF(N38="yes","Sponsor Certified Compliant",IF(N38="No","Sponsor Certified Not Compliant",""))),IF(L38="Yes",IF(N38&lt;&gt;"","Do not answer Question 2","Sponsor Certified Compliant"),""))</f>
        <v/>
      </c>
      <c r="P38" s="68" t="s">
        <v>73</v>
      </c>
      <c r="Q38" s="21"/>
      <c r="R38" s="21" t="s">
        <v>181</v>
      </c>
      <c r="S38" s="24"/>
      <c r="T38" s="24"/>
      <c r="U38" s="24"/>
    </row>
    <row r="39" spans="1:21" s="42" customFormat="1" ht="129.75" customHeight="1">
      <c r="A39" s="90">
        <v>121</v>
      </c>
      <c r="B39" s="20" t="s">
        <v>182</v>
      </c>
      <c r="C39" s="20" t="s">
        <v>87</v>
      </c>
      <c r="D39" s="20"/>
      <c r="E39" s="20" t="s">
        <v>183</v>
      </c>
      <c r="F39" s="20" t="s">
        <v>68</v>
      </c>
      <c r="G39" s="20" t="s">
        <v>69</v>
      </c>
      <c r="H39" s="20" t="s">
        <v>157</v>
      </c>
      <c r="I39" s="92">
        <v>43406</v>
      </c>
      <c r="J39" s="93" t="s">
        <v>184</v>
      </c>
      <c r="K39" s="93" t="s">
        <v>185</v>
      </c>
      <c r="L39" s="19"/>
      <c r="M39" s="20" t="s">
        <v>186</v>
      </c>
      <c r="N39" s="19"/>
      <c r="O39" s="22" t="str">
        <f t="shared" ref="O39:O68" si="1">IF(L39="Yes",(IF(N39="yes","Sponsor Certified Compliant",IF(N39="No","Sponsor Certified Not Compliant",""))),IF(L39="No",IF(N39&lt;&gt;"","Do not answer Question 2","Sponsor Certified Not Applicable"),""))</f>
        <v/>
      </c>
      <c r="P39" s="68" t="s">
        <v>73</v>
      </c>
      <c r="Q39" s="19"/>
      <c r="R39" s="19" t="s">
        <v>74</v>
      </c>
      <c r="S39" s="24"/>
      <c r="T39" s="24"/>
      <c r="U39" s="24"/>
    </row>
    <row r="40" spans="1:21" s="43" customFormat="1" ht="129.75" customHeight="1">
      <c r="A40" s="90">
        <v>122</v>
      </c>
      <c r="B40" s="20" t="s">
        <v>187</v>
      </c>
      <c r="C40" s="20" t="s">
        <v>188</v>
      </c>
      <c r="D40" s="20"/>
      <c r="E40" s="20" t="s">
        <v>189</v>
      </c>
      <c r="F40" s="20" t="s">
        <v>169</v>
      </c>
      <c r="G40" s="20" t="s">
        <v>69</v>
      </c>
      <c r="H40" s="20" t="s">
        <v>190</v>
      </c>
      <c r="I40" s="92">
        <v>43755</v>
      </c>
      <c r="J40" s="93" t="s">
        <v>191</v>
      </c>
      <c r="K40" s="101" t="s">
        <v>192</v>
      </c>
      <c r="L40" s="21" t="str">
        <f>IF($L$13="No",$L$13,IF($L$13="Yes","","Typing in this cell will remove the Efficiency Formula"))</f>
        <v>Typing in this cell will remove the Efficiency Formula</v>
      </c>
      <c r="M40" s="20" t="s">
        <v>193</v>
      </c>
      <c r="N40" s="19"/>
      <c r="O40" s="20" t="str">
        <f t="shared" si="1"/>
        <v/>
      </c>
      <c r="P40" s="68" t="s">
        <v>73</v>
      </c>
      <c r="Q40" s="19"/>
      <c r="R40" s="19" t="s">
        <v>194</v>
      </c>
      <c r="S40" s="24"/>
      <c r="T40" s="24"/>
      <c r="U40" s="24"/>
    </row>
    <row r="41" spans="1:21" s="43" customFormat="1" ht="166.15" customHeight="1">
      <c r="A41" s="90">
        <v>123</v>
      </c>
      <c r="B41" s="20" t="s">
        <v>195</v>
      </c>
      <c r="C41" s="20"/>
      <c r="D41" s="20"/>
      <c r="E41" s="20" t="s">
        <v>196</v>
      </c>
      <c r="F41" s="20" t="s">
        <v>169</v>
      </c>
      <c r="G41" s="20" t="s">
        <v>69</v>
      </c>
      <c r="H41" s="20" t="s">
        <v>197</v>
      </c>
      <c r="I41" s="92">
        <v>43755</v>
      </c>
      <c r="J41" s="93" t="s">
        <v>198</v>
      </c>
      <c r="K41" s="101" t="s">
        <v>199</v>
      </c>
      <c r="L41" s="21" t="str">
        <f>IF($L$13="No",$L$13,IF($L$13="Yes","","Typing in this cell will remove the Efficiency Formula"))</f>
        <v>Typing in this cell will remove the Efficiency Formula</v>
      </c>
      <c r="M41" s="20" t="s">
        <v>200</v>
      </c>
      <c r="N41" s="19"/>
      <c r="O41" s="20" t="str">
        <f t="shared" si="1"/>
        <v/>
      </c>
      <c r="P41" s="68" t="s">
        <v>73</v>
      </c>
      <c r="Q41" s="19"/>
      <c r="R41" s="19" t="s">
        <v>201</v>
      </c>
      <c r="S41" s="24"/>
      <c r="T41" s="24"/>
      <c r="U41" s="24"/>
    </row>
    <row r="42" spans="1:21" s="43" customFormat="1" ht="121.9" customHeight="1">
      <c r="A42" s="94">
        <v>126</v>
      </c>
      <c r="B42" s="22" t="s">
        <v>202</v>
      </c>
      <c r="C42" s="22" t="s">
        <v>87</v>
      </c>
      <c r="D42" s="22"/>
      <c r="E42" s="22" t="s">
        <v>203</v>
      </c>
      <c r="F42" s="22" t="s">
        <v>169</v>
      </c>
      <c r="G42" s="22" t="s">
        <v>69</v>
      </c>
      <c r="H42" s="22" t="s">
        <v>204</v>
      </c>
      <c r="I42" s="95">
        <v>41899</v>
      </c>
      <c r="J42" s="22" t="s">
        <v>205</v>
      </c>
      <c r="K42" s="101" t="s">
        <v>192</v>
      </c>
      <c r="L42" s="21" t="str">
        <f>IF($L$13="No",$L$13,IF($L$13="Yes","","Typing in this cell will remove the Efficiency Formula"))</f>
        <v>Typing in this cell will remove the Efficiency Formula</v>
      </c>
      <c r="M42" s="22" t="s">
        <v>206</v>
      </c>
      <c r="N42" s="21"/>
      <c r="O42" s="22" t="str">
        <f t="shared" si="1"/>
        <v/>
      </c>
      <c r="P42" s="68" t="s">
        <v>73</v>
      </c>
      <c r="Q42" s="21"/>
      <c r="R42" s="21" t="s">
        <v>207</v>
      </c>
      <c r="S42" s="24"/>
      <c r="T42" s="24"/>
      <c r="U42" s="24"/>
    </row>
    <row r="43" spans="1:21" s="44" customFormat="1" ht="78">
      <c r="A43" s="90">
        <v>127</v>
      </c>
      <c r="B43" s="20" t="s">
        <v>208</v>
      </c>
      <c r="C43" s="20" t="s">
        <v>87</v>
      </c>
      <c r="D43" s="20" t="s">
        <v>209</v>
      </c>
      <c r="E43" s="20" t="s">
        <v>210</v>
      </c>
      <c r="F43" s="22" t="s">
        <v>211</v>
      </c>
      <c r="G43" s="22" t="s">
        <v>69</v>
      </c>
      <c r="H43" s="22" t="s">
        <v>204</v>
      </c>
      <c r="I43" s="92">
        <v>42276</v>
      </c>
      <c r="J43" s="102" t="s">
        <v>212</v>
      </c>
      <c r="K43" s="103" t="s">
        <v>213</v>
      </c>
      <c r="L43" s="19"/>
      <c r="M43" s="20" t="s">
        <v>214</v>
      </c>
      <c r="N43" s="21"/>
      <c r="O43" s="20" t="str">
        <f t="shared" si="1"/>
        <v/>
      </c>
      <c r="P43" s="68" t="s">
        <v>73</v>
      </c>
      <c r="Q43" s="19"/>
      <c r="R43" s="171"/>
      <c r="S43" s="24"/>
      <c r="T43" s="24"/>
      <c r="U43" s="24"/>
    </row>
    <row r="44" spans="1:21" s="43" customFormat="1" ht="78">
      <c r="A44" s="94">
        <v>128</v>
      </c>
      <c r="B44" s="22" t="s">
        <v>215</v>
      </c>
      <c r="C44" s="22" t="s">
        <v>87</v>
      </c>
      <c r="D44" s="22"/>
      <c r="E44" s="22" t="s">
        <v>216</v>
      </c>
      <c r="F44" s="22" t="s">
        <v>169</v>
      </c>
      <c r="G44" s="22" t="s">
        <v>69</v>
      </c>
      <c r="H44" s="22" t="s">
        <v>204</v>
      </c>
      <c r="I44" s="95">
        <v>41899</v>
      </c>
      <c r="J44" s="22" t="s">
        <v>217</v>
      </c>
      <c r="K44" s="101" t="s">
        <v>192</v>
      </c>
      <c r="L44" s="21" t="str">
        <f>IF($L$13="No",$L$13,IF($L$13="Yes","","Typing in this cell will remove the Efficiency Formula"))</f>
        <v>Typing in this cell will remove the Efficiency Formula</v>
      </c>
      <c r="M44" s="20" t="s">
        <v>218</v>
      </c>
      <c r="N44" s="21"/>
      <c r="O44" s="22" t="str">
        <f t="shared" si="1"/>
        <v/>
      </c>
      <c r="P44" s="68" t="s">
        <v>73</v>
      </c>
      <c r="Q44" s="21"/>
      <c r="R44" s="21" t="s">
        <v>219</v>
      </c>
      <c r="S44" s="24"/>
      <c r="T44" s="24"/>
      <c r="U44" s="24"/>
    </row>
    <row r="45" spans="1:21" s="42" customFormat="1" ht="78">
      <c r="A45" s="90">
        <v>129</v>
      </c>
      <c r="B45" s="20" t="s">
        <v>220</v>
      </c>
      <c r="C45" s="20" t="s">
        <v>87</v>
      </c>
      <c r="D45" s="20"/>
      <c r="E45" s="20" t="s">
        <v>221</v>
      </c>
      <c r="F45" s="22" t="s">
        <v>211</v>
      </c>
      <c r="G45" s="22" t="s">
        <v>69</v>
      </c>
      <c r="H45" s="22" t="s">
        <v>204</v>
      </c>
      <c r="I45" s="92">
        <v>41899</v>
      </c>
      <c r="J45" s="22" t="s">
        <v>222</v>
      </c>
      <c r="K45" s="22" t="s">
        <v>223</v>
      </c>
      <c r="L45" s="19"/>
      <c r="M45" s="22" t="s">
        <v>224</v>
      </c>
      <c r="N45" s="19"/>
      <c r="O45" s="20" t="str">
        <f t="shared" si="1"/>
        <v/>
      </c>
      <c r="P45" s="68" t="s">
        <v>73</v>
      </c>
      <c r="Q45" s="21"/>
      <c r="R45" s="171"/>
      <c r="S45" s="24"/>
      <c r="T45" s="24"/>
      <c r="U45" s="24"/>
    </row>
    <row r="46" spans="1:21" s="42" customFormat="1" ht="78">
      <c r="A46" s="90">
        <v>130</v>
      </c>
      <c r="B46" s="20" t="s">
        <v>225</v>
      </c>
      <c r="C46" s="20" t="s">
        <v>87</v>
      </c>
      <c r="D46" s="20"/>
      <c r="E46" s="20" t="s">
        <v>226</v>
      </c>
      <c r="F46" s="22" t="s">
        <v>211</v>
      </c>
      <c r="G46" s="22" t="s">
        <v>69</v>
      </c>
      <c r="H46" s="22" t="s">
        <v>204</v>
      </c>
      <c r="I46" s="92">
        <v>41899</v>
      </c>
      <c r="J46" s="20" t="s">
        <v>227</v>
      </c>
      <c r="K46" s="20" t="s">
        <v>228</v>
      </c>
      <c r="L46" s="19"/>
      <c r="M46" s="20" t="s">
        <v>229</v>
      </c>
      <c r="N46" s="21"/>
      <c r="O46" s="20" t="str">
        <f t="shared" si="1"/>
        <v/>
      </c>
      <c r="P46" s="68" t="s">
        <v>73</v>
      </c>
      <c r="Q46" s="19"/>
      <c r="R46" s="171"/>
      <c r="S46" s="24"/>
      <c r="T46" s="24"/>
      <c r="U46" s="24"/>
    </row>
    <row r="47" spans="1:21" s="42" customFormat="1" ht="78">
      <c r="A47" s="90">
        <v>131</v>
      </c>
      <c r="B47" s="20" t="s">
        <v>230</v>
      </c>
      <c r="C47" s="20" t="s">
        <v>87</v>
      </c>
      <c r="D47" s="20"/>
      <c r="E47" s="20" t="s">
        <v>231</v>
      </c>
      <c r="F47" s="22" t="s">
        <v>232</v>
      </c>
      <c r="G47" s="22" t="s">
        <v>69</v>
      </c>
      <c r="H47" s="22" t="s">
        <v>204</v>
      </c>
      <c r="I47" s="92">
        <v>41899</v>
      </c>
      <c r="J47" s="20" t="s">
        <v>233</v>
      </c>
      <c r="K47" s="101" t="s">
        <v>234</v>
      </c>
      <c r="L47" s="21" t="str">
        <f>IF($L$13="No",$L$13,IF($L$13="Yes","","Typing in this cell will remove the Efficiency Formula"))</f>
        <v>Typing in this cell will remove the Efficiency Formula</v>
      </c>
      <c r="M47" s="22" t="s">
        <v>235</v>
      </c>
      <c r="N47" s="19"/>
      <c r="O47" s="20" t="str">
        <f t="shared" si="1"/>
        <v/>
      </c>
      <c r="P47" s="68" t="s">
        <v>73</v>
      </c>
      <c r="Q47" s="21"/>
      <c r="R47" s="171"/>
      <c r="S47" s="24"/>
      <c r="T47" s="24"/>
      <c r="U47" s="24"/>
    </row>
    <row r="48" spans="1:21" s="42" customFormat="1" ht="78">
      <c r="A48" s="90">
        <v>132</v>
      </c>
      <c r="B48" s="20" t="s">
        <v>236</v>
      </c>
      <c r="C48" s="20" t="s">
        <v>87</v>
      </c>
      <c r="D48" s="20"/>
      <c r="E48" s="20" t="s">
        <v>237</v>
      </c>
      <c r="F48" s="22" t="s">
        <v>211</v>
      </c>
      <c r="G48" s="22" t="s">
        <v>69</v>
      </c>
      <c r="H48" s="22" t="s">
        <v>204</v>
      </c>
      <c r="I48" s="92">
        <v>41899</v>
      </c>
      <c r="J48" s="22" t="s">
        <v>238</v>
      </c>
      <c r="K48" s="20" t="s">
        <v>213</v>
      </c>
      <c r="L48" s="19"/>
      <c r="M48" s="20" t="s">
        <v>239</v>
      </c>
      <c r="N48" s="21"/>
      <c r="O48" s="20" t="str">
        <f t="shared" si="1"/>
        <v/>
      </c>
      <c r="P48" s="68" t="s">
        <v>73</v>
      </c>
      <c r="Q48" s="19"/>
      <c r="R48" s="171"/>
      <c r="S48" s="24"/>
      <c r="T48" s="24"/>
      <c r="U48" s="24"/>
    </row>
    <row r="49" spans="1:21" s="44" customFormat="1" ht="78">
      <c r="A49" s="90">
        <v>133</v>
      </c>
      <c r="B49" s="20" t="s">
        <v>240</v>
      </c>
      <c r="C49" s="20" t="s">
        <v>87</v>
      </c>
      <c r="D49" s="20"/>
      <c r="E49" s="20" t="s">
        <v>241</v>
      </c>
      <c r="F49" s="22" t="s">
        <v>211</v>
      </c>
      <c r="G49" s="22" t="s">
        <v>69</v>
      </c>
      <c r="H49" s="22" t="s">
        <v>204</v>
      </c>
      <c r="I49" s="92">
        <v>41899</v>
      </c>
      <c r="J49" s="20" t="s">
        <v>242</v>
      </c>
      <c r="K49" s="20" t="s">
        <v>243</v>
      </c>
      <c r="L49" s="19"/>
      <c r="M49" s="20" t="s">
        <v>244</v>
      </c>
      <c r="N49" s="21"/>
      <c r="O49" s="20" t="str">
        <f t="shared" si="1"/>
        <v/>
      </c>
      <c r="P49" s="68" t="s">
        <v>73</v>
      </c>
      <c r="Q49" s="19"/>
      <c r="R49" s="171"/>
      <c r="S49" s="24"/>
      <c r="T49" s="24"/>
      <c r="U49" s="24"/>
    </row>
    <row r="50" spans="1:21" s="43" customFormat="1" ht="78">
      <c r="A50" s="94">
        <v>134</v>
      </c>
      <c r="B50" s="22" t="s">
        <v>245</v>
      </c>
      <c r="C50" s="22" t="s">
        <v>87</v>
      </c>
      <c r="D50" s="22"/>
      <c r="E50" s="22" t="s">
        <v>246</v>
      </c>
      <c r="F50" s="22" t="s">
        <v>211</v>
      </c>
      <c r="G50" s="22" t="s">
        <v>69</v>
      </c>
      <c r="H50" s="22" t="s">
        <v>204</v>
      </c>
      <c r="I50" s="95">
        <v>41899</v>
      </c>
      <c r="J50" s="22" t="s">
        <v>247</v>
      </c>
      <c r="K50" s="22" t="s">
        <v>248</v>
      </c>
      <c r="L50" s="19"/>
      <c r="M50" s="22" t="s">
        <v>249</v>
      </c>
      <c r="N50" s="19"/>
      <c r="O50" s="22" t="str">
        <f t="shared" si="1"/>
        <v/>
      </c>
      <c r="P50" s="68" t="s">
        <v>73</v>
      </c>
      <c r="Q50" s="21"/>
      <c r="R50" s="171"/>
      <c r="S50" s="24"/>
      <c r="T50" s="24"/>
      <c r="U50" s="24"/>
    </row>
    <row r="51" spans="1:21" s="43" customFormat="1" ht="78">
      <c r="A51" s="94">
        <v>135</v>
      </c>
      <c r="B51" s="22" t="s">
        <v>250</v>
      </c>
      <c r="C51" s="22" t="s">
        <v>87</v>
      </c>
      <c r="D51" s="22"/>
      <c r="E51" s="22" t="s">
        <v>251</v>
      </c>
      <c r="F51" s="22" t="s">
        <v>252</v>
      </c>
      <c r="G51" s="22" t="s">
        <v>69</v>
      </c>
      <c r="H51" s="22" t="s">
        <v>204</v>
      </c>
      <c r="I51" s="95">
        <v>41899</v>
      </c>
      <c r="J51" s="22" t="s">
        <v>253</v>
      </c>
      <c r="K51" s="22" t="s">
        <v>254</v>
      </c>
      <c r="L51" s="19"/>
      <c r="M51" s="22" t="s">
        <v>255</v>
      </c>
      <c r="N51" s="19"/>
      <c r="O51" s="22" t="str">
        <f t="shared" si="1"/>
        <v/>
      </c>
      <c r="P51" s="68" t="s">
        <v>73</v>
      </c>
      <c r="Q51" s="21"/>
      <c r="R51" s="171"/>
      <c r="S51" s="24"/>
      <c r="T51" s="24"/>
      <c r="U51" s="24"/>
    </row>
    <row r="52" spans="1:21" s="44" customFormat="1" ht="78">
      <c r="A52" s="90">
        <v>136</v>
      </c>
      <c r="B52" s="20" t="s">
        <v>256</v>
      </c>
      <c r="C52" s="20" t="s">
        <v>87</v>
      </c>
      <c r="D52" s="20"/>
      <c r="E52" s="20" t="s">
        <v>257</v>
      </c>
      <c r="F52" s="22" t="s">
        <v>232</v>
      </c>
      <c r="G52" s="22" t="s">
        <v>69</v>
      </c>
      <c r="H52" s="22" t="s">
        <v>204</v>
      </c>
      <c r="I52" s="92">
        <v>35611</v>
      </c>
      <c r="J52" s="20" t="s">
        <v>258</v>
      </c>
      <c r="K52" s="20" t="s">
        <v>259</v>
      </c>
      <c r="L52" s="19"/>
      <c r="M52" s="20" t="s">
        <v>260</v>
      </c>
      <c r="N52" s="21"/>
      <c r="O52" s="20" t="str">
        <f t="shared" si="1"/>
        <v/>
      </c>
      <c r="P52" s="68" t="s">
        <v>73</v>
      </c>
      <c r="Q52" s="19"/>
      <c r="R52" s="171"/>
      <c r="S52" s="24"/>
      <c r="T52" s="24"/>
      <c r="U52" s="24"/>
    </row>
    <row r="53" spans="1:21" s="42" customFormat="1" ht="78">
      <c r="A53" s="90">
        <v>137</v>
      </c>
      <c r="B53" s="20" t="s">
        <v>261</v>
      </c>
      <c r="C53" s="20" t="s">
        <v>87</v>
      </c>
      <c r="D53" s="20" t="s">
        <v>262</v>
      </c>
      <c r="E53" s="20" t="s">
        <v>203</v>
      </c>
      <c r="F53" s="20" t="s">
        <v>169</v>
      </c>
      <c r="G53" s="22" t="s">
        <v>69</v>
      </c>
      <c r="H53" s="22" t="s">
        <v>204</v>
      </c>
      <c r="I53" s="92">
        <v>41899</v>
      </c>
      <c r="J53" s="103" t="s">
        <v>263</v>
      </c>
      <c r="K53" s="104" t="s">
        <v>264</v>
      </c>
      <c r="L53" s="21" t="str">
        <f>IF($L$13="No",$L$13,IF($L$13="Yes","","Typing in this cell will remove the Efficiency Formula"))</f>
        <v>Typing in this cell will remove the Efficiency Formula</v>
      </c>
      <c r="M53" s="20" t="s">
        <v>265</v>
      </c>
      <c r="N53" s="21"/>
      <c r="O53" s="20" t="str">
        <f t="shared" si="1"/>
        <v/>
      </c>
      <c r="P53" s="68" t="s">
        <v>73</v>
      </c>
      <c r="Q53" s="19"/>
      <c r="R53" s="171"/>
      <c r="S53" s="24"/>
      <c r="T53" s="24"/>
      <c r="U53" s="24"/>
    </row>
    <row r="54" spans="1:21" s="42" customFormat="1" ht="78">
      <c r="A54" s="90">
        <v>138</v>
      </c>
      <c r="B54" s="20" t="s">
        <v>266</v>
      </c>
      <c r="C54" s="20" t="s">
        <v>87</v>
      </c>
      <c r="D54" s="20" t="s">
        <v>267</v>
      </c>
      <c r="E54" s="20" t="s">
        <v>268</v>
      </c>
      <c r="F54" s="20" t="s">
        <v>211</v>
      </c>
      <c r="G54" s="22" t="s">
        <v>69</v>
      </c>
      <c r="H54" s="22" t="s">
        <v>204</v>
      </c>
      <c r="I54" s="92">
        <v>41899</v>
      </c>
      <c r="J54" s="103" t="s">
        <v>269</v>
      </c>
      <c r="K54" s="102" t="s">
        <v>270</v>
      </c>
      <c r="L54" s="19"/>
      <c r="M54" s="22" t="s">
        <v>271</v>
      </c>
      <c r="N54" s="19"/>
      <c r="O54" s="20" t="str">
        <f t="shared" si="1"/>
        <v/>
      </c>
      <c r="P54" s="68" t="s">
        <v>73</v>
      </c>
      <c r="Q54" s="21"/>
      <c r="R54" s="171"/>
      <c r="S54" s="24"/>
      <c r="T54" s="24"/>
      <c r="U54" s="24"/>
    </row>
    <row r="55" spans="1:21" s="42" customFormat="1" ht="78">
      <c r="A55" s="90">
        <v>139</v>
      </c>
      <c r="B55" s="20" t="s">
        <v>272</v>
      </c>
      <c r="C55" s="20" t="s">
        <v>87</v>
      </c>
      <c r="D55" s="20"/>
      <c r="E55" s="20" t="s">
        <v>273</v>
      </c>
      <c r="F55" s="20" t="s">
        <v>169</v>
      </c>
      <c r="G55" s="22" t="s">
        <v>69</v>
      </c>
      <c r="H55" s="22" t="s">
        <v>204</v>
      </c>
      <c r="I55" s="92">
        <v>41899</v>
      </c>
      <c r="J55" s="22" t="s">
        <v>274</v>
      </c>
      <c r="K55" s="22" t="s">
        <v>275</v>
      </c>
      <c r="L55" s="19"/>
      <c r="M55" s="22" t="s">
        <v>276</v>
      </c>
      <c r="N55" s="19"/>
      <c r="O55" s="20" t="str">
        <f t="shared" si="1"/>
        <v/>
      </c>
      <c r="P55" s="68" t="s">
        <v>73</v>
      </c>
      <c r="Q55" s="21"/>
      <c r="R55" s="171"/>
      <c r="S55" s="24"/>
      <c r="T55" s="24"/>
      <c r="U55" s="24"/>
    </row>
    <row r="56" spans="1:21" s="44" customFormat="1" ht="139.5" customHeight="1">
      <c r="A56" s="97">
        <v>146</v>
      </c>
      <c r="B56" s="20" t="s">
        <v>277</v>
      </c>
      <c r="C56" s="20" t="s">
        <v>278</v>
      </c>
      <c r="D56" s="20" t="s">
        <v>279</v>
      </c>
      <c r="E56" s="20" t="s">
        <v>280</v>
      </c>
      <c r="F56" s="20" t="s">
        <v>281</v>
      </c>
      <c r="G56" s="22" t="s">
        <v>69</v>
      </c>
      <c r="H56" s="22" t="s">
        <v>282</v>
      </c>
      <c r="I56" s="92">
        <v>42276</v>
      </c>
      <c r="J56" s="103" t="s">
        <v>283</v>
      </c>
      <c r="K56" s="103" t="s">
        <v>284</v>
      </c>
      <c r="L56" s="19"/>
      <c r="M56" s="20" t="s">
        <v>285</v>
      </c>
      <c r="N56" s="21"/>
      <c r="O56" s="20" t="str">
        <f t="shared" si="1"/>
        <v/>
      </c>
      <c r="P56" s="68" t="s">
        <v>73</v>
      </c>
      <c r="Q56" s="19"/>
      <c r="R56" s="19" t="s">
        <v>74</v>
      </c>
      <c r="S56" s="24"/>
      <c r="T56" s="24"/>
      <c r="U56" s="24"/>
    </row>
    <row r="57" spans="1:21" s="44" customFormat="1" ht="179.25" customHeight="1">
      <c r="A57" s="97">
        <v>147</v>
      </c>
      <c r="B57" s="20" t="s">
        <v>286</v>
      </c>
      <c r="C57" s="20" t="s">
        <v>287</v>
      </c>
      <c r="D57" s="20" t="s">
        <v>288</v>
      </c>
      <c r="E57" s="20" t="s">
        <v>289</v>
      </c>
      <c r="F57" s="20" t="s">
        <v>290</v>
      </c>
      <c r="G57" s="22" t="s">
        <v>69</v>
      </c>
      <c r="H57" s="22" t="s">
        <v>282</v>
      </c>
      <c r="I57" s="92">
        <v>43406</v>
      </c>
      <c r="J57" s="103" t="s">
        <v>291</v>
      </c>
      <c r="K57" s="104" t="s">
        <v>36</v>
      </c>
      <c r="L57" s="21" t="str">
        <f>IF($L$14="No",$L$14,IF($L$14="Yes","","Typing in this cell will remove the Efficiency Formula"))</f>
        <v>Typing in this cell will remove the Efficiency Formula</v>
      </c>
      <c r="M57" s="20" t="s">
        <v>292</v>
      </c>
      <c r="N57" s="21"/>
      <c r="O57" s="20" t="str">
        <f t="shared" si="1"/>
        <v/>
      </c>
      <c r="P57" s="68" t="s">
        <v>73</v>
      </c>
      <c r="Q57" s="19"/>
      <c r="R57" s="19" t="s">
        <v>74</v>
      </c>
      <c r="S57" s="24"/>
      <c r="T57" s="24"/>
      <c r="U57" s="24"/>
    </row>
    <row r="58" spans="1:21" s="44" customFormat="1" ht="78">
      <c r="A58" s="97">
        <v>148</v>
      </c>
      <c r="B58" s="20" t="s">
        <v>293</v>
      </c>
      <c r="C58" s="20" t="s">
        <v>287</v>
      </c>
      <c r="D58" s="20"/>
      <c r="E58" s="20" t="s">
        <v>294</v>
      </c>
      <c r="F58" s="20" t="s">
        <v>290</v>
      </c>
      <c r="G58" s="22" t="s">
        <v>69</v>
      </c>
      <c r="H58" s="22" t="s">
        <v>282</v>
      </c>
      <c r="I58" s="92">
        <v>42276</v>
      </c>
      <c r="J58" s="20" t="s">
        <v>295</v>
      </c>
      <c r="K58" s="20" t="s">
        <v>296</v>
      </c>
      <c r="L58" s="19"/>
      <c r="M58" s="20" t="s">
        <v>297</v>
      </c>
      <c r="N58" s="21"/>
      <c r="O58" s="20" t="str">
        <f t="shared" si="1"/>
        <v/>
      </c>
      <c r="P58" s="68" t="s">
        <v>73</v>
      </c>
      <c r="Q58" s="19"/>
      <c r="R58" s="19" t="s">
        <v>74</v>
      </c>
      <c r="S58" s="24"/>
      <c r="T58" s="24"/>
      <c r="U58" s="24"/>
    </row>
    <row r="59" spans="1:21" s="44" customFormat="1" ht="78">
      <c r="A59" s="97">
        <v>149</v>
      </c>
      <c r="B59" s="20" t="s">
        <v>298</v>
      </c>
      <c r="C59" s="20" t="s">
        <v>287</v>
      </c>
      <c r="D59" s="20"/>
      <c r="E59" s="20" t="s">
        <v>299</v>
      </c>
      <c r="F59" s="20" t="s">
        <v>290</v>
      </c>
      <c r="G59" s="22" t="s">
        <v>69</v>
      </c>
      <c r="H59" s="22" t="s">
        <v>282</v>
      </c>
      <c r="I59" s="92">
        <v>42276</v>
      </c>
      <c r="J59" s="20" t="s">
        <v>300</v>
      </c>
      <c r="K59" s="101" t="s">
        <v>36</v>
      </c>
      <c r="L59" s="21" t="str">
        <f>IF($L$14="No",$L$14,IF($L$14="Yes","","Typing in this cell will remove the Efficiency Formula"))</f>
        <v>Typing in this cell will remove the Efficiency Formula</v>
      </c>
      <c r="M59" s="20" t="s">
        <v>301</v>
      </c>
      <c r="N59" s="21"/>
      <c r="O59" s="20" t="str">
        <f t="shared" si="1"/>
        <v/>
      </c>
      <c r="P59" s="68" t="s">
        <v>73</v>
      </c>
      <c r="Q59" s="19"/>
      <c r="R59" s="19" t="s">
        <v>74</v>
      </c>
      <c r="S59" s="24"/>
      <c r="T59" s="24"/>
      <c r="U59" s="24"/>
    </row>
    <row r="60" spans="1:21" s="44" customFormat="1" ht="78">
      <c r="A60" s="97">
        <v>150</v>
      </c>
      <c r="B60" s="20" t="s">
        <v>302</v>
      </c>
      <c r="C60" s="20" t="s">
        <v>287</v>
      </c>
      <c r="D60" s="20"/>
      <c r="E60" s="20" t="s">
        <v>303</v>
      </c>
      <c r="F60" s="20" t="s">
        <v>290</v>
      </c>
      <c r="G60" s="22" t="s">
        <v>69</v>
      </c>
      <c r="H60" s="22" t="s">
        <v>282</v>
      </c>
      <c r="I60" s="92">
        <v>35825</v>
      </c>
      <c r="J60" s="20" t="s">
        <v>304</v>
      </c>
      <c r="K60" s="101" t="s">
        <v>36</v>
      </c>
      <c r="L60" s="21" t="str">
        <f>IF($L$14="No",$L$14,IF($L$14="Yes","","Typing in this cell will remove the Efficiency Formula"))</f>
        <v>Typing in this cell will remove the Efficiency Formula</v>
      </c>
      <c r="M60" s="20" t="s">
        <v>305</v>
      </c>
      <c r="N60" s="21"/>
      <c r="O60" s="20" t="str">
        <f t="shared" si="1"/>
        <v/>
      </c>
      <c r="P60" s="68" t="s">
        <v>73</v>
      </c>
      <c r="Q60" s="19"/>
      <c r="R60" s="19" t="s">
        <v>74</v>
      </c>
      <c r="S60" s="24"/>
      <c r="T60" s="24"/>
      <c r="U60" s="24"/>
    </row>
    <row r="61" spans="1:21" s="43" customFormat="1" ht="84.6" customHeight="1">
      <c r="A61" s="94">
        <v>156</v>
      </c>
      <c r="B61" s="105" t="s">
        <v>306</v>
      </c>
      <c r="C61" s="22" t="s">
        <v>87</v>
      </c>
      <c r="D61" s="105"/>
      <c r="E61" s="22" t="s">
        <v>307</v>
      </c>
      <c r="F61" s="22" t="s">
        <v>169</v>
      </c>
      <c r="G61" s="22" t="s">
        <v>69</v>
      </c>
      <c r="H61" s="22" t="s">
        <v>169</v>
      </c>
      <c r="I61" s="95">
        <v>39176</v>
      </c>
      <c r="J61" s="96" t="s">
        <v>308</v>
      </c>
      <c r="K61" s="142" t="s">
        <v>309</v>
      </c>
      <c r="L61" s="21" t="str">
        <f>IF($L$13="No",$L$13,IF($L$13="Yes","","Typing in this cell will remove the Efficiency Formula"))</f>
        <v>Typing in this cell will remove the Efficiency Formula</v>
      </c>
      <c r="M61" s="22" t="s">
        <v>310</v>
      </c>
      <c r="N61" s="19"/>
      <c r="O61" s="22" t="str">
        <f t="shared" si="1"/>
        <v/>
      </c>
      <c r="P61" s="68" t="s">
        <v>73</v>
      </c>
      <c r="Q61" s="21"/>
      <c r="R61" s="21" t="s">
        <v>311</v>
      </c>
      <c r="S61" s="24"/>
      <c r="T61" s="24"/>
      <c r="U61" s="24"/>
    </row>
    <row r="62" spans="1:21" s="42" customFormat="1" ht="84" customHeight="1">
      <c r="A62" s="97">
        <v>157</v>
      </c>
      <c r="B62" s="20" t="s">
        <v>312</v>
      </c>
      <c r="C62" s="20" t="s">
        <v>188</v>
      </c>
      <c r="D62" s="20"/>
      <c r="E62" s="20" t="s">
        <v>313</v>
      </c>
      <c r="F62" s="20" t="s">
        <v>169</v>
      </c>
      <c r="G62" s="22" t="s">
        <v>69</v>
      </c>
      <c r="H62" s="22" t="s">
        <v>169</v>
      </c>
      <c r="I62" s="92">
        <v>42276</v>
      </c>
      <c r="J62" s="93" t="s">
        <v>314</v>
      </c>
      <c r="K62" s="100" t="s">
        <v>315</v>
      </c>
      <c r="L62" s="21" t="str">
        <f>IF($L$13="No",$L$13,IF($L$13="Yes","","Typing in this cell will remove the Efficiency Formula"))</f>
        <v>Typing in this cell will remove the Efficiency Formula</v>
      </c>
      <c r="M62" s="20" t="s">
        <v>316</v>
      </c>
      <c r="N62" s="21"/>
      <c r="O62" s="20" t="str">
        <f t="shared" si="1"/>
        <v/>
      </c>
      <c r="P62" s="68" t="s">
        <v>73</v>
      </c>
      <c r="Q62" s="19"/>
      <c r="R62" s="171"/>
      <c r="S62" s="24"/>
      <c r="T62" s="24"/>
      <c r="U62" s="24"/>
    </row>
    <row r="63" spans="1:21" s="42" customFormat="1" ht="104.1">
      <c r="A63" s="97">
        <v>158</v>
      </c>
      <c r="B63" s="20" t="s">
        <v>317</v>
      </c>
      <c r="C63" s="20" t="s">
        <v>188</v>
      </c>
      <c r="D63" s="20"/>
      <c r="E63" s="20" t="s">
        <v>318</v>
      </c>
      <c r="F63" s="20" t="s">
        <v>169</v>
      </c>
      <c r="G63" s="22" t="s">
        <v>69</v>
      </c>
      <c r="H63" s="22" t="s">
        <v>169</v>
      </c>
      <c r="I63" s="92">
        <v>41899</v>
      </c>
      <c r="J63" s="93" t="s">
        <v>319</v>
      </c>
      <c r="K63" s="93" t="s">
        <v>320</v>
      </c>
      <c r="L63" s="19"/>
      <c r="M63" s="20" t="s">
        <v>321</v>
      </c>
      <c r="N63" s="21"/>
      <c r="O63" s="20" t="str">
        <f t="shared" si="1"/>
        <v/>
      </c>
      <c r="P63" s="68" t="s">
        <v>73</v>
      </c>
      <c r="Q63" s="19"/>
      <c r="R63" s="171"/>
      <c r="S63" s="24"/>
      <c r="T63" s="24"/>
      <c r="U63" s="24"/>
    </row>
    <row r="64" spans="1:21" s="42" customFormat="1" ht="78">
      <c r="A64" s="97">
        <v>159</v>
      </c>
      <c r="B64" s="20" t="s">
        <v>322</v>
      </c>
      <c r="C64" s="20" t="s">
        <v>188</v>
      </c>
      <c r="D64" s="20" t="s">
        <v>323</v>
      </c>
      <c r="E64" s="20" t="s">
        <v>324</v>
      </c>
      <c r="F64" s="20" t="s">
        <v>169</v>
      </c>
      <c r="G64" s="22" t="s">
        <v>69</v>
      </c>
      <c r="H64" s="22" t="s">
        <v>169</v>
      </c>
      <c r="I64" s="92">
        <v>41899</v>
      </c>
      <c r="J64" s="93" t="s">
        <v>325</v>
      </c>
      <c r="K64" s="100" t="s">
        <v>315</v>
      </c>
      <c r="L64" s="21" t="str">
        <f>IF($L$13="No",$L$13,IF($L$13="Yes","","Typing in this cell will remove the Efficiency Formula"))</f>
        <v>Typing in this cell will remove the Efficiency Formula</v>
      </c>
      <c r="M64" s="20" t="s">
        <v>326</v>
      </c>
      <c r="N64" s="21"/>
      <c r="O64" s="20" t="str">
        <f t="shared" si="1"/>
        <v/>
      </c>
      <c r="P64" s="68" t="s">
        <v>73</v>
      </c>
      <c r="Q64" s="19"/>
      <c r="R64" s="171"/>
      <c r="S64" s="24"/>
      <c r="T64" s="24"/>
      <c r="U64" s="24"/>
    </row>
    <row r="65" spans="1:21" s="44" customFormat="1" ht="83.25" customHeight="1">
      <c r="A65" s="97">
        <v>160</v>
      </c>
      <c r="B65" s="20" t="s">
        <v>195</v>
      </c>
      <c r="C65" s="20" t="s">
        <v>188</v>
      </c>
      <c r="D65" s="20"/>
      <c r="E65" s="20" t="s">
        <v>327</v>
      </c>
      <c r="F65" s="20" t="s">
        <v>169</v>
      </c>
      <c r="G65" s="22" t="s">
        <v>69</v>
      </c>
      <c r="H65" s="22" t="s">
        <v>169</v>
      </c>
      <c r="I65" s="92">
        <v>43182</v>
      </c>
      <c r="J65" s="93" t="s">
        <v>328</v>
      </c>
      <c r="K65" s="100" t="s">
        <v>315</v>
      </c>
      <c r="L65" s="21" t="str">
        <f>IF($L$13="No",$L$13,IF($L$13="Yes","","Typing in this cell will remove the Efficiency Formula"))</f>
        <v>Typing in this cell will remove the Efficiency Formula</v>
      </c>
      <c r="M65" s="20" t="s">
        <v>329</v>
      </c>
      <c r="N65" s="21"/>
      <c r="O65" s="20" t="str">
        <f t="shared" si="1"/>
        <v/>
      </c>
      <c r="P65" s="68" t="s">
        <v>73</v>
      </c>
      <c r="Q65" s="19"/>
      <c r="R65" s="21" t="s">
        <v>330</v>
      </c>
      <c r="S65" s="24"/>
      <c r="T65" s="24"/>
      <c r="U65" s="24"/>
    </row>
    <row r="66" spans="1:21" s="44" customFormat="1" ht="84" customHeight="1">
      <c r="A66" s="97">
        <v>161</v>
      </c>
      <c r="B66" s="91" t="s">
        <v>331</v>
      </c>
      <c r="C66" s="91" t="s">
        <v>87</v>
      </c>
      <c r="D66" s="91"/>
      <c r="E66" s="20" t="s">
        <v>332</v>
      </c>
      <c r="F66" s="20" t="s">
        <v>169</v>
      </c>
      <c r="G66" s="22" t="s">
        <v>69</v>
      </c>
      <c r="H66" s="22" t="s">
        <v>169</v>
      </c>
      <c r="I66" s="92">
        <v>42613</v>
      </c>
      <c r="J66" s="103" t="s">
        <v>333</v>
      </c>
      <c r="K66" s="100" t="s">
        <v>315</v>
      </c>
      <c r="L66" s="21" t="str">
        <f>IF($L$13="No",$L$13,IF($L$13="Yes","","Typing in this cell will remove the Efficiency Formula"))</f>
        <v>Typing in this cell will remove the Efficiency Formula</v>
      </c>
      <c r="M66" s="20" t="s">
        <v>334</v>
      </c>
      <c r="N66" s="21"/>
      <c r="O66" s="20" t="str">
        <f t="shared" si="1"/>
        <v/>
      </c>
      <c r="P66" s="68" t="s">
        <v>73</v>
      </c>
      <c r="Q66" s="19"/>
      <c r="R66" s="21" t="s">
        <v>335</v>
      </c>
      <c r="S66" s="24"/>
      <c r="T66" s="24"/>
      <c r="U66" s="24"/>
    </row>
    <row r="67" spans="1:21" s="44" customFormat="1" ht="39.75" customHeight="1">
      <c r="A67" s="180">
        <v>162</v>
      </c>
      <c r="B67" s="181" t="s">
        <v>336</v>
      </c>
      <c r="C67" s="181" t="s">
        <v>87</v>
      </c>
      <c r="D67" s="181"/>
      <c r="E67" s="170" t="s">
        <v>337</v>
      </c>
      <c r="F67" s="170" t="s">
        <v>169</v>
      </c>
      <c r="G67" s="182" t="s">
        <v>69</v>
      </c>
      <c r="H67" s="182" t="s">
        <v>169</v>
      </c>
      <c r="I67" s="183">
        <v>41899</v>
      </c>
      <c r="J67" s="182" t="s">
        <v>338</v>
      </c>
      <c r="K67" s="184" t="s">
        <v>315</v>
      </c>
      <c r="L67" s="205"/>
      <c r="M67" s="170" t="s">
        <v>339</v>
      </c>
      <c r="N67" s="205"/>
      <c r="O67" s="20"/>
      <c r="P67" s="68"/>
      <c r="Q67" s="19"/>
      <c r="R67" s="171"/>
      <c r="S67" s="24"/>
      <c r="T67" s="24"/>
      <c r="U67" s="24"/>
    </row>
    <row r="68" spans="1:21" s="42" customFormat="1" ht="78">
      <c r="A68" s="97">
        <v>163</v>
      </c>
      <c r="B68" s="20" t="s">
        <v>340</v>
      </c>
      <c r="C68" s="93"/>
      <c r="D68" s="20" t="s">
        <v>341</v>
      </c>
      <c r="E68" s="20" t="s">
        <v>342</v>
      </c>
      <c r="F68" s="20" t="s">
        <v>169</v>
      </c>
      <c r="G68" s="22" t="s">
        <v>69</v>
      </c>
      <c r="H68" s="22" t="s">
        <v>169</v>
      </c>
      <c r="I68" s="92">
        <v>40544</v>
      </c>
      <c r="J68" s="103" t="s">
        <v>343</v>
      </c>
      <c r="K68" s="104" t="s">
        <v>344</v>
      </c>
      <c r="L68" s="21" t="str">
        <f>IF($L$13="No",$L$13,IF($L$13="Yes","","Typing in this cell will remove the Efficiency Formula"))</f>
        <v>Typing in this cell will remove the Efficiency Formula</v>
      </c>
      <c r="M68" s="22" t="s">
        <v>345</v>
      </c>
      <c r="N68" s="19"/>
      <c r="O68" s="20" t="str">
        <f t="shared" si="1"/>
        <v/>
      </c>
      <c r="P68" s="68" t="s">
        <v>73</v>
      </c>
      <c r="Q68" s="21"/>
      <c r="R68" s="171"/>
      <c r="S68" s="24"/>
      <c r="T68" s="24"/>
      <c r="U68" s="24"/>
    </row>
    <row r="69" spans="1:21" s="42" customFormat="1" ht="93.6" customHeight="1">
      <c r="A69" s="97">
        <v>164</v>
      </c>
      <c r="B69" s="20" t="s">
        <v>346</v>
      </c>
      <c r="C69" s="20"/>
      <c r="D69" s="20"/>
      <c r="E69" s="20" t="s">
        <v>347</v>
      </c>
      <c r="F69" s="20" t="s">
        <v>169</v>
      </c>
      <c r="G69" s="22" t="s">
        <v>69</v>
      </c>
      <c r="H69" s="22" t="s">
        <v>169</v>
      </c>
      <c r="I69" s="92">
        <v>36431</v>
      </c>
      <c r="J69" s="93" t="s">
        <v>348</v>
      </c>
      <c r="K69" s="96" t="s">
        <v>349</v>
      </c>
      <c r="L69" s="21"/>
      <c r="M69" s="22" t="s">
        <v>350</v>
      </c>
      <c r="N69" s="21"/>
      <c r="O69" s="22" t="str">
        <f>IF(L69="Yes",(IF(N69="yes","Sponsor Certified Compliant",IF(N69="No","Sponsor Certified Not Compliant",""))),IF(L69="No",IF(N69&lt;&gt;"","Do not answer Question 2","Sponsor Certified Compliant"),""))</f>
        <v/>
      </c>
      <c r="P69" s="68" t="s">
        <v>73</v>
      </c>
      <c r="Q69" s="21"/>
      <c r="R69" s="21" t="s">
        <v>351</v>
      </c>
      <c r="S69" s="24"/>
      <c r="T69" s="24"/>
      <c r="U69" s="24"/>
    </row>
    <row r="70" spans="1:21" s="42" customFormat="1" ht="78">
      <c r="A70" s="97">
        <v>165</v>
      </c>
      <c r="B70" s="20" t="s">
        <v>352</v>
      </c>
      <c r="C70" s="20" t="s">
        <v>87</v>
      </c>
      <c r="D70" s="20"/>
      <c r="E70" s="20" t="s">
        <v>353</v>
      </c>
      <c r="F70" s="20" t="s">
        <v>169</v>
      </c>
      <c r="G70" s="22" t="s">
        <v>69</v>
      </c>
      <c r="H70" s="22" t="s">
        <v>169</v>
      </c>
      <c r="I70" s="92">
        <v>41899</v>
      </c>
      <c r="J70" s="93" t="s">
        <v>354</v>
      </c>
      <c r="K70" s="100" t="s">
        <v>355</v>
      </c>
      <c r="L70" s="21" t="str">
        <f>IF($L$13="No",$L$13,IF($L$13="Yes","","Typing in this cell will remove the Efficiency Formula"))</f>
        <v>Typing in this cell will remove the Efficiency Formula</v>
      </c>
      <c r="M70" s="20" t="s">
        <v>356</v>
      </c>
      <c r="N70" s="21"/>
      <c r="O70" s="20" t="str">
        <f>IF(L70="Yes",(IF(N70="yes","Sponsor Certified Compliant",IF(N70="No","Sponsor Certified Not Compliant",""))),IF(L70="No",IF(N70&lt;&gt;"","Do not answer Question 2","Sponsor Certified Not Applicable"),""))</f>
        <v/>
      </c>
      <c r="P70" s="68" t="s">
        <v>73</v>
      </c>
      <c r="Q70" s="19"/>
      <c r="R70" s="19" t="s">
        <v>357</v>
      </c>
      <c r="S70" s="24"/>
      <c r="T70" s="24"/>
      <c r="U70" s="24"/>
    </row>
    <row r="71" spans="1:21" s="42" customFormat="1" ht="193.9" customHeight="1">
      <c r="A71" s="90">
        <v>166</v>
      </c>
      <c r="B71" s="106" t="s">
        <v>358</v>
      </c>
      <c r="C71" s="106" t="s">
        <v>188</v>
      </c>
      <c r="D71" s="20"/>
      <c r="E71" s="106" t="s">
        <v>359</v>
      </c>
      <c r="F71" s="20" t="s">
        <v>169</v>
      </c>
      <c r="G71" s="20" t="s">
        <v>69</v>
      </c>
      <c r="H71" s="20" t="s">
        <v>169</v>
      </c>
      <c r="I71" s="92">
        <v>43755</v>
      </c>
      <c r="J71" s="112" t="s">
        <v>360</v>
      </c>
      <c r="K71" s="96" t="s">
        <v>361</v>
      </c>
      <c r="L71" s="19"/>
      <c r="M71" s="20" t="s">
        <v>362</v>
      </c>
      <c r="N71" s="21"/>
      <c r="O71" s="20" t="str">
        <f>IF(L71="Yes",(IF(N71="yes","Sponsor Certified Compliant",IF(N71="No","Sponsor Certified Not Compliant",""))),IF(L71="No",IF(N71&lt;&gt;"","Do not answer Question 2","Sponsor Certified Not Applicable"),""))</f>
        <v/>
      </c>
      <c r="P71" s="68" t="s">
        <v>73</v>
      </c>
      <c r="Q71" s="19"/>
      <c r="R71" s="186"/>
      <c r="S71" s="24"/>
      <c r="T71" s="24"/>
      <c r="U71" s="24"/>
    </row>
    <row r="72" spans="1:21" s="45" customFormat="1" ht="120" customHeight="1">
      <c r="A72" s="90">
        <v>167</v>
      </c>
      <c r="B72" s="20" t="s">
        <v>363</v>
      </c>
      <c r="C72" s="20" t="s">
        <v>188</v>
      </c>
      <c r="D72" s="20"/>
      <c r="E72" s="20" t="s">
        <v>364</v>
      </c>
      <c r="F72" s="20" t="s">
        <v>365</v>
      </c>
      <c r="G72" s="20" t="s">
        <v>69</v>
      </c>
      <c r="H72" s="20" t="s">
        <v>365</v>
      </c>
      <c r="I72" s="92">
        <v>43755</v>
      </c>
      <c r="J72" s="93" t="s">
        <v>366</v>
      </c>
      <c r="K72" s="93" t="s">
        <v>367</v>
      </c>
      <c r="L72" s="21"/>
      <c r="M72" s="131"/>
      <c r="N72" s="131"/>
      <c r="O72" s="20" t="str">
        <f>IF(L72="Yes","Sponsor Certified Compliant",IF(L72="No","Sponsor Certified Not Compliant",""))</f>
        <v/>
      </c>
      <c r="P72" s="68" t="s">
        <v>73</v>
      </c>
      <c r="Q72" s="21"/>
      <c r="R72" s="21" t="s">
        <v>368</v>
      </c>
      <c r="S72" s="147"/>
      <c r="T72" s="24"/>
      <c r="U72" s="24"/>
    </row>
    <row r="73" spans="1:21" s="43" customFormat="1" ht="103.5" customHeight="1">
      <c r="A73" s="137">
        <v>168</v>
      </c>
      <c r="B73" s="128" t="s">
        <v>369</v>
      </c>
      <c r="C73" s="128" t="s">
        <v>87</v>
      </c>
      <c r="D73" s="128"/>
      <c r="E73" s="128"/>
      <c r="F73" s="128" t="s">
        <v>169</v>
      </c>
      <c r="G73" s="128" t="s">
        <v>69</v>
      </c>
      <c r="H73" s="128" t="s">
        <v>169</v>
      </c>
      <c r="I73" s="138">
        <v>44298</v>
      </c>
      <c r="J73" s="139" t="s">
        <v>370</v>
      </c>
      <c r="K73" s="142" t="s">
        <v>371</v>
      </c>
      <c r="L73" s="21" t="str">
        <f>IF($L$13="No",$L$13,IF($L$13="Yes","","Typing in this cell will remove the Efficiency Formula"))</f>
        <v>Typing in this cell will remove the Efficiency Formula</v>
      </c>
      <c r="M73" s="128" t="s">
        <v>372</v>
      </c>
      <c r="N73" s="21"/>
      <c r="O73" s="22" t="str">
        <f>IF(L73="Yes",(IF(N73="yes","Sponsor Certified Compliant",IF(N73="No","Sponsor Certified Not Compliant",""))),IF(L73="No",IF(N73&lt;&gt;"","Do not answer Question 2","Sponsor Certified Compliant"),""))</f>
        <v/>
      </c>
      <c r="P73" s="140" t="s">
        <v>73</v>
      </c>
      <c r="Q73" s="21"/>
      <c r="R73" s="171"/>
      <c r="S73" s="141"/>
      <c r="T73" s="141"/>
      <c r="U73" s="141"/>
    </row>
    <row r="74" spans="1:21" s="42" customFormat="1" ht="113.25" customHeight="1">
      <c r="A74" s="90">
        <v>171</v>
      </c>
      <c r="B74" s="20" t="s">
        <v>373</v>
      </c>
      <c r="C74" s="20" t="s">
        <v>374</v>
      </c>
      <c r="D74" s="20" t="s">
        <v>375</v>
      </c>
      <c r="E74" s="20" t="s">
        <v>376</v>
      </c>
      <c r="F74" s="20" t="s">
        <v>68</v>
      </c>
      <c r="G74" s="22" t="s">
        <v>69</v>
      </c>
      <c r="H74" s="22" t="s">
        <v>377</v>
      </c>
      <c r="I74" s="162">
        <v>41821</v>
      </c>
      <c r="J74" s="163" t="s">
        <v>378</v>
      </c>
      <c r="K74" s="164" t="s">
        <v>379</v>
      </c>
      <c r="L74" s="19"/>
      <c r="M74" s="131"/>
      <c r="N74" s="131"/>
      <c r="O74" s="20" t="str">
        <f t="shared" ref="O74:O81" si="2">IF(L74="Yes","Sponsor Certified Compliant",IF(L74="No","Sponsor Certified Not Compliant",""))</f>
        <v/>
      </c>
      <c r="P74" s="68" t="s">
        <v>73</v>
      </c>
      <c r="Q74" s="19"/>
      <c r="R74" s="171"/>
      <c r="S74" s="24"/>
      <c r="T74" s="24"/>
      <c r="U74" s="24"/>
    </row>
    <row r="75" spans="1:21" s="42" customFormat="1" ht="87" customHeight="1">
      <c r="A75" s="90">
        <v>172</v>
      </c>
      <c r="B75" s="20" t="s">
        <v>380</v>
      </c>
      <c r="C75" s="20" t="s">
        <v>374</v>
      </c>
      <c r="D75" s="20" t="s">
        <v>381</v>
      </c>
      <c r="E75" s="20" t="s">
        <v>382</v>
      </c>
      <c r="F75" s="20" t="s">
        <v>68</v>
      </c>
      <c r="G75" s="22" t="s">
        <v>69</v>
      </c>
      <c r="H75" s="22" t="s">
        <v>377</v>
      </c>
      <c r="I75" s="92">
        <v>41821</v>
      </c>
      <c r="J75" s="103" t="s">
        <v>383</v>
      </c>
      <c r="K75" s="103" t="s">
        <v>384</v>
      </c>
      <c r="L75" s="19"/>
      <c r="M75" s="131"/>
      <c r="N75" s="131"/>
      <c r="O75" s="20" t="str">
        <f t="shared" si="2"/>
        <v/>
      </c>
      <c r="P75" s="68" t="s">
        <v>73</v>
      </c>
      <c r="Q75" s="19"/>
      <c r="R75" s="19" t="s">
        <v>385</v>
      </c>
      <c r="S75" s="24"/>
      <c r="T75" s="24"/>
      <c r="U75" s="24"/>
    </row>
    <row r="76" spans="1:21" s="42" customFormat="1" ht="83.25" customHeight="1">
      <c r="A76" s="90">
        <v>173</v>
      </c>
      <c r="B76" s="20" t="s">
        <v>386</v>
      </c>
      <c r="C76" s="20" t="s">
        <v>374</v>
      </c>
      <c r="D76" s="20" t="s">
        <v>387</v>
      </c>
      <c r="E76" s="20" t="s">
        <v>388</v>
      </c>
      <c r="F76" s="20" t="s">
        <v>68</v>
      </c>
      <c r="G76" s="22" t="s">
        <v>69</v>
      </c>
      <c r="H76" s="22" t="s">
        <v>377</v>
      </c>
      <c r="I76" s="92">
        <v>41821</v>
      </c>
      <c r="J76" s="103" t="s">
        <v>389</v>
      </c>
      <c r="K76" s="102" t="s">
        <v>390</v>
      </c>
      <c r="L76" s="19"/>
      <c r="M76" s="131"/>
      <c r="N76" s="131"/>
      <c r="O76" s="20" t="str">
        <f t="shared" si="2"/>
        <v/>
      </c>
      <c r="P76" s="68" t="s">
        <v>73</v>
      </c>
      <c r="Q76" s="21"/>
      <c r="R76" s="171"/>
      <c r="S76" s="24"/>
      <c r="T76" s="24"/>
      <c r="U76" s="24"/>
    </row>
    <row r="77" spans="1:21" s="42" customFormat="1" ht="90.95">
      <c r="A77" s="90">
        <v>174</v>
      </c>
      <c r="B77" s="20" t="s">
        <v>391</v>
      </c>
      <c r="C77" s="20" t="s">
        <v>374</v>
      </c>
      <c r="D77" s="20" t="s">
        <v>392</v>
      </c>
      <c r="E77" s="20" t="s">
        <v>393</v>
      </c>
      <c r="F77" s="20" t="s">
        <v>68</v>
      </c>
      <c r="G77" s="22" t="s">
        <v>69</v>
      </c>
      <c r="H77" s="22" t="s">
        <v>377</v>
      </c>
      <c r="I77" s="92">
        <v>41821</v>
      </c>
      <c r="J77" s="103" t="s">
        <v>394</v>
      </c>
      <c r="K77" s="103" t="s">
        <v>395</v>
      </c>
      <c r="L77" s="19"/>
      <c r="M77" s="131"/>
      <c r="N77" s="131"/>
      <c r="O77" s="20" t="str">
        <f t="shared" si="2"/>
        <v/>
      </c>
      <c r="P77" s="68" t="s">
        <v>73</v>
      </c>
      <c r="Q77" s="19"/>
      <c r="R77" s="19" t="s">
        <v>385</v>
      </c>
      <c r="S77" s="24"/>
      <c r="T77" s="24"/>
      <c r="U77" s="24"/>
    </row>
    <row r="78" spans="1:21" s="42" customFormat="1" ht="123" customHeight="1">
      <c r="A78" s="90">
        <v>175</v>
      </c>
      <c r="B78" s="20" t="s">
        <v>396</v>
      </c>
      <c r="C78" s="20" t="s">
        <v>374</v>
      </c>
      <c r="D78" s="20" t="s">
        <v>397</v>
      </c>
      <c r="E78" s="20" t="s">
        <v>398</v>
      </c>
      <c r="F78" s="20" t="s">
        <v>68</v>
      </c>
      <c r="G78" s="22" t="s">
        <v>69</v>
      </c>
      <c r="H78" s="22" t="s">
        <v>377</v>
      </c>
      <c r="I78" s="92">
        <v>41821</v>
      </c>
      <c r="J78" s="103" t="s">
        <v>399</v>
      </c>
      <c r="K78" s="103" t="s">
        <v>400</v>
      </c>
      <c r="L78" s="19"/>
      <c r="M78" s="131"/>
      <c r="N78" s="131"/>
      <c r="O78" s="20" t="str">
        <f t="shared" si="2"/>
        <v/>
      </c>
      <c r="P78" s="68" t="s">
        <v>73</v>
      </c>
      <c r="Q78" s="19"/>
      <c r="R78" s="171"/>
      <c r="S78" s="24"/>
      <c r="T78" s="24"/>
      <c r="U78" s="24"/>
    </row>
    <row r="79" spans="1:21" s="42" customFormat="1" ht="78">
      <c r="A79" s="90">
        <v>176</v>
      </c>
      <c r="B79" s="20" t="s">
        <v>391</v>
      </c>
      <c r="C79" s="20" t="s">
        <v>374</v>
      </c>
      <c r="D79" s="20" t="s">
        <v>401</v>
      </c>
      <c r="E79" s="20" t="s">
        <v>402</v>
      </c>
      <c r="F79" s="20" t="s">
        <v>68</v>
      </c>
      <c r="G79" s="22" t="s">
        <v>69</v>
      </c>
      <c r="H79" s="22" t="s">
        <v>377</v>
      </c>
      <c r="I79" s="92">
        <v>41821</v>
      </c>
      <c r="J79" s="103" t="s">
        <v>403</v>
      </c>
      <c r="K79" s="103" t="s">
        <v>404</v>
      </c>
      <c r="L79" s="19"/>
      <c r="M79" s="131"/>
      <c r="N79" s="131"/>
      <c r="O79" s="20" t="str">
        <f t="shared" si="2"/>
        <v/>
      </c>
      <c r="P79" s="68" t="s">
        <v>73</v>
      </c>
      <c r="Q79" s="19"/>
      <c r="R79" s="19" t="s">
        <v>385</v>
      </c>
      <c r="S79" s="24"/>
      <c r="T79" s="24"/>
      <c r="U79" s="24"/>
    </row>
    <row r="80" spans="1:21" s="42" customFormat="1" ht="90.95">
      <c r="A80" s="90">
        <v>177</v>
      </c>
      <c r="B80" s="20" t="s">
        <v>405</v>
      </c>
      <c r="C80" s="20" t="s">
        <v>374</v>
      </c>
      <c r="D80" s="20" t="s">
        <v>406</v>
      </c>
      <c r="E80" s="20" t="s">
        <v>407</v>
      </c>
      <c r="F80" s="20" t="s">
        <v>68</v>
      </c>
      <c r="G80" s="22" t="s">
        <v>69</v>
      </c>
      <c r="H80" s="22" t="s">
        <v>377</v>
      </c>
      <c r="I80" s="92">
        <v>41821</v>
      </c>
      <c r="J80" s="103" t="s">
        <v>408</v>
      </c>
      <c r="K80" s="103" t="s">
        <v>409</v>
      </c>
      <c r="L80" s="19"/>
      <c r="M80" s="131"/>
      <c r="N80" s="131"/>
      <c r="O80" s="20" t="str">
        <f t="shared" si="2"/>
        <v/>
      </c>
      <c r="P80" s="68" t="s">
        <v>73</v>
      </c>
      <c r="Q80" s="19"/>
      <c r="R80" s="171"/>
      <c r="S80" s="24"/>
      <c r="T80" s="24"/>
      <c r="U80" s="24"/>
    </row>
    <row r="81" spans="1:21" s="42" customFormat="1" ht="83.25" customHeight="1">
      <c r="A81" s="90">
        <v>178</v>
      </c>
      <c r="B81" s="20" t="s">
        <v>410</v>
      </c>
      <c r="C81" s="20" t="s">
        <v>374</v>
      </c>
      <c r="D81" s="20" t="s">
        <v>411</v>
      </c>
      <c r="E81" s="20" t="s">
        <v>412</v>
      </c>
      <c r="F81" s="20" t="s">
        <v>68</v>
      </c>
      <c r="G81" s="22" t="s">
        <v>69</v>
      </c>
      <c r="H81" s="22" t="s">
        <v>377</v>
      </c>
      <c r="I81" s="92">
        <v>41821</v>
      </c>
      <c r="J81" s="103" t="s">
        <v>413</v>
      </c>
      <c r="K81" s="103" t="s">
        <v>414</v>
      </c>
      <c r="L81" s="19"/>
      <c r="M81" s="131"/>
      <c r="N81" s="131"/>
      <c r="O81" s="20" t="str">
        <f t="shared" si="2"/>
        <v/>
      </c>
      <c r="P81" s="68" t="s">
        <v>73</v>
      </c>
      <c r="Q81" s="19"/>
      <c r="R81" s="19" t="s">
        <v>385</v>
      </c>
      <c r="S81" s="24"/>
      <c r="T81" s="24"/>
      <c r="U81" s="24"/>
    </row>
    <row r="82" spans="1:21" s="42" customFormat="1" ht="138.6" customHeight="1">
      <c r="A82" s="90">
        <v>179</v>
      </c>
      <c r="B82" s="20" t="s">
        <v>415</v>
      </c>
      <c r="C82" s="20" t="s">
        <v>374</v>
      </c>
      <c r="D82" s="20"/>
      <c r="E82" s="20" t="s">
        <v>416</v>
      </c>
      <c r="F82" s="20" t="s">
        <v>68</v>
      </c>
      <c r="G82" s="22" t="s">
        <v>69</v>
      </c>
      <c r="H82" s="22" t="s">
        <v>377</v>
      </c>
      <c r="I82" s="92">
        <v>41176</v>
      </c>
      <c r="J82" s="20" t="s">
        <v>417</v>
      </c>
      <c r="K82" s="20" t="s">
        <v>418</v>
      </c>
      <c r="L82" s="19"/>
      <c r="M82" s="152" t="s">
        <v>419</v>
      </c>
      <c r="N82" s="19"/>
      <c r="O82" s="20" t="str">
        <f>IF(L82="Yes",(IF(N82="yes","Sponsor Certified Compliant",IF(N82="No","Sponsor Certified Not Compliant",""))),IF(L82="No",IF(N82&lt;&gt;"","Do not answer Question 2","Sponsor Certified Not Applicable"),""))</f>
        <v/>
      </c>
      <c r="P82" s="68" t="s">
        <v>73</v>
      </c>
      <c r="Q82" s="19"/>
      <c r="R82" s="171"/>
      <c r="S82" s="24"/>
      <c r="T82" s="24"/>
      <c r="U82" s="24"/>
    </row>
    <row r="83" spans="1:21" s="42" customFormat="1" ht="78">
      <c r="A83" s="90">
        <v>181</v>
      </c>
      <c r="B83" s="20" t="s">
        <v>420</v>
      </c>
      <c r="C83" s="20" t="s">
        <v>374</v>
      </c>
      <c r="D83" s="20"/>
      <c r="E83" s="20" t="s">
        <v>421</v>
      </c>
      <c r="F83" s="20" t="s">
        <v>68</v>
      </c>
      <c r="G83" s="22" t="s">
        <v>69</v>
      </c>
      <c r="H83" s="22" t="s">
        <v>377</v>
      </c>
      <c r="I83" s="92">
        <v>40092</v>
      </c>
      <c r="J83" s="20" t="s">
        <v>422</v>
      </c>
      <c r="K83" s="20" t="s">
        <v>423</v>
      </c>
      <c r="L83" s="19"/>
      <c r="M83" s="22" t="s">
        <v>424</v>
      </c>
      <c r="N83" s="19"/>
      <c r="O83" s="20" t="str">
        <f>IF(L83="Yes",(IF(N83="yes","Sponsor Certified Compliant",IF(N83="No","Sponsor Certified Not Compliant",""))),IF(L83="No",IF(N83&lt;&gt;"","Do not answer Question 2","Sponsor Certified Not Applicable"),""))</f>
        <v/>
      </c>
      <c r="P83" s="68" t="s">
        <v>73</v>
      </c>
      <c r="Q83" s="21"/>
      <c r="R83" s="171"/>
      <c r="S83" s="24"/>
      <c r="T83" s="24"/>
      <c r="U83" s="24"/>
    </row>
    <row r="84" spans="1:21" s="42" customFormat="1" ht="78">
      <c r="A84" s="90">
        <v>182</v>
      </c>
      <c r="B84" s="20" t="s">
        <v>425</v>
      </c>
      <c r="C84" s="20" t="s">
        <v>374</v>
      </c>
      <c r="D84" s="20"/>
      <c r="E84" s="20" t="s">
        <v>426</v>
      </c>
      <c r="F84" s="20" t="s">
        <v>68</v>
      </c>
      <c r="G84" s="22" t="s">
        <v>69</v>
      </c>
      <c r="H84" s="22" t="s">
        <v>377</v>
      </c>
      <c r="I84" s="92">
        <v>41546</v>
      </c>
      <c r="J84" s="22" t="s">
        <v>427</v>
      </c>
      <c r="K84" s="22" t="s">
        <v>428</v>
      </c>
      <c r="L84" s="19"/>
      <c r="M84" s="131"/>
      <c r="N84" s="131"/>
      <c r="O84" s="20" t="str">
        <f>IF(L84="Yes","Sponsor Certified Compliant",IF(L84="No","Sponsor Certified Not Compliant",""))</f>
        <v/>
      </c>
      <c r="P84" s="68" t="s">
        <v>73</v>
      </c>
      <c r="Q84" s="21"/>
      <c r="R84" s="171"/>
      <c r="S84" s="24"/>
      <c r="T84" s="24"/>
      <c r="U84" s="24"/>
    </row>
    <row r="85" spans="1:21" s="42" customFormat="1" ht="108" customHeight="1">
      <c r="A85" s="90">
        <v>183</v>
      </c>
      <c r="B85" s="20" t="s">
        <v>429</v>
      </c>
      <c r="C85" s="20" t="s">
        <v>374</v>
      </c>
      <c r="D85" s="20"/>
      <c r="E85" s="20" t="s">
        <v>430</v>
      </c>
      <c r="F85" s="20" t="s">
        <v>68</v>
      </c>
      <c r="G85" s="22" t="s">
        <v>69</v>
      </c>
      <c r="H85" s="22" t="s">
        <v>377</v>
      </c>
      <c r="I85" s="92">
        <v>41176</v>
      </c>
      <c r="J85" s="20" t="s">
        <v>431</v>
      </c>
      <c r="K85" s="20" t="s">
        <v>432</v>
      </c>
      <c r="L85" s="19"/>
      <c r="M85" s="20" t="s">
        <v>433</v>
      </c>
      <c r="N85" s="19"/>
      <c r="O85" s="20" t="str">
        <f t="shared" ref="O85:O94" si="3">IF(L85="Yes",(IF(N85="yes","Sponsor Certified Compliant",IF(N85="No","Sponsor Certified Not Compliant",""))),IF(L85="No",IF(N85&lt;&gt;"","Do not answer Question 2","Sponsor Certified Not Applicable"),""))</f>
        <v/>
      </c>
      <c r="P85" s="68" t="s">
        <v>73</v>
      </c>
      <c r="Q85" s="19"/>
      <c r="R85" s="21" t="s">
        <v>434</v>
      </c>
      <c r="S85" s="24"/>
      <c r="T85" s="24"/>
      <c r="U85" s="24"/>
    </row>
    <row r="86" spans="1:21" s="42" customFormat="1" ht="78">
      <c r="A86" s="90">
        <v>184</v>
      </c>
      <c r="B86" s="20" t="s">
        <v>435</v>
      </c>
      <c r="C86" s="20" t="s">
        <v>374</v>
      </c>
      <c r="D86" s="20"/>
      <c r="E86" s="20" t="s">
        <v>436</v>
      </c>
      <c r="F86" s="20" t="s">
        <v>68</v>
      </c>
      <c r="G86" s="22" t="s">
        <v>69</v>
      </c>
      <c r="H86" s="22" t="s">
        <v>377</v>
      </c>
      <c r="I86" s="92">
        <v>39354</v>
      </c>
      <c r="J86" s="20" t="s">
        <v>437</v>
      </c>
      <c r="K86" s="20" t="s">
        <v>438</v>
      </c>
      <c r="L86" s="19"/>
      <c r="M86" s="20" t="s">
        <v>439</v>
      </c>
      <c r="N86" s="19"/>
      <c r="O86" s="20" t="str">
        <f t="shared" si="3"/>
        <v/>
      </c>
      <c r="P86" s="68" t="s">
        <v>73</v>
      </c>
      <c r="Q86" s="19"/>
      <c r="R86" s="171"/>
      <c r="S86" s="24"/>
      <c r="T86" s="24"/>
      <c r="U86" s="24"/>
    </row>
    <row r="87" spans="1:21" s="42" customFormat="1" ht="78">
      <c r="A87" s="90">
        <v>185</v>
      </c>
      <c r="B87" s="20" t="s">
        <v>440</v>
      </c>
      <c r="C87" s="20" t="s">
        <v>374</v>
      </c>
      <c r="D87" s="20"/>
      <c r="E87" s="20" t="s">
        <v>441</v>
      </c>
      <c r="F87" s="20" t="s">
        <v>68</v>
      </c>
      <c r="G87" s="22" t="s">
        <v>69</v>
      </c>
      <c r="H87" s="22" t="s">
        <v>377</v>
      </c>
      <c r="I87" s="92">
        <v>39354</v>
      </c>
      <c r="J87" s="20" t="s">
        <v>442</v>
      </c>
      <c r="K87" s="20" t="s">
        <v>443</v>
      </c>
      <c r="L87" s="19"/>
      <c r="M87" s="20" t="s">
        <v>444</v>
      </c>
      <c r="N87" s="19"/>
      <c r="O87" s="20" t="str">
        <f t="shared" si="3"/>
        <v/>
      </c>
      <c r="P87" s="68" t="s">
        <v>73</v>
      </c>
      <c r="Q87" s="19"/>
      <c r="R87" s="171"/>
      <c r="S87" s="24"/>
      <c r="T87" s="24"/>
      <c r="U87" s="24"/>
    </row>
    <row r="88" spans="1:21" s="42" customFormat="1" ht="78">
      <c r="A88" s="90">
        <v>186</v>
      </c>
      <c r="B88" s="20" t="s">
        <v>445</v>
      </c>
      <c r="C88" s="20" t="s">
        <v>445</v>
      </c>
      <c r="D88" s="20"/>
      <c r="E88" s="20" t="s">
        <v>446</v>
      </c>
      <c r="F88" s="20" t="s">
        <v>101</v>
      </c>
      <c r="G88" s="22" t="s">
        <v>69</v>
      </c>
      <c r="H88" s="22" t="s">
        <v>377</v>
      </c>
      <c r="I88" s="92">
        <v>38533</v>
      </c>
      <c r="J88" s="20" t="s">
        <v>447</v>
      </c>
      <c r="K88" s="98" t="s">
        <v>16</v>
      </c>
      <c r="L88" s="21" t="str">
        <f>IF($L$9="No",$L$9,IF($L$9="Yes","","Typing in this cell will remove the Efficiency Formula"))</f>
        <v>Typing in this cell will remove the Efficiency Formula</v>
      </c>
      <c r="M88" s="22" t="s">
        <v>448</v>
      </c>
      <c r="N88" s="19"/>
      <c r="O88" s="20" t="str">
        <f t="shared" si="3"/>
        <v/>
      </c>
      <c r="P88" s="68" t="s">
        <v>73</v>
      </c>
      <c r="Q88" s="21"/>
      <c r="R88" s="21" t="s">
        <v>449</v>
      </c>
      <c r="S88" s="24"/>
      <c r="T88" s="24"/>
      <c r="U88" s="24"/>
    </row>
    <row r="89" spans="1:21" s="43" customFormat="1" ht="130.5" customHeight="1">
      <c r="A89" s="94">
        <v>187</v>
      </c>
      <c r="B89" s="105" t="s">
        <v>450</v>
      </c>
      <c r="C89" s="105" t="s">
        <v>450</v>
      </c>
      <c r="D89" s="105"/>
      <c r="E89" s="22" t="s">
        <v>451</v>
      </c>
      <c r="F89" s="22" t="s">
        <v>452</v>
      </c>
      <c r="G89" s="22" t="s">
        <v>69</v>
      </c>
      <c r="H89" s="22" t="s">
        <v>377</v>
      </c>
      <c r="I89" s="95">
        <v>39354</v>
      </c>
      <c r="J89" s="96" t="s">
        <v>453</v>
      </c>
      <c r="K89" s="96" t="s">
        <v>454</v>
      </c>
      <c r="L89" s="19"/>
      <c r="M89" s="96" t="s">
        <v>455</v>
      </c>
      <c r="N89" s="19"/>
      <c r="O89" s="22" t="str">
        <f t="shared" si="3"/>
        <v/>
      </c>
      <c r="P89" s="68" t="s">
        <v>73</v>
      </c>
      <c r="Q89" s="21"/>
      <c r="R89" s="171"/>
      <c r="S89" s="24"/>
      <c r="T89" s="24"/>
      <c r="U89" s="24"/>
    </row>
    <row r="90" spans="1:21" s="42" customFormat="1" ht="78">
      <c r="A90" s="97">
        <v>196</v>
      </c>
      <c r="B90" s="20" t="s">
        <v>456</v>
      </c>
      <c r="C90" s="20" t="s">
        <v>87</v>
      </c>
      <c r="D90" s="20"/>
      <c r="E90" s="20" t="s">
        <v>457</v>
      </c>
      <c r="F90" s="20" t="s">
        <v>68</v>
      </c>
      <c r="G90" s="22" t="s">
        <v>69</v>
      </c>
      <c r="H90" s="22" t="s">
        <v>458</v>
      </c>
      <c r="I90" s="92">
        <v>40102</v>
      </c>
      <c r="J90" s="93" t="s">
        <v>459</v>
      </c>
      <c r="K90" s="96" t="s">
        <v>460</v>
      </c>
      <c r="L90" s="21"/>
      <c r="M90" s="22" t="s">
        <v>461</v>
      </c>
      <c r="N90" s="19"/>
      <c r="O90" s="20" t="str">
        <f t="shared" si="3"/>
        <v/>
      </c>
      <c r="P90" s="68" t="s">
        <v>73</v>
      </c>
      <c r="Q90" s="21"/>
      <c r="R90" s="171"/>
      <c r="S90" s="24"/>
      <c r="T90" s="24"/>
      <c r="U90" s="24"/>
    </row>
    <row r="91" spans="1:21" s="42" customFormat="1" ht="78">
      <c r="A91" s="97">
        <v>197</v>
      </c>
      <c r="B91" s="91" t="s">
        <v>462</v>
      </c>
      <c r="C91" s="20" t="s">
        <v>87</v>
      </c>
      <c r="D91" s="91"/>
      <c r="E91" s="20" t="s">
        <v>463</v>
      </c>
      <c r="F91" s="22" t="s">
        <v>232</v>
      </c>
      <c r="G91" s="22" t="s">
        <v>69</v>
      </c>
      <c r="H91" s="22" t="s">
        <v>458</v>
      </c>
      <c r="I91" s="92">
        <v>39176</v>
      </c>
      <c r="J91" s="93" t="s">
        <v>464</v>
      </c>
      <c r="K91" s="100" t="s">
        <v>465</v>
      </c>
      <c r="L91" s="21" t="str">
        <f>IF($L$13="No",$L$13,IF($L$13="Yes","","Typing in this cell will remove the Efficiency Formula"))</f>
        <v>Typing in this cell will remove the Efficiency Formula</v>
      </c>
      <c r="M91" s="93" t="s">
        <v>466</v>
      </c>
      <c r="N91" s="19"/>
      <c r="O91" s="20" t="str">
        <f t="shared" si="3"/>
        <v/>
      </c>
      <c r="P91" s="68" t="s">
        <v>73</v>
      </c>
      <c r="Q91" s="19"/>
      <c r="R91" s="171"/>
      <c r="S91" s="24"/>
      <c r="T91" s="24"/>
      <c r="U91" s="24"/>
    </row>
    <row r="92" spans="1:21" s="42" customFormat="1" ht="78">
      <c r="A92" s="97">
        <v>198</v>
      </c>
      <c r="B92" s="20" t="s">
        <v>467</v>
      </c>
      <c r="C92" s="20" t="s">
        <v>468</v>
      </c>
      <c r="D92" s="20" t="s">
        <v>469</v>
      </c>
      <c r="E92" s="20" t="s">
        <v>470</v>
      </c>
      <c r="F92" s="20" t="s">
        <v>471</v>
      </c>
      <c r="G92" s="22" t="s">
        <v>69</v>
      </c>
      <c r="H92" s="22" t="s">
        <v>458</v>
      </c>
      <c r="I92" s="92">
        <v>41998</v>
      </c>
      <c r="J92" s="103" t="s">
        <v>472</v>
      </c>
      <c r="K92" s="102" t="s">
        <v>473</v>
      </c>
      <c r="L92" s="19"/>
      <c r="M92" s="102" t="s">
        <v>474</v>
      </c>
      <c r="N92" s="19"/>
      <c r="O92" s="20" t="str">
        <f t="shared" si="3"/>
        <v/>
      </c>
      <c r="P92" s="68" t="s">
        <v>73</v>
      </c>
      <c r="Q92" s="21"/>
      <c r="R92" s="171"/>
      <c r="S92" s="24"/>
      <c r="T92" s="24"/>
      <c r="U92" s="24"/>
    </row>
    <row r="93" spans="1:21" s="44" customFormat="1" ht="78">
      <c r="A93" s="97">
        <v>199</v>
      </c>
      <c r="B93" s="20" t="s">
        <v>475</v>
      </c>
      <c r="C93" s="20" t="s">
        <v>475</v>
      </c>
      <c r="D93" s="20"/>
      <c r="E93" s="20" t="s">
        <v>476</v>
      </c>
      <c r="F93" s="20" t="s">
        <v>68</v>
      </c>
      <c r="G93" s="22" t="s">
        <v>69</v>
      </c>
      <c r="H93" s="22" t="s">
        <v>477</v>
      </c>
      <c r="I93" s="92">
        <v>41546</v>
      </c>
      <c r="J93" s="93" t="s">
        <v>478</v>
      </c>
      <c r="K93" s="96" t="s">
        <v>479</v>
      </c>
      <c r="L93" s="19"/>
      <c r="M93" s="96" t="s">
        <v>480</v>
      </c>
      <c r="N93" s="19"/>
      <c r="O93" s="20" t="str">
        <f t="shared" si="3"/>
        <v/>
      </c>
      <c r="P93" s="68" t="s">
        <v>73</v>
      </c>
      <c r="Q93" s="21"/>
      <c r="R93" s="171"/>
      <c r="S93" s="24"/>
      <c r="T93" s="24"/>
      <c r="U93" s="24"/>
    </row>
    <row r="94" spans="1:21" s="44" customFormat="1" ht="97.5" customHeight="1">
      <c r="A94" s="97">
        <v>201</v>
      </c>
      <c r="B94" s="20" t="s">
        <v>481</v>
      </c>
      <c r="C94" s="20" t="s">
        <v>87</v>
      </c>
      <c r="D94" s="20"/>
      <c r="E94" s="20" t="s">
        <v>482</v>
      </c>
      <c r="F94" s="20" t="s">
        <v>68</v>
      </c>
      <c r="G94" s="22" t="s">
        <v>69</v>
      </c>
      <c r="H94" s="22" t="s">
        <v>483</v>
      </c>
      <c r="I94" s="92">
        <v>41899</v>
      </c>
      <c r="J94" s="93" t="s">
        <v>484</v>
      </c>
      <c r="K94" s="93" t="s">
        <v>485</v>
      </c>
      <c r="L94" s="19"/>
      <c r="M94" s="20" t="s">
        <v>486</v>
      </c>
      <c r="N94" s="19"/>
      <c r="O94" s="20" t="str">
        <f t="shared" si="3"/>
        <v/>
      </c>
      <c r="P94" s="68" t="s">
        <v>73</v>
      </c>
      <c r="Q94" s="19"/>
      <c r="R94" s="171"/>
      <c r="S94" s="24"/>
      <c r="T94" s="24"/>
      <c r="U94" s="24"/>
    </row>
    <row r="95" spans="1:21" s="161" customFormat="1" ht="39">
      <c r="A95" s="153">
        <v>202</v>
      </c>
      <c r="B95" s="154" t="s">
        <v>487</v>
      </c>
      <c r="C95" s="154" t="s">
        <v>488</v>
      </c>
      <c r="D95" s="154"/>
      <c r="E95" s="154" t="s">
        <v>489</v>
      </c>
      <c r="F95" s="154" t="s">
        <v>490</v>
      </c>
      <c r="G95" s="155" t="s">
        <v>69</v>
      </c>
      <c r="H95" s="155" t="s">
        <v>491</v>
      </c>
      <c r="I95" s="156">
        <v>41893</v>
      </c>
      <c r="J95" s="154" t="s">
        <v>492</v>
      </c>
      <c r="K95" s="154" t="s">
        <v>493</v>
      </c>
      <c r="L95" s="205"/>
      <c r="M95" s="155" t="s">
        <v>494</v>
      </c>
      <c r="N95" s="205"/>
      <c r="O95" s="154"/>
      <c r="P95" s="158"/>
      <c r="Q95" s="159"/>
      <c r="R95" s="185"/>
      <c r="S95" s="160"/>
      <c r="T95" s="160"/>
      <c r="U95" s="160"/>
    </row>
    <row r="96" spans="1:21" s="44" customFormat="1" ht="78">
      <c r="A96" s="97">
        <v>203</v>
      </c>
      <c r="B96" s="20" t="s">
        <v>495</v>
      </c>
      <c r="C96" s="152" t="s">
        <v>488</v>
      </c>
      <c r="D96" s="20"/>
      <c r="E96" s="20" t="s">
        <v>489</v>
      </c>
      <c r="F96" s="20" t="s">
        <v>490</v>
      </c>
      <c r="G96" s="22" t="s">
        <v>69</v>
      </c>
      <c r="H96" s="22" t="s">
        <v>491</v>
      </c>
      <c r="I96" s="92">
        <v>41893</v>
      </c>
      <c r="J96" s="20" t="s">
        <v>496</v>
      </c>
      <c r="K96" s="20" t="s">
        <v>493</v>
      </c>
      <c r="L96" s="19"/>
      <c r="M96" s="22" t="s">
        <v>497</v>
      </c>
      <c r="N96" s="19"/>
      <c r="O96" s="20" t="str">
        <f>IF(L96="Yes",(IF(N96="yes","Sponsor Certified Compliant",IF(N96="No","Sponsor Certified Not Compliant",""))),IF(L96="No",IF(N96&lt;&gt;"","Do not answer Question 2","Sponsor Certified Not Applicable"),""))</f>
        <v/>
      </c>
      <c r="P96" s="68" t="s">
        <v>73</v>
      </c>
      <c r="Q96" s="21"/>
      <c r="R96" s="171"/>
      <c r="S96" s="24"/>
      <c r="T96" s="24"/>
      <c r="U96" s="24"/>
    </row>
    <row r="97" spans="1:21" s="44" customFormat="1" ht="75.75" customHeight="1">
      <c r="A97" s="121">
        <v>207</v>
      </c>
      <c r="B97" s="122" t="s">
        <v>498</v>
      </c>
      <c r="C97" s="126" t="s">
        <v>87</v>
      </c>
      <c r="D97" s="122"/>
      <c r="E97" s="122"/>
      <c r="F97" s="122" t="s">
        <v>499</v>
      </c>
      <c r="G97" s="122" t="s">
        <v>69</v>
      </c>
      <c r="H97" s="122" t="s">
        <v>500</v>
      </c>
      <c r="I97" s="123">
        <v>44743</v>
      </c>
      <c r="J97" s="122" t="s">
        <v>501</v>
      </c>
      <c r="K97" s="122" t="s">
        <v>502</v>
      </c>
      <c r="L97" s="122"/>
      <c r="M97" s="122" t="s">
        <v>503</v>
      </c>
      <c r="N97" s="122"/>
      <c r="O97" s="122" t="s">
        <v>504</v>
      </c>
      <c r="P97" s="125"/>
      <c r="Q97" s="124"/>
      <c r="R97" s="131"/>
      <c r="S97" s="24"/>
      <c r="T97" s="24"/>
      <c r="U97" s="24"/>
    </row>
    <row r="98" spans="1:21" s="44" customFormat="1" ht="61.5" customHeight="1">
      <c r="A98" s="121">
        <v>208</v>
      </c>
      <c r="B98" s="122" t="s">
        <v>505</v>
      </c>
      <c r="C98" s="126" t="s">
        <v>87</v>
      </c>
      <c r="D98" s="122"/>
      <c r="E98" s="122"/>
      <c r="F98" s="122" t="s">
        <v>506</v>
      </c>
      <c r="G98" s="122" t="s">
        <v>69</v>
      </c>
      <c r="H98" s="122" t="s">
        <v>500</v>
      </c>
      <c r="I98" s="123">
        <v>44743</v>
      </c>
      <c r="J98" s="122" t="s">
        <v>507</v>
      </c>
      <c r="K98" s="122" t="s">
        <v>508</v>
      </c>
      <c r="L98" s="122"/>
      <c r="M98" s="122" t="s">
        <v>509</v>
      </c>
      <c r="N98" s="122"/>
      <c r="O98" s="122" t="s">
        <v>504</v>
      </c>
      <c r="P98" s="125"/>
      <c r="Q98" s="124"/>
      <c r="R98" s="131"/>
      <c r="S98" s="24"/>
      <c r="T98" s="24"/>
      <c r="U98" s="24"/>
    </row>
    <row r="99" spans="1:21" s="44" customFormat="1" ht="54" customHeight="1">
      <c r="A99" s="121">
        <v>209</v>
      </c>
      <c r="B99" s="122" t="s">
        <v>510</v>
      </c>
      <c r="C99" s="126" t="s">
        <v>87</v>
      </c>
      <c r="D99" s="122"/>
      <c r="E99" s="122"/>
      <c r="F99" s="122" t="s">
        <v>511</v>
      </c>
      <c r="G99" s="122" t="s">
        <v>69</v>
      </c>
      <c r="H99" s="122" t="s">
        <v>500</v>
      </c>
      <c r="I99" s="123">
        <v>45108</v>
      </c>
      <c r="J99" s="122" t="s">
        <v>512</v>
      </c>
      <c r="K99" s="122" t="s">
        <v>513</v>
      </c>
      <c r="L99" s="122"/>
      <c r="M99" s="122" t="s">
        <v>514</v>
      </c>
      <c r="N99" s="122"/>
      <c r="O99" s="122" t="s">
        <v>515</v>
      </c>
      <c r="P99" s="125"/>
      <c r="Q99" s="124"/>
      <c r="R99" s="131"/>
      <c r="S99" s="24"/>
      <c r="T99" s="24"/>
      <c r="U99" s="24"/>
    </row>
    <row r="100" spans="1:21" s="44" customFormat="1" ht="111" customHeight="1">
      <c r="A100" s="97">
        <v>216</v>
      </c>
      <c r="B100" s="20" t="s">
        <v>516</v>
      </c>
      <c r="C100" s="91" t="s">
        <v>87</v>
      </c>
      <c r="D100" s="20" t="s">
        <v>517</v>
      </c>
      <c r="E100" s="20" t="s">
        <v>518</v>
      </c>
      <c r="F100" s="20" t="s">
        <v>68</v>
      </c>
      <c r="G100" s="22" t="s">
        <v>69</v>
      </c>
      <c r="H100" s="22" t="s">
        <v>519</v>
      </c>
      <c r="I100" s="92">
        <v>40382</v>
      </c>
      <c r="J100" s="20" t="s">
        <v>520</v>
      </c>
      <c r="K100" s="20" t="s">
        <v>521</v>
      </c>
      <c r="L100" s="19"/>
      <c r="M100" s="131"/>
      <c r="N100" s="131"/>
      <c r="O100" s="20" t="str">
        <f>IF(L100="Yes","Sponsor Certified Compliant",IF(L100="No","Sponsor Certified Not Compliant",""))</f>
        <v/>
      </c>
      <c r="P100" s="68" t="s">
        <v>73</v>
      </c>
      <c r="Q100" s="19"/>
      <c r="R100" s="171"/>
      <c r="S100" s="24"/>
      <c r="T100" s="24"/>
      <c r="U100" s="24"/>
    </row>
    <row r="101" spans="1:21" s="44" customFormat="1" ht="78">
      <c r="A101" s="97">
        <v>217</v>
      </c>
      <c r="B101" s="91" t="s">
        <v>522</v>
      </c>
      <c r="C101" s="91" t="s">
        <v>87</v>
      </c>
      <c r="D101" s="91"/>
      <c r="E101" s="20" t="s">
        <v>523</v>
      </c>
      <c r="F101" s="20" t="s">
        <v>68</v>
      </c>
      <c r="G101" s="22" t="s">
        <v>69</v>
      </c>
      <c r="H101" s="22" t="s">
        <v>519</v>
      </c>
      <c r="I101" s="92">
        <v>42613</v>
      </c>
      <c r="J101" s="20" t="s">
        <v>524</v>
      </c>
      <c r="K101" s="20" t="s">
        <v>525</v>
      </c>
      <c r="L101" s="19"/>
      <c r="M101" s="131"/>
      <c r="N101" s="131"/>
      <c r="O101" s="20" t="str">
        <f>IF(L101="Yes","Sponsor Certified Compliant",IF(L101="No","Sponsor Certified Not Compliant",""))</f>
        <v/>
      </c>
      <c r="P101" s="68" t="s">
        <v>73</v>
      </c>
      <c r="Q101" s="19"/>
      <c r="R101" s="171"/>
      <c r="S101" s="24"/>
      <c r="T101" s="24"/>
      <c r="U101" s="24"/>
    </row>
    <row r="102" spans="1:21" s="44" customFormat="1" ht="96.75" customHeight="1">
      <c r="A102" s="97">
        <v>218</v>
      </c>
      <c r="B102" s="20" t="s">
        <v>526</v>
      </c>
      <c r="C102" s="20" t="s">
        <v>527</v>
      </c>
      <c r="D102" s="20"/>
      <c r="E102" s="20" t="s">
        <v>528</v>
      </c>
      <c r="F102" s="20" t="s">
        <v>101</v>
      </c>
      <c r="G102" s="22" t="s">
        <v>69</v>
      </c>
      <c r="H102" s="22" t="s">
        <v>519</v>
      </c>
      <c r="I102" s="92">
        <v>41540</v>
      </c>
      <c r="J102" s="20" t="s">
        <v>529</v>
      </c>
      <c r="K102" s="98" t="s">
        <v>16</v>
      </c>
      <c r="L102" s="21" t="str">
        <f>IF($L$9="No",$L$9,IF($L$9="Yes","","Typing in this cell will remove the Efficiency Formula"))</f>
        <v>Typing in this cell will remove the Efficiency Formula</v>
      </c>
      <c r="M102" s="20" t="s">
        <v>530</v>
      </c>
      <c r="N102" s="19"/>
      <c r="O102" s="20" t="str">
        <f>IF(L102="Yes",(IF(N102="yes","Sponsor Certified Compliant",IF(N102="No","Sponsor Certified Not Compliant",""))),IF(L102="No",IF(N102&lt;&gt;"","Do not answer Question 2","Sponsor Certified Not Applicable"),""))</f>
        <v/>
      </c>
      <c r="P102" s="68" t="s">
        <v>73</v>
      </c>
      <c r="Q102" s="21"/>
      <c r="R102" s="171"/>
      <c r="S102" s="24"/>
      <c r="T102" s="24"/>
      <c r="U102" s="24"/>
    </row>
    <row r="103" spans="1:21" s="44" customFormat="1" ht="78">
      <c r="A103" s="97">
        <v>219</v>
      </c>
      <c r="B103" s="20" t="s">
        <v>531</v>
      </c>
      <c r="C103" s="20" t="s">
        <v>531</v>
      </c>
      <c r="D103" s="20"/>
      <c r="E103" s="20" t="s">
        <v>532</v>
      </c>
      <c r="F103" s="20" t="s">
        <v>101</v>
      </c>
      <c r="G103" s="22" t="s">
        <v>69</v>
      </c>
      <c r="H103" s="22" t="s">
        <v>519</v>
      </c>
      <c r="I103" s="92">
        <v>40102</v>
      </c>
      <c r="J103" s="20" t="s">
        <v>533</v>
      </c>
      <c r="K103" s="98" t="s">
        <v>16</v>
      </c>
      <c r="L103" s="21" t="str">
        <f>IF($L$9="No",$L$9,IF($L$9="Yes","","Typing in this cell will remove the Efficiency Formula"))</f>
        <v>Typing in this cell will remove the Efficiency Formula</v>
      </c>
      <c r="M103" s="22" t="s">
        <v>534</v>
      </c>
      <c r="N103" s="19"/>
      <c r="O103" s="20" t="str">
        <f>IF(L103="Yes",(IF(N103="yes","Sponsor Certified Compliant",IF(N103="No","Sponsor Certified Not Compliant",""))),IF(L103="No",IF(N103&lt;&gt;"","Do not answer Question 2","Sponsor Certified Not Applicable"),""))</f>
        <v/>
      </c>
      <c r="P103" s="68" t="s">
        <v>73</v>
      </c>
      <c r="Q103" s="21"/>
      <c r="R103" s="171"/>
      <c r="S103" s="24"/>
      <c r="T103" s="24"/>
      <c r="U103" s="24"/>
    </row>
    <row r="104" spans="1:21" s="44" customFormat="1" ht="107.25" customHeight="1">
      <c r="A104" s="97">
        <v>220</v>
      </c>
      <c r="B104" s="91" t="s">
        <v>535</v>
      </c>
      <c r="C104" s="91" t="s">
        <v>87</v>
      </c>
      <c r="D104" s="91"/>
      <c r="E104" s="20" t="s">
        <v>536</v>
      </c>
      <c r="F104" s="20" t="s">
        <v>537</v>
      </c>
      <c r="G104" s="22" t="s">
        <v>69</v>
      </c>
      <c r="H104" s="22" t="s">
        <v>538</v>
      </c>
      <c r="I104" s="92">
        <v>42086</v>
      </c>
      <c r="J104" s="103" t="s">
        <v>539</v>
      </c>
      <c r="K104" s="148" t="s">
        <v>502</v>
      </c>
      <c r="L104" s="19"/>
      <c r="M104" s="103" t="s">
        <v>540</v>
      </c>
      <c r="N104" s="21"/>
      <c r="O104" s="20" t="str">
        <f>IF(L104="Yes",(IF(N104="yes","Sponsor Certified Compliant",IF(N104="No","Sponsor Certified Not Compliant",""))),IF(L104="No",IF(N104&lt;&gt;"","Do not answer Question 2","Sponsor Certified Not Applicable"),""))</f>
        <v/>
      </c>
      <c r="P104" s="68" t="s">
        <v>73</v>
      </c>
      <c r="Q104" s="19"/>
      <c r="R104" s="171"/>
      <c r="S104" s="24"/>
      <c r="T104" s="24"/>
      <c r="U104" s="24"/>
    </row>
    <row r="105" spans="1:21" s="44" customFormat="1" ht="219.6" customHeight="1">
      <c r="A105" s="97">
        <v>221</v>
      </c>
      <c r="B105" s="91" t="s">
        <v>541</v>
      </c>
      <c r="C105" s="91"/>
      <c r="D105" s="91"/>
      <c r="E105" s="20" t="s">
        <v>337</v>
      </c>
      <c r="F105" s="20" t="s">
        <v>68</v>
      </c>
      <c r="G105" s="22" t="s">
        <v>69</v>
      </c>
      <c r="H105" s="22" t="s">
        <v>519</v>
      </c>
      <c r="I105" s="92">
        <v>43007</v>
      </c>
      <c r="J105" s="103" t="s">
        <v>542</v>
      </c>
      <c r="K105" s="103" t="s">
        <v>543</v>
      </c>
      <c r="L105" s="19"/>
      <c r="M105" s="20" t="s">
        <v>544</v>
      </c>
      <c r="N105" s="21"/>
      <c r="O105" s="20" t="str">
        <f>IF(L105="Yes",(IF(N105="yes","Sponsor Certified Compliant",IF(N105="No","Sponsor Certified Not Compliant",""))),IF(L105="No",IF(N105&lt;&gt;"","Do not answer Question 2","Sponsor Certified Not Applicable"),""))</f>
        <v/>
      </c>
      <c r="P105" s="68" t="s">
        <v>73</v>
      </c>
      <c r="Q105" s="19"/>
      <c r="R105" s="171"/>
      <c r="S105" s="24"/>
      <c r="T105" s="24"/>
      <c r="U105" s="24"/>
    </row>
    <row r="106" spans="1:21" s="44" customFormat="1" ht="75.599999999999994" customHeight="1">
      <c r="A106" s="90">
        <v>222</v>
      </c>
      <c r="B106" s="91" t="s">
        <v>545</v>
      </c>
      <c r="C106" s="91" t="s">
        <v>87</v>
      </c>
      <c r="D106" s="91"/>
      <c r="E106" s="20"/>
      <c r="F106" s="20" t="s">
        <v>68</v>
      </c>
      <c r="G106" s="20" t="s">
        <v>69</v>
      </c>
      <c r="H106" s="20" t="s">
        <v>546</v>
      </c>
      <c r="I106" s="92"/>
      <c r="J106" s="103" t="s">
        <v>547</v>
      </c>
      <c r="K106" s="103" t="s">
        <v>548</v>
      </c>
      <c r="L106" s="21"/>
      <c r="M106" s="20" t="s">
        <v>549</v>
      </c>
      <c r="N106" s="21"/>
      <c r="O106" s="20" t="str">
        <f>IF(L106="Yes",(IF(N106="yes","Sponsor Certified Compliant",IF(N106="No","Sponsor Certified Not Compliant",""))),IF(L106="No",IF(N106&lt;&gt;"","Do not answer Question 2","Sponsor Certified Not Compliant"),""))</f>
        <v/>
      </c>
      <c r="P106" s="68" t="s">
        <v>73</v>
      </c>
      <c r="Q106" s="19"/>
      <c r="R106" s="171"/>
      <c r="S106" s="24"/>
      <c r="T106" s="24"/>
      <c r="U106" s="24"/>
    </row>
    <row r="107" spans="1:21" s="44" customFormat="1" ht="78">
      <c r="A107" s="97">
        <v>301</v>
      </c>
      <c r="B107" s="20" t="s">
        <v>550</v>
      </c>
      <c r="C107" s="20" t="s">
        <v>551</v>
      </c>
      <c r="D107" s="20"/>
      <c r="E107" s="20" t="s">
        <v>552</v>
      </c>
      <c r="F107" s="20" t="s">
        <v>68</v>
      </c>
      <c r="G107" s="22" t="s">
        <v>553</v>
      </c>
      <c r="H107" s="22" t="s">
        <v>554</v>
      </c>
      <c r="I107" s="92">
        <v>39171</v>
      </c>
      <c r="J107" s="20" t="s">
        <v>555</v>
      </c>
      <c r="K107" s="22" t="s">
        <v>556</v>
      </c>
      <c r="L107" s="21"/>
      <c r="M107" s="20" t="s">
        <v>557</v>
      </c>
      <c r="N107" s="21"/>
      <c r="O107" s="20" t="str">
        <f>IF(L107="Yes",(IF(N107="yes","Sponsor Certified Compliant",IF(N107="No","Sponsor Certified Not Compliant",""))),IF(L107="No",IF(N107&lt;&gt;"","Do not answer Question 2","Sponsor Certified Not Applicable"),""))</f>
        <v/>
      </c>
      <c r="P107" s="68" t="s">
        <v>73</v>
      </c>
      <c r="Q107" s="19"/>
      <c r="R107" s="171"/>
      <c r="S107" s="24"/>
      <c r="T107" s="24"/>
      <c r="U107" s="24"/>
    </row>
    <row r="108" spans="1:21" s="44" customFormat="1" ht="78">
      <c r="A108" s="97">
        <v>302</v>
      </c>
      <c r="B108" s="20" t="s">
        <v>551</v>
      </c>
      <c r="C108" s="20" t="s">
        <v>551</v>
      </c>
      <c r="D108" s="20"/>
      <c r="E108" s="20" t="s">
        <v>552</v>
      </c>
      <c r="F108" s="20" t="s">
        <v>101</v>
      </c>
      <c r="G108" s="22" t="s">
        <v>553</v>
      </c>
      <c r="H108" s="22" t="s">
        <v>554</v>
      </c>
      <c r="I108" s="92">
        <v>39171</v>
      </c>
      <c r="J108" s="20" t="s">
        <v>558</v>
      </c>
      <c r="K108" s="98" t="s">
        <v>16</v>
      </c>
      <c r="L108" s="21" t="str">
        <f>IF($L$9="No",$L$9,IF($L$9="Yes","","Typing in this cell will remove the Efficiency Formula"))</f>
        <v>Typing in this cell will remove the Efficiency Formula</v>
      </c>
      <c r="M108" s="20" t="s">
        <v>559</v>
      </c>
      <c r="N108" s="21"/>
      <c r="O108" s="20" t="str">
        <f>IF(L108="Yes",(IF(N108="yes","Sponsor Certified Compliant",IF(N108="No","Sponsor Certified Not Compliant",""))),IF(L108="No",IF(N108&lt;&gt;"","Do not answer Question 2","Sponsor Certified Not Applicable"),""))</f>
        <v/>
      </c>
      <c r="P108" s="68" t="s">
        <v>73</v>
      </c>
      <c r="Q108" s="21"/>
      <c r="R108" s="171"/>
      <c r="S108" s="24"/>
      <c r="T108" s="24"/>
      <c r="U108" s="24"/>
    </row>
    <row r="109" spans="1:21" s="42" customFormat="1" ht="114.75" customHeight="1">
      <c r="A109" s="97">
        <v>304</v>
      </c>
      <c r="B109" s="20" t="s">
        <v>560</v>
      </c>
      <c r="C109" s="20"/>
      <c r="D109" s="93" t="s">
        <v>561</v>
      </c>
      <c r="E109" s="20" t="s">
        <v>562</v>
      </c>
      <c r="F109" s="20" t="s">
        <v>68</v>
      </c>
      <c r="G109" s="22" t="s">
        <v>553</v>
      </c>
      <c r="H109" s="22" t="s">
        <v>563</v>
      </c>
      <c r="I109" s="92">
        <v>42212</v>
      </c>
      <c r="J109" s="103" t="s">
        <v>564</v>
      </c>
      <c r="K109" s="93" t="s">
        <v>565</v>
      </c>
      <c r="L109" s="19"/>
      <c r="M109" s="103" t="s">
        <v>566</v>
      </c>
      <c r="N109" s="21"/>
      <c r="O109" s="20" t="str">
        <f>IF(L109="Yes",(IF(N109="yes","Sponsor Certified Compliant",IF(N109="No","Sponsor Certified Not Compliant",""))),IF(L109="No",IF(N109&lt;&gt;"","Do not answer Question 2","Sponsor Certified Not Applicable"),""))</f>
        <v/>
      </c>
      <c r="P109" s="68" t="s">
        <v>73</v>
      </c>
      <c r="Q109" s="19"/>
      <c r="R109" s="171"/>
      <c r="S109" s="24"/>
      <c r="T109" s="24"/>
      <c r="U109" s="24"/>
    </row>
    <row r="110" spans="1:21" s="42" customFormat="1" ht="78">
      <c r="A110" s="97">
        <v>305</v>
      </c>
      <c r="B110" s="20" t="s">
        <v>567</v>
      </c>
      <c r="C110" s="20"/>
      <c r="D110" s="93" t="s">
        <v>568</v>
      </c>
      <c r="E110" s="20" t="s">
        <v>569</v>
      </c>
      <c r="F110" s="20" t="s">
        <v>68</v>
      </c>
      <c r="G110" s="22" t="s">
        <v>553</v>
      </c>
      <c r="H110" s="22" t="s">
        <v>563</v>
      </c>
      <c r="I110" s="92">
        <v>40320</v>
      </c>
      <c r="J110" s="103" t="s">
        <v>570</v>
      </c>
      <c r="K110" s="102" t="s">
        <v>571</v>
      </c>
      <c r="L110" s="19"/>
      <c r="M110" s="102" t="s">
        <v>572</v>
      </c>
      <c r="N110" s="19"/>
      <c r="O110" s="20" t="str">
        <f>IF(L110="Yes",(IF(N110="yes","Sponsor Certified Compliant",IF(N110="No","Sponsor Certified Not Compliant",""))),IF(L110="No",IF(N110&lt;&gt;"","Do not answer Question 2","Sponsor Certified Not Applicable"),""))</f>
        <v/>
      </c>
      <c r="P110" s="68" t="s">
        <v>73</v>
      </c>
      <c r="Q110" s="21"/>
      <c r="R110" s="171"/>
      <c r="S110" s="24"/>
      <c r="T110" s="24"/>
      <c r="U110" s="24"/>
    </row>
    <row r="111" spans="1:21" s="42" customFormat="1" ht="78">
      <c r="A111" s="97">
        <v>306</v>
      </c>
      <c r="B111" s="91" t="s">
        <v>573</v>
      </c>
      <c r="C111" s="91" t="s">
        <v>87</v>
      </c>
      <c r="D111" s="91"/>
      <c r="E111" s="20" t="s">
        <v>574</v>
      </c>
      <c r="F111" s="20" t="s">
        <v>68</v>
      </c>
      <c r="G111" s="22" t="s">
        <v>553</v>
      </c>
      <c r="H111" s="22" t="s">
        <v>575</v>
      </c>
      <c r="I111" s="92">
        <v>41901</v>
      </c>
      <c r="J111" s="20" t="s">
        <v>576</v>
      </c>
      <c r="K111" s="20" t="s">
        <v>577</v>
      </c>
      <c r="L111" s="19"/>
      <c r="M111" s="22" t="s">
        <v>578</v>
      </c>
      <c r="N111" s="19"/>
      <c r="O111" s="20" t="str">
        <f>IF(L111="Yes",(IF(N111="yes","Sponsor Certified Compliant",IF(N111="No","Sponsor Certified Not Compliant",""))),IF(L111="No",IF(N111&lt;&gt;"","Do not answer Question 2","Sponsor Certified Not Applicable"),""))</f>
        <v/>
      </c>
      <c r="P111" s="68" t="s">
        <v>73</v>
      </c>
      <c r="Q111" s="19"/>
      <c r="R111" s="171"/>
      <c r="S111" s="24"/>
      <c r="T111" s="24"/>
      <c r="U111" s="24"/>
    </row>
    <row r="112" spans="1:21" s="42" customFormat="1" ht="78">
      <c r="A112" s="97">
        <v>307</v>
      </c>
      <c r="B112" s="20" t="s">
        <v>579</v>
      </c>
      <c r="C112" s="20" t="s">
        <v>87</v>
      </c>
      <c r="D112" s="20"/>
      <c r="E112" s="20" t="s">
        <v>580</v>
      </c>
      <c r="F112" s="20" t="s">
        <v>68</v>
      </c>
      <c r="G112" s="22" t="s">
        <v>553</v>
      </c>
      <c r="H112" s="22" t="s">
        <v>575</v>
      </c>
      <c r="I112" s="92" t="s">
        <v>581</v>
      </c>
      <c r="J112" s="103" t="s">
        <v>582</v>
      </c>
      <c r="K112" s="103" t="s">
        <v>583</v>
      </c>
      <c r="L112" s="19"/>
      <c r="M112" s="131"/>
      <c r="N112" s="131"/>
      <c r="O112" s="20" t="str">
        <f>IF(L112="Yes","Sponsor Certified Compliant",IF(L112="No","Sponsor Certified Not Compliant",""))</f>
        <v/>
      </c>
      <c r="P112" s="68" t="s">
        <v>73</v>
      </c>
      <c r="Q112" s="19"/>
      <c r="R112" s="171"/>
      <c r="S112" s="24"/>
      <c r="T112" s="24"/>
      <c r="U112" s="24"/>
    </row>
    <row r="113" spans="1:21" s="42" customFormat="1" ht="99" customHeight="1">
      <c r="A113" s="97">
        <v>308</v>
      </c>
      <c r="B113" s="20" t="s">
        <v>584</v>
      </c>
      <c r="C113" s="20" t="s">
        <v>584</v>
      </c>
      <c r="D113" s="20"/>
      <c r="E113" s="20" t="s">
        <v>585</v>
      </c>
      <c r="F113" s="20" t="s">
        <v>68</v>
      </c>
      <c r="G113" s="22" t="s">
        <v>553</v>
      </c>
      <c r="H113" s="22" t="s">
        <v>586</v>
      </c>
      <c r="I113" s="92">
        <v>41176</v>
      </c>
      <c r="J113" s="20" t="s">
        <v>587</v>
      </c>
      <c r="K113" s="20" t="s">
        <v>588</v>
      </c>
      <c r="L113" s="19"/>
      <c r="M113" s="131"/>
      <c r="N113" s="131"/>
      <c r="O113" s="20" t="str">
        <f>IF(L113="Yes","Sponsor Certified Compliant",IF(L113="No","Sponsor Certified Not Compliant",""))</f>
        <v/>
      </c>
      <c r="P113" s="68" t="s">
        <v>73</v>
      </c>
      <c r="Q113" s="19"/>
      <c r="R113" s="171"/>
      <c r="S113" s="24"/>
      <c r="T113" s="24"/>
      <c r="U113" s="24"/>
    </row>
    <row r="114" spans="1:21" s="42" customFormat="1" ht="126.6" customHeight="1">
      <c r="A114" s="97">
        <v>309</v>
      </c>
      <c r="B114" s="20" t="s">
        <v>134</v>
      </c>
      <c r="C114" s="20" t="s">
        <v>134</v>
      </c>
      <c r="D114" s="20"/>
      <c r="E114" s="20" t="s">
        <v>589</v>
      </c>
      <c r="F114" s="20" t="s">
        <v>68</v>
      </c>
      <c r="G114" s="22" t="s">
        <v>553</v>
      </c>
      <c r="H114" s="22" t="s">
        <v>586</v>
      </c>
      <c r="I114" s="92">
        <v>41546</v>
      </c>
      <c r="J114" s="20" t="s">
        <v>590</v>
      </c>
      <c r="K114" s="20" t="s">
        <v>591</v>
      </c>
      <c r="L114" s="19"/>
      <c r="M114" s="20" t="s">
        <v>592</v>
      </c>
      <c r="N114" s="21"/>
      <c r="O114" s="20" t="str">
        <f t="shared" ref="O114:O120" si="4">IF(L114="Yes",(IF(N114="yes","Sponsor Certified Compliant",IF(N114="No","Sponsor Certified Not Compliant",""))),IF(L114="No",IF(N114&lt;&gt;"","Do not answer Question 2","Sponsor Certified Not Applicable"),""))</f>
        <v/>
      </c>
      <c r="P114" s="68" t="s">
        <v>73</v>
      </c>
      <c r="Q114" s="19"/>
      <c r="R114" s="171"/>
      <c r="S114" s="24"/>
      <c r="T114" s="24"/>
      <c r="U114" s="24"/>
    </row>
    <row r="115" spans="1:21" s="44" customFormat="1" ht="78">
      <c r="A115" s="97">
        <v>310</v>
      </c>
      <c r="B115" s="20" t="s">
        <v>593</v>
      </c>
      <c r="C115" s="20" t="s">
        <v>593</v>
      </c>
      <c r="D115" s="20"/>
      <c r="E115" s="20" t="s">
        <v>594</v>
      </c>
      <c r="F115" s="20" t="s">
        <v>68</v>
      </c>
      <c r="G115" s="22" t="s">
        <v>553</v>
      </c>
      <c r="H115" s="22" t="s">
        <v>586</v>
      </c>
      <c r="I115" s="92">
        <v>42401</v>
      </c>
      <c r="J115" s="93" t="s">
        <v>595</v>
      </c>
      <c r="K115" s="96" t="s">
        <v>596</v>
      </c>
      <c r="L115" s="19"/>
      <c r="M115" s="22" t="s">
        <v>597</v>
      </c>
      <c r="N115" s="19"/>
      <c r="O115" s="20" t="str">
        <f t="shared" si="4"/>
        <v/>
      </c>
      <c r="P115" s="68" t="s">
        <v>73</v>
      </c>
      <c r="Q115" s="21"/>
      <c r="R115" s="171"/>
      <c r="S115" s="24"/>
      <c r="T115" s="24"/>
      <c r="U115" s="24"/>
    </row>
    <row r="116" spans="1:21" s="44" customFormat="1" ht="78">
      <c r="A116" s="97">
        <v>311</v>
      </c>
      <c r="B116" s="20" t="s">
        <v>598</v>
      </c>
      <c r="C116" s="20"/>
      <c r="D116" s="20"/>
      <c r="E116" s="20" t="s">
        <v>599</v>
      </c>
      <c r="F116" s="20" t="s">
        <v>68</v>
      </c>
      <c r="G116" s="22" t="s">
        <v>553</v>
      </c>
      <c r="H116" s="22" t="s">
        <v>600</v>
      </c>
      <c r="I116" s="92">
        <v>39713</v>
      </c>
      <c r="J116" s="93" t="s">
        <v>601</v>
      </c>
      <c r="K116" s="93" t="s">
        <v>602</v>
      </c>
      <c r="L116" s="19"/>
      <c r="M116" s="20" t="s">
        <v>603</v>
      </c>
      <c r="N116" s="19"/>
      <c r="O116" s="20" t="str">
        <f t="shared" si="4"/>
        <v/>
      </c>
      <c r="P116" s="68" t="s">
        <v>73</v>
      </c>
      <c r="Q116" s="19"/>
      <c r="R116" s="171"/>
      <c r="S116" s="24"/>
      <c r="T116" s="24"/>
      <c r="U116" s="24"/>
    </row>
    <row r="117" spans="1:21" s="44" customFormat="1" ht="108.75" customHeight="1">
      <c r="A117" s="97">
        <v>312</v>
      </c>
      <c r="B117" s="20" t="s">
        <v>604</v>
      </c>
      <c r="C117" s="20"/>
      <c r="D117" s="20"/>
      <c r="E117" s="20" t="s">
        <v>605</v>
      </c>
      <c r="F117" s="20" t="s">
        <v>68</v>
      </c>
      <c r="G117" s="22" t="s">
        <v>553</v>
      </c>
      <c r="H117" s="22" t="s">
        <v>600</v>
      </c>
      <c r="I117" s="92">
        <v>40102</v>
      </c>
      <c r="J117" s="93" t="s">
        <v>606</v>
      </c>
      <c r="K117" s="93" t="s">
        <v>607</v>
      </c>
      <c r="L117" s="19"/>
      <c r="M117" s="93" t="s">
        <v>608</v>
      </c>
      <c r="N117" s="19"/>
      <c r="O117" s="20" t="str">
        <f t="shared" si="4"/>
        <v/>
      </c>
      <c r="P117" s="68" t="s">
        <v>73</v>
      </c>
      <c r="Q117" s="19"/>
      <c r="R117" s="171"/>
      <c r="S117" s="24"/>
      <c r="T117" s="24"/>
      <c r="U117" s="24"/>
    </row>
    <row r="118" spans="1:21" s="44" customFormat="1" ht="78">
      <c r="A118" s="97">
        <v>313</v>
      </c>
      <c r="B118" s="20" t="s">
        <v>609</v>
      </c>
      <c r="C118" s="20"/>
      <c r="D118" s="20"/>
      <c r="E118" s="20" t="s">
        <v>610</v>
      </c>
      <c r="F118" s="20" t="s">
        <v>68</v>
      </c>
      <c r="G118" s="22" t="s">
        <v>553</v>
      </c>
      <c r="H118" s="22" t="s">
        <v>600</v>
      </c>
      <c r="I118" s="92">
        <v>40815</v>
      </c>
      <c r="J118" s="93" t="s">
        <v>611</v>
      </c>
      <c r="K118" s="93" t="s">
        <v>612</v>
      </c>
      <c r="L118" s="19"/>
      <c r="M118" s="93" t="s">
        <v>613</v>
      </c>
      <c r="N118" s="19"/>
      <c r="O118" s="20" t="str">
        <f t="shared" si="4"/>
        <v/>
      </c>
      <c r="P118" s="68" t="s">
        <v>73</v>
      </c>
      <c r="Q118" s="19"/>
      <c r="R118" s="171"/>
      <c r="S118" s="24"/>
      <c r="T118" s="24"/>
      <c r="U118" s="24"/>
    </row>
    <row r="119" spans="1:21" s="44" customFormat="1" ht="78">
      <c r="A119" s="97">
        <v>314</v>
      </c>
      <c r="B119" s="20" t="s">
        <v>614</v>
      </c>
      <c r="C119" s="20"/>
      <c r="D119" s="20"/>
      <c r="E119" s="20" t="s">
        <v>615</v>
      </c>
      <c r="F119" s="20" t="s">
        <v>616</v>
      </c>
      <c r="G119" s="22" t="s">
        <v>553</v>
      </c>
      <c r="H119" s="22" t="s">
        <v>600</v>
      </c>
      <c r="I119" s="92">
        <v>41546</v>
      </c>
      <c r="J119" s="96" t="s">
        <v>617</v>
      </c>
      <c r="K119" s="22" t="s">
        <v>618</v>
      </c>
      <c r="L119" s="19"/>
      <c r="M119" s="22" t="s">
        <v>619</v>
      </c>
      <c r="N119" s="19"/>
      <c r="O119" s="20" t="str">
        <f t="shared" si="4"/>
        <v/>
      </c>
      <c r="P119" s="68" t="s">
        <v>73</v>
      </c>
      <c r="Q119" s="21"/>
      <c r="R119" s="171"/>
      <c r="S119" s="24"/>
      <c r="T119" s="24"/>
      <c r="U119" s="24"/>
    </row>
    <row r="120" spans="1:21" s="44" customFormat="1" ht="78">
      <c r="A120" s="97">
        <v>315</v>
      </c>
      <c r="B120" s="91" t="s">
        <v>620</v>
      </c>
      <c r="C120" s="91" t="s">
        <v>87</v>
      </c>
      <c r="D120" s="91"/>
      <c r="E120" s="20" t="s">
        <v>621</v>
      </c>
      <c r="F120" s="20" t="s">
        <v>68</v>
      </c>
      <c r="G120" s="22" t="s">
        <v>553</v>
      </c>
      <c r="H120" s="22" t="s">
        <v>622</v>
      </c>
      <c r="I120" s="92">
        <v>41899</v>
      </c>
      <c r="J120" s="103" t="s">
        <v>623</v>
      </c>
      <c r="K120" s="103" t="s">
        <v>624</v>
      </c>
      <c r="L120" s="19"/>
      <c r="M120" s="20" t="s">
        <v>625</v>
      </c>
      <c r="N120" s="19"/>
      <c r="O120" s="20" t="str">
        <f t="shared" si="4"/>
        <v/>
      </c>
      <c r="P120" s="68" t="s">
        <v>73</v>
      </c>
      <c r="Q120" s="19"/>
      <c r="R120" s="171"/>
      <c r="S120" s="24"/>
      <c r="T120" s="24"/>
      <c r="U120" s="24"/>
    </row>
    <row r="121" spans="1:21" s="44" customFormat="1" ht="78">
      <c r="A121" s="97">
        <v>316</v>
      </c>
      <c r="B121" s="20" t="s">
        <v>626</v>
      </c>
      <c r="C121" s="20" t="s">
        <v>87</v>
      </c>
      <c r="D121" s="20"/>
      <c r="E121" s="20" t="s">
        <v>627</v>
      </c>
      <c r="F121" s="20" t="s">
        <v>628</v>
      </c>
      <c r="G121" s="22" t="s">
        <v>553</v>
      </c>
      <c r="H121" s="22" t="s">
        <v>622</v>
      </c>
      <c r="I121" s="92">
        <v>39354</v>
      </c>
      <c r="J121" s="20" t="s">
        <v>629</v>
      </c>
      <c r="K121" s="20" t="s">
        <v>630</v>
      </c>
      <c r="L121" s="19"/>
      <c r="M121" s="131"/>
      <c r="N121" s="131"/>
      <c r="O121" s="20" t="str">
        <f>IF(L121="Yes","Sponsor Certified Compliant",IF(L121="No","Sponsor Certified Not Compliant",""))</f>
        <v/>
      </c>
      <c r="P121" s="68" t="s">
        <v>73</v>
      </c>
      <c r="Q121" s="19"/>
      <c r="R121" s="171"/>
      <c r="S121" s="24"/>
      <c r="T121" s="24"/>
      <c r="U121" s="24"/>
    </row>
    <row r="122" spans="1:21" s="44" customFormat="1" ht="104.25" customHeight="1">
      <c r="A122" s="97">
        <v>317</v>
      </c>
      <c r="B122" s="20" t="s">
        <v>631</v>
      </c>
      <c r="C122" s="20" t="s">
        <v>631</v>
      </c>
      <c r="D122" s="20"/>
      <c r="E122" s="20" t="s">
        <v>632</v>
      </c>
      <c r="F122" s="20" t="s">
        <v>101</v>
      </c>
      <c r="G122" s="22" t="s">
        <v>553</v>
      </c>
      <c r="H122" s="22" t="s">
        <v>622</v>
      </c>
      <c r="I122" s="92">
        <v>42401</v>
      </c>
      <c r="J122" s="20" t="s">
        <v>633</v>
      </c>
      <c r="K122" s="98" t="s">
        <v>16</v>
      </c>
      <c r="L122" s="21" t="str">
        <f>IF($L$9="No",$L$9,IF($L$9="Yes","","Typing in this cell will remove the Efficiency Formula"))</f>
        <v>Typing in this cell will remove the Efficiency Formula</v>
      </c>
      <c r="M122" s="22" t="s">
        <v>634</v>
      </c>
      <c r="N122" s="21"/>
      <c r="O122" s="20" t="str">
        <f>IF(L122="Yes",(IF(N122="yes","Sponsor Certified Compliant",IF(N122="No","Sponsor Certified Not Compliant",""))),IF(L122="No",IF(N122&lt;&gt;"","Do not answer Question 2","Sponsor Certified Not Applicable"),""))</f>
        <v/>
      </c>
      <c r="P122" s="68" t="s">
        <v>73</v>
      </c>
      <c r="Q122" s="21"/>
      <c r="R122" s="21" t="s">
        <v>74</v>
      </c>
      <c r="S122" s="24"/>
      <c r="T122" s="24"/>
      <c r="U122" s="24"/>
    </row>
    <row r="123" spans="1:21" s="42" customFormat="1" ht="152.25" customHeight="1">
      <c r="A123" s="117" t="s">
        <v>635</v>
      </c>
      <c r="B123" s="116" t="s">
        <v>636</v>
      </c>
      <c r="C123" s="116" t="s">
        <v>87</v>
      </c>
      <c r="D123" s="116"/>
      <c r="E123" s="116" t="s">
        <v>637</v>
      </c>
      <c r="F123" s="116" t="s">
        <v>638</v>
      </c>
      <c r="G123" s="116" t="s">
        <v>639</v>
      </c>
      <c r="H123" s="116" t="s">
        <v>640</v>
      </c>
      <c r="I123" s="118">
        <v>44298</v>
      </c>
      <c r="J123" s="116" t="s">
        <v>641</v>
      </c>
      <c r="K123" s="116" t="s">
        <v>642</v>
      </c>
      <c r="L123" s="19"/>
      <c r="M123" s="116" t="s">
        <v>643</v>
      </c>
      <c r="N123" s="21"/>
      <c r="O123" s="20" t="str">
        <f>IF(L123="Yes",(IF(N123="yes","Sponsor Certified Compliant",IF(N123="No","Sponsor Certified Not Compliant",""))),IF(L123="No",IF(L124="No","Question 1 for either 401-A or 401-B must be answered as Yes","Go to Item 401-B for Sponsor Certification"),""))</f>
        <v/>
      </c>
      <c r="P123" s="68" t="s">
        <v>73</v>
      </c>
      <c r="Q123" s="19"/>
      <c r="R123" s="19" t="s">
        <v>644</v>
      </c>
      <c r="S123" s="24"/>
      <c r="T123" s="24"/>
      <c r="U123" s="24"/>
    </row>
    <row r="124" spans="1:21" s="42" customFormat="1" ht="196.9" customHeight="1">
      <c r="A124" s="90" t="s">
        <v>645</v>
      </c>
      <c r="B124" s="20" t="s">
        <v>646</v>
      </c>
      <c r="C124" s="20" t="s">
        <v>87</v>
      </c>
      <c r="D124" s="20"/>
      <c r="E124" s="20" t="s">
        <v>647</v>
      </c>
      <c r="F124" s="20" t="s">
        <v>68</v>
      </c>
      <c r="G124" s="20" t="s">
        <v>639</v>
      </c>
      <c r="H124" s="20" t="s">
        <v>640</v>
      </c>
      <c r="I124" s="92">
        <v>37257</v>
      </c>
      <c r="J124" s="20" t="s">
        <v>648</v>
      </c>
      <c r="K124" s="20" t="s">
        <v>649</v>
      </c>
      <c r="L124" s="21"/>
      <c r="M124" s="20" t="s">
        <v>650</v>
      </c>
      <c r="N124" s="21"/>
      <c r="O124" s="20" t="str">
        <f>IF(L123="Yes","Sponsor Certification displayed on Item 401-A; Do not answer questions for this item",IF(L124="Yes",(IF(N124="yes","Sponsor Certified Compliant",IF(N124="No","Sponsor Certified Not Compliant",""))),IF(L124="No",IF(N124&lt;&gt;"","Do not answer Question 2","Sponsor Certified Not Applicable"),"")))</f>
        <v/>
      </c>
      <c r="P124" s="68" t="s">
        <v>73</v>
      </c>
      <c r="Q124" s="19"/>
      <c r="R124" s="19" t="s">
        <v>651</v>
      </c>
      <c r="S124" s="24"/>
      <c r="T124" s="24"/>
      <c r="U124" s="24"/>
    </row>
    <row r="125" spans="1:21" s="43" customFormat="1" ht="78">
      <c r="A125" s="94">
        <v>402</v>
      </c>
      <c r="B125" s="22" t="s">
        <v>652</v>
      </c>
      <c r="C125" s="22" t="s">
        <v>87</v>
      </c>
      <c r="D125" s="22"/>
      <c r="E125" s="22" t="s">
        <v>653</v>
      </c>
      <c r="F125" s="22" t="s">
        <v>68</v>
      </c>
      <c r="G125" s="22" t="s">
        <v>639</v>
      </c>
      <c r="H125" s="22" t="s">
        <v>640</v>
      </c>
      <c r="I125" s="95">
        <v>36773</v>
      </c>
      <c r="J125" s="22" t="s">
        <v>654</v>
      </c>
      <c r="K125" s="22" t="s">
        <v>655</v>
      </c>
      <c r="L125" s="19"/>
      <c r="M125" s="22" t="s">
        <v>656</v>
      </c>
      <c r="N125" s="21"/>
      <c r="O125" s="22" t="str">
        <f>IF(L125="Yes",(IF(N125="yes","Sponsor Certified Compliant",IF(N125="No","Sponsor Certified Not Compliant",""))),IF(L125="No",IF(N125&lt;&gt;"","Do not answer Question 2","Sponsor Certified Not Applicable"),""))</f>
        <v/>
      </c>
      <c r="P125" s="68" t="s">
        <v>73</v>
      </c>
      <c r="Q125" s="21"/>
      <c r="R125" s="171"/>
      <c r="S125" s="24"/>
      <c r="T125" s="24"/>
      <c r="U125" s="24"/>
    </row>
    <row r="126" spans="1:21" s="42" customFormat="1" ht="78">
      <c r="A126" s="90">
        <v>403</v>
      </c>
      <c r="B126" s="20" t="s">
        <v>657</v>
      </c>
      <c r="C126" s="20" t="s">
        <v>87</v>
      </c>
      <c r="D126" s="20"/>
      <c r="E126" s="20" t="s">
        <v>658</v>
      </c>
      <c r="F126" s="20" t="s">
        <v>68</v>
      </c>
      <c r="G126" s="22" t="s">
        <v>639</v>
      </c>
      <c r="H126" s="22" t="s">
        <v>640</v>
      </c>
      <c r="I126" s="92">
        <v>41546</v>
      </c>
      <c r="J126" s="20" t="s">
        <v>659</v>
      </c>
      <c r="K126" s="20" t="s">
        <v>660</v>
      </c>
      <c r="L126" s="19"/>
      <c r="M126" s="20" t="s">
        <v>661</v>
      </c>
      <c r="N126" s="21"/>
      <c r="O126" s="20" t="str">
        <f>IF(L126="Yes",(IF(N126="yes","Sponsor Certified Compliant",IF(N126="No","Sponsor Certified Not Compliant",""))),IF(L126="No",IF(N126&lt;&gt;"","Do not answer Question 2","Sponsor Certified Not Applicable"),""))</f>
        <v/>
      </c>
      <c r="P126" s="68" t="s">
        <v>73</v>
      </c>
      <c r="Q126" s="19"/>
      <c r="R126" s="171"/>
      <c r="S126" s="24"/>
      <c r="T126" s="24"/>
      <c r="U126" s="24"/>
    </row>
    <row r="127" spans="1:21" s="42" customFormat="1" ht="125.25" customHeight="1">
      <c r="A127" s="90">
        <v>404</v>
      </c>
      <c r="B127" s="20" t="s">
        <v>662</v>
      </c>
      <c r="C127" s="20" t="s">
        <v>87</v>
      </c>
      <c r="D127" s="20"/>
      <c r="E127" s="20" t="s">
        <v>663</v>
      </c>
      <c r="F127" s="20" t="s">
        <v>68</v>
      </c>
      <c r="G127" s="22" t="s">
        <v>639</v>
      </c>
      <c r="H127" s="22" t="s">
        <v>640</v>
      </c>
      <c r="I127" s="92">
        <v>40102</v>
      </c>
      <c r="J127" s="20" t="s">
        <v>664</v>
      </c>
      <c r="K127" s="20" t="s">
        <v>665</v>
      </c>
      <c r="L127" s="19"/>
      <c r="M127" s="20" t="s">
        <v>666</v>
      </c>
      <c r="N127" s="21"/>
      <c r="O127" s="20" t="str">
        <f>IF(L127="Yes",(IF(N127="yes","Sponsor Certified Compliant",IF(N127="No","Sponsor Certified Not Compliant",""))),IF(L127="No",IF(N127&lt;&gt;"","Do not answer Question 2","Sponsor Certified Not Applicable"),""))</f>
        <v/>
      </c>
      <c r="P127" s="68" t="s">
        <v>73</v>
      </c>
      <c r="Q127" s="19"/>
      <c r="R127" s="19" t="s">
        <v>667</v>
      </c>
      <c r="S127" s="24"/>
      <c r="T127" s="24"/>
      <c r="U127" s="24"/>
    </row>
    <row r="128" spans="1:21" s="43" customFormat="1" ht="117">
      <c r="A128" s="94">
        <v>405</v>
      </c>
      <c r="B128" s="105" t="s">
        <v>668</v>
      </c>
      <c r="C128" s="22" t="s">
        <v>87</v>
      </c>
      <c r="D128" s="105"/>
      <c r="E128" s="22" t="s">
        <v>669</v>
      </c>
      <c r="F128" s="22" t="s">
        <v>68</v>
      </c>
      <c r="G128" s="22" t="s">
        <v>639</v>
      </c>
      <c r="H128" s="22" t="s">
        <v>640</v>
      </c>
      <c r="I128" s="95">
        <v>39354</v>
      </c>
      <c r="J128" s="96" t="s">
        <v>670</v>
      </c>
      <c r="K128" s="93" t="s">
        <v>671</v>
      </c>
      <c r="L128" s="19"/>
      <c r="M128" s="22" t="s">
        <v>672</v>
      </c>
      <c r="N128" s="21"/>
      <c r="O128" s="22" t="str">
        <f>IF(L128="Yes",(IF(N128="yes","Sponsor Certified Compliant",IF(N128="No","Sponsor Certified Not Compliant",""))),IF(L128="No",IF(N128&lt;&gt;"","Do not answer Question 2","Sponsor Certified Not Applicable"),""))</f>
        <v/>
      </c>
      <c r="P128" s="68" t="s">
        <v>73</v>
      </c>
      <c r="Q128" s="21"/>
      <c r="R128" s="171"/>
      <c r="S128" s="149"/>
      <c r="T128" s="24"/>
      <c r="U128" s="24"/>
    </row>
    <row r="129" spans="1:21" s="42" customFormat="1" ht="98.1" customHeight="1">
      <c r="A129" s="90">
        <v>406</v>
      </c>
      <c r="B129" s="91" t="s">
        <v>673</v>
      </c>
      <c r="C129" s="20" t="s">
        <v>87</v>
      </c>
      <c r="D129" s="91"/>
      <c r="E129" s="20" t="s">
        <v>674</v>
      </c>
      <c r="F129" s="20" t="s">
        <v>68</v>
      </c>
      <c r="G129" s="22" t="s">
        <v>639</v>
      </c>
      <c r="H129" s="22" t="s">
        <v>640</v>
      </c>
      <c r="I129" s="92">
        <v>43406</v>
      </c>
      <c r="J129" s="93" t="s">
        <v>675</v>
      </c>
      <c r="K129" s="93" t="s">
        <v>676</v>
      </c>
      <c r="L129" s="19"/>
      <c r="M129" s="131"/>
      <c r="N129" s="131"/>
      <c r="O129" s="20" t="str">
        <f>IF(L129="Yes","Sponsor Certified Compliant",IF(L129="No","Sponsor Certified Not Compliant",""))</f>
        <v/>
      </c>
      <c r="P129" s="68" t="s">
        <v>73</v>
      </c>
      <c r="Q129" s="19"/>
      <c r="R129" s="19" t="s">
        <v>677</v>
      </c>
      <c r="S129" s="149"/>
      <c r="T129" s="24"/>
      <c r="U129" s="24"/>
    </row>
    <row r="130" spans="1:21" s="42" customFormat="1" ht="78">
      <c r="A130" s="90">
        <v>407</v>
      </c>
      <c r="B130" s="91" t="s">
        <v>678</v>
      </c>
      <c r="C130" s="20" t="s">
        <v>87</v>
      </c>
      <c r="D130" s="91"/>
      <c r="E130" s="20" t="s">
        <v>679</v>
      </c>
      <c r="F130" s="20" t="s">
        <v>68</v>
      </c>
      <c r="G130" s="22" t="s">
        <v>639</v>
      </c>
      <c r="H130" s="22" t="s">
        <v>640</v>
      </c>
      <c r="I130" s="92">
        <v>42627</v>
      </c>
      <c r="J130" s="93" t="s">
        <v>680</v>
      </c>
      <c r="K130" s="93" t="s">
        <v>681</v>
      </c>
      <c r="L130" s="19"/>
      <c r="M130" s="22" t="s">
        <v>682</v>
      </c>
      <c r="N130" s="21"/>
      <c r="O130" s="20" t="str">
        <f t="shared" ref="O130:O136" si="5">IF(L130="Yes",(IF(N130="yes","Sponsor Certified Compliant",IF(N130="No","Sponsor Certified Not Compliant",""))),IF(L130="No",IF(N130&lt;&gt;"","Do not answer Question 2","Sponsor Certified Not Applicable"),""))</f>
        <v/>
      </c>
      <c r="P130" s="68" t="s">
        <v>73</v>
      </c>
      <c r="Q130" s="19"/>
      <c r="R130" s="171"/>
      <c r="S130" s="24"/>
      <c r="T130" s="24"/>
      <c r="U130" s="24"/>
    </row>
    <row r="131" spans="1:21" s="42" customFormat="1" ht="102.75" customHeight="1">
      <c r="A131" s="90">
        <v>408</v>
      </c>
      <c r="B131" s="91" t="s">
        <v>683</v>
      </c>
      <c r="C131" s="20" t="s">
        <v>87</v>
      </c>
      <c r="D131" s="91"/>
      <c r="E131" s="20" t="s">
        <v>684</v>
      </c>
      <c r="F131" s="20" t="s">
        <v>685</v>
      </c>
      <c r="G131" s="20" t="s">
        <v>639</v>
      </c>
      <c r="H131" s="20" t="s">
        <v>640</v>
      </c>
      <c r="I131" s="92">
        <v>43560</v>
      </c>
      <c r="J131" s="93" t="s">
        <v>686</v>
      </c>
      <c r="K131" s="98" t="s">
        <v>20</v>
      </c>
      <c r="L131" s="21" t="str">
        <f>IF($L$10="No",$L$10,IF($L$10="Yes","","Typing in this cell will remove the Efficiency Formula"))</f>
        <v>Typing in this cell will remove the Efficiency Formula</v>
      </c>
      <c r="M131" s="20" t="s">
        <v>687</v>
      </c>
      <c r="N131" s="21"/>
      <c r="O131" s="20" t="str">
        <f t="shared" si="5"/>
        <v/>
      </c>
      <c r="P131" s="68" t="s">
        <v>73</v>
      </c>
      <c r="Q131" s="19"/>
      <c r="R131" s="171"/>
      <c r="S131" s="24"/>
      <c r="T131" s="24"/>
      <c r="U131" s="24"/>
    </row>
    <row r="132" spans="1:21" s="42" customFormat="1" ht="265.14999999999998" customHeight="1">
      <c r="A132" s="90">
        <v>409</v>
      </c>
      <c r="B132" s="20" t="s">
        <v>688</v>
      </c>
      <c r="C132" s="20" t="s">
        <v>87</v>
      </c>
      <c r="D132" s="91"/>
      <c r="E132" s="20" t="s">
        <v>689</v>
      </c>
      <c r="F132" s="20" t="s">
        <v>68</v>
      </c>
      <c r="G132" s="20" t="s">
        <v>639</v>
      </c>
      <c r="H132" s="20" t="s">
        <v>640</v>
      </c>
      <c r="I132" s="92">
        <v>43406</v>
      </c>
      <c r="J132" s="115" t="s">
        <v>690</v>
      </c>
      <c r="K132" s="93" t="s">
        <v>691</v>
      </c>
      <c r="L132" s="19"/>
      <c r="M132" s="20" t="s">
        <v>692</v>
      </c>
      <c r="N132" s="21"/>
      <c r="O132" s="20" t="str">
        <f t="shared" si="5"/>
        <v/>
      </c>
      <c r="P132" s="68" t="s">
        <v>73</v>
      </c>
      <c r="Q132" s="19"/>
      <c r="R132" s="171"/>
      <c r="S132" s="24"/>
      <c r="T132" s="24"/>
      <c r="U132" s="24"/>
    </row>
    <row r="133" spans="1:21" s="42" customFormat="1" ht="154.5" customHeight="1">
      <c r="A133" s="90">
        <v>410</v>
      </c>
      <c r="B133" s="91" t="s">
        <v>693</v>
      </c>
      <c r="C133" s="20" t="s">
        <v>87</v>
      </c>
      <c r="D133" s="91"/>
      <c r="E133" s="20" t="s">
        <v>694</v>
      </c>
      <c r="F133" s="20" t="s">
        <v>68</v>
      </c>
      <c r="G133" s="20" t="s">
        <v>639</v>
      </c>
      <c r="H133" s="20" t="s">
        <v>640</v>
      </c>
      <c r="I133" s="92">
        <v>42831</v>
      </c>
      <c r="J133" s="93" t="s">
        <v>695</v>
      </c>
      <c r="K133" s="93" t="s">
        <v>696</v>
      </c>
      <c r="L133" s="19"/>
      <c r="M133" s="20" t="s">
        <v>697</v>
      </c>
      <c r="N133" s="21"/>
      <c r="O133" s="20" t="str">
        <f t="shared" si="5"/>
        <v/>
      </c>
      <c r="P133" s="68" t="s">
        <v>73</v>
      </c>
      <c r="Q133" s="19"/>
      <c r="R133" s="171"/>
      <c r="S133" s="24"/>
      <c r="T133" s="24"/>
      <c r="U133" s="24"/>
    </row>
    <row r="134" spans="1:21" s="42" customFormat="1" ht="116.25" customHeight="1">
      <c r="A134" s="90">
        <v>411</v>
      </c>
      <c r="B134" s="91" t="s">
        <v>698</v>
      </c>
      <c r="C134" s="20" t="s">
        <v>87</v>
      </c>
      <c r="D134" s="91"/>
      <c r="E134" s="20" t="s">
        <v>694</v>
      </c>
      <c r="F134" s="20" t="s">
        <v>68</v>
      </c>
      <c r="G134" s="20" t="s">
        <v>639</v>
      </c>
      <c r="H134" s="20" t="s">
        <v>640</v>
      </c>
      <c r="I134" s="92">
        <v>42831</v>
      </c>
      <c r="J134" s="93" t="s">
        <v>699</v>
      </c>
      <c r="K134" s="93" t="s">
        <v>700</v>
      </c>
      <c r="L134" s="19"/>
      <c r="M134" s="20" t="s">
        <v>701</v>
      </c>
      <c r="N134" s="21"/>
      <c r="O134" s="20" t="str">
        <f t="shared" si="5"/>
        <v/>
      </c>
      <c r="P134" s="68" t="s">
        <v>73</v>
      </c>
      <c r="Q134" s="19"/>
      <c r="R134" s="171"/>
      <c r="S134" s="24"/>
      <c r="T134" s="24"/>
      <c r="U134" s="24"/>
    </row>
    <row r="135" spans="1:21" s="42" customFormat="1" ht="166.5" customHeight="1">
      <c r="A135" s="90">
        <v>412</v>
      </c>
      <c r="B135" s="91" t="s">
        <v>702</v>
      </c>
      <c r="C135" s="20" t="s">
        <v>87</v>
      </c>
      <c r="D135" s="91"/>
      <c r="E135" s="20" t="s">
        <v>703</v>
      </c>
      <c r="F135" s="20" t="s">
        <v>68</v>
      </c>
      <c r="G135" s="20" t="s">
        <v>639</v>
      </c>
      <c r="H135" s="20" t="s">
        <v>640</v>
      </c>
      <c r="I135" s="92">
        <v>42831</v>
      </c>
      <c r="J135" s="93" t="s">
        <v>704</v>
      </c>
      <c r="K135" s="93" t="s">
        <v>705</v>
      </c>
      <c r="L135" s="19"/>
      <c r="M135" s="20" t="s">
        <v>706</v>
      </c>
      <c r="N135" s="21"/>
      <c r="O135" s="20" t="str">
        <f t="shared" si="5"/>
        <v/>
      </c>
      <c r="P135" s="68" t="s">
        <v>73</v>
      </c>
      <c r="Q135" s="19"/>
      <c r="R135" s="171"/>
      <c r="S135" s="24"/>
      <c r="T135" s="24"/>
      <c r="U135" s="24"/>
    </row>
    <row r="136" spans="1:21" s="42" customFormat="1" ht="78">
      <c r="A136" s="90">
        <v>413</v>
      </c>
      <c r="B136" s="91" t="s">
        <v>707</v>
      </c>
      <c r="C136" s="20" t="s">
        <v>87</v>
      </c>
      <c r="D136" s="91"/>
      <c r="E136" s="20" t="s">
        <v>694</v>
      </c>
      <c r="F136" s="20" t="s">
        <v>68</v>
      </c>
      <c r="G136" s="20" t="s">
        <v>639</v>
      </c>
      <c r="H136" s="20" t="s">
        <v>640</v>
      </c>
      <c r="I136" s="92">
        <v>42831</v>
      </c>
      <c r="J136" s="93" t="s">
        <v>708</v>
      </c>
      <c r="K136" s="93" t="s">
        <v>709</v>
      </c>
      <c r="L136" s="19"/>
      <c r="M136" s="20" t="s">
        <v>710</v>
      </c>
      <c r="N136" s="21"/>
      <c r="O136" s="20" t="str">
        <f t="shared" si="5"/>
        <v/>
      </c>
      <c r="P136" s="68" t="s">
        <v>73</v>
      </c>
      <c r="Q136" s="19"/>
      <c r="R136" s="171"/>
      <c r="S136" s="24"/>
      <c r="T136" s="24"/>
      <c r="U136" s="24"/>
    </row>
    <row r="137" spans="1:21" s="42" customFormat="1" ht="90.95">
      <c r="A137" s="90">
        <v>414</v>
      </c>
      <c r="B137" s="91" t="s">
        <v>711</v>
      </c>
      <c r="C137" s="20" t="s">
        <v>87</v>
      </c>
      <c r="D137" s="91"/>
      <c r="E137" s="20" t="s">
        <v>712</v>
      </c>
      <c r="F137" s="20" t="s">
        <v>68</v>
      </c>
      <c r="G137" s="20" t="s">
        <v>639</v>
      </c>
      <c r="H137" s="20" t="s">
        <v>640</v>
      </c>
      <c r="I137" s="92">
        <v>43406</v>
      </c>
      <c r="J137" s="93" t="s">
        <v>713</v>
      </c>
      <c r="K137" s="93" t="s">
        <v>714</v>
      </c>
      <c r="L137" s="19"/>
      <c r="M137" s="131"/>
      <c r="N137" s="131"/>
      <c r="O137" s="20" t="str">
        <f>IF(L137="Yes","Sponsor Certified Compliant",IF(L137="No","Sponsor Certified Not Compliant",""))</f>
        <v/>
      </c>
      <c r="P137" s="68" t="s">
        <v>73</v>
      </c>
      <c r="Q137" s="19"/>
      <c r="R137" s="19" t="s">
        <v>677</v>
      </c>
      <c r="S137" s="24"/>
      <c r="T137" s="24"/>
      <c r="U137" s="24"/>
    </row>
    <row r="138" spans="1:21" s="42" customFormat="1" ht="90.95">
      <c r="A138" s="90">
        <v>415</v>
      </c>
      <c r="B138" s="91" t="s">
        <v>711</v>
      </c>
      <c r="C138" s="20" t="s">
        <v>87</v>
      </c>
      <c r="D138" s="91"/>
      <c r="E138" s="20" t="s">
        <v>712</v>
      </c>
      <c r="F138" s="20" t="s">
        <v>68</v>
      </c>
      <c r="G138" s="20" t="s">
        <v>639</v>
      </c>
      <c r="H138" s="20" t="s">
        <v>640</v>
      </c>
      <c r="I138" s="92">
        <v>43406</v>
      </c>
      <c r="J138" s="93" t="s">
        <v>713</v>
      </c>
      <c r="K138" s="93" t="s">
        <v>715</v>
      </c>
      <c r="L138" s="19"/>
      <c r="M138" s="20" t="s">
        <v>716</v>
      </c>
      <c r="N138" s="21"/>
      <c r="O138" s="20" t="str">
        <f>IF(L138="Yes",(IF(N138="yes","Sponsor Certified Compliant",IF(N138="No","Sponsor Certified Not Compliant",""))),IF(L138="No",IF(N138&lt;&gt;"","Do not answer Question 2","Sponsor Certified Not Applicable"),""))</f>
        <v/>
      </c>
      <c r="P138" s="68" t="s">
        <v>73</v>
      </c>
      <c r="Q138" s="19"/>
      <c r="R138" s="171"/>
      <c r="S138" s="24"/>
      <c r="T138" s="24"/>
      <c r="U138" s="24"/>
    </row>
    <row r="139" spans="1:21" s="42" customFormat="1" ht="156">
      <c r="A139" s="90">
        <v>416</v>
      </c>
      <c r="B139" s="91" t="s">
        <v>717</v>
      </c>
      <c r="C139" s="20" t="s">
        <v>87</v>
      </c>
      <c r="D139" s="91"/>
      <c r="E139" s="20" t="s">
        <v>712</v>
      </c>
      <c r="F139" s="20" t="s">
        <v>68</v>
      </c>
      <c r="G139" s="20" t="s">
        <v>639</v>
      </c>
      <c r="H139" s="20" t="s">
        <v>640</v>
      </c>
      <c r="I139" s="92">
        <v>43406</v>
      </c>
      <c r="J139" s="93" t="s">
        <v>718</v>
      </c>
      <c r="K139" s="93" t="s">
        <v>719</v>
      </c>
      <c r="L139" s="19"/>
      <c r="M139" s="20" t="s">
        <v>720</v>
      </c>
      <c r="N139" s="21"/>
      <c r="O139" s="20" t="str">
        <f>IF(L139="Yes",(IF(N139="yes","Sponsor Certified Not Compliant",IF(N139="No","Sponsor Certified Compliant",""))),IF(L139="No",IF(N139&lt;&gt;"","Do not answer Question 2","Sponsor Certified Not Applicable"),""))</f>
        <v/>
      </c>
      <c r="P139" s="68" t="s">
        <v>73</v>
      </c>
      <c r="Q139" s="19"/>
      <c r="R139" s="171"/>
      <c r="S139" s="24"/>
      <c r="T139" s="24"/>
      <c r="U139" s="24"/>
    </row>
    <row r="140" spans="1:21" s="42" customFormat="1" ht="136.15" customHeight="1">
      <c r="A140" s="90">
        <v>417</v>
      </c>
      <c r="B140" s="20" t="s">
        <v>721</v>
      </c>
      <c r="C140" s="20" t="s">
        <v>721</v>
      </c>
      <c r="D140" s="91"/>
      <c r="E140" s="20" t="s">
        <v>722</v>
      </c>
      <c r="F140" s="20" t="s">
        <v>68</v>
      </c>
      <c r="G140" s="20" t="s">
        <v>639</v>
      </c>
      <c r="H140" s="20" t="s">
        <v>640</v>
      </c>
      <c r="I140" s="92">
        <v>43406</v>
      </c>
      <c r="J140" s="150" t="s">
        <v>723</v>
      </c>
      <c r="K140" s="93" t="s">
        <v>724</v>
      </c>
      <c r="L140" s="19"/>
      <c r="M140" s="131"/>
      <c r="N140" s="131"/>
      <c r="O140" s="20" t="str">
        <f>IF(L140="Yes","Sponsor Certified Compliant",IF(L140="No","Sponsor Certified Not Compliant",""))</f>
        <v/>
      </c>
      <c r="P140" s="68" t="s">
        <v>73</v>
      </c>
      <c r="Q140" s="19"/>
      <c r="R140" s="19" t="s">
        <v>677</v>
      </c>
      <c r="S140" s="24"/>
      <c r="T140" s="24"/>
      <c r="U140" s="24"/>
    </row>
    <row r="141" spans="1:21" s="42" customFormat="1" ht="105.6" customHeight="1">
      <c r="A141" s="90">
        <v>426</v>
      </c>
      <c r="B141" s="20" t="s">
        <v>725</v>
      </c>
      <c r="C141" s="20" t="s">
        <v>725</v>
      </c>
      <c r="D141" s="20"/>
      <c r="E141" s="20" t="s">
        <v>726</v>
      </c>
      <c r="F141" s="20" t="s">
        <v>68</v>
      </c>
      <c r="G141" s="22" t="s">
        <v>639</v>
      </c>
      <c r="H141" s="22" t="s">
        <v>727</v>
      </c>
      <c r="I141" s="92">
        <v>42276</v>
      </c>
      <c r="J141" s="93" t="s">
        <v>728</v>
      </c>
      <c r="K141" s="93" t="s">
        <v>729</v>
      </c>
      <c r="L141" s="19"/>
      <c r="M141" s="131"/>
      <c r="N141" s="131"/>
      <c r="O141" s="20" t="str">
        <f>IF(L141="Yes","Sponsor Certified Compliant",IF(L141="No","Sponsor Certified Not Compliant",""))</f>
        <v/>
      </c>
      <c r="P141" s="68" t="s">
        <v>73</v>
      </c>
      <c r="Q141" s="19"/>
      <c r="R141" s="19" t="s">
        <v>730</v>
      </c>
      <c r="S141" s="24"/>
      <c r="T141" s="24"/>
      <c r="U141" s="24"/>
    </row>
    <row r="142" spans="1:21" s="42" customFormat="1" ht="112.5" customHeight="1">
      <c r="A142" s="90">
        <v>427</v>
      </c>
      <c r="B142" s="151" t="s">
        <v>731</v>
      </c>
      <c r="C142" s="151" t="s">
        <v>732</v>
      </c>
      <c r="D142" s="151" t="s">
        <v>732</v>
      </c>
      <c r="E142" s="20" t="s">
        <v>67</v>
      </c>
      <c r="F142" s="20" t="s">
        <v>68</v>
      </c>
      <c r="G142" s="22" t="s">
        <v>639</v>
      </c>
      <c r="H142" s="22" t="s">
        <v>727</v>
      </c>
      <c r="I142" s="92">
        <v>42627</v>
      </c>
      <c r="J142" s="93" t="s">
        <v>733</v>
      </c>
      <c r="K142" s="93" t="s">
        <v>734</v>
      </c>
      <c r="L142" s="19"/>
      <c r="M142" s="131"/>
      <c r="N142" s="131"/>
      <c r="O142" s="20" t="str">
        <f>IF(L142="Yes","Sponsor Certified Compliant",IF(L142="No","Sponsor Certified Not Compliant",""))</f>
        <v/>
      </c>
      <c r="P142" s="68" t="s">
        <v>73</v>
      </c>
      <c r="Q142" s="19"/>
      <c r="R142" s="19" t="s">
        <v>677</v>
      </c>
      <c r="S142" s="24"/>
      <c r="T142" s="24"/>
      <c r="U142" s="24"/>
    </row>
    <row r="143" spans="1:21" s="42" customFormat="1" ht="78">
      <c r="A143" s="97">
        <v>428</v>
      </c>
      <c r="B143" s="20" t="s">
        <v>735</v>
      </c>
      <c r="C143" s="20" t="s">
        <v>584</v>
      </c>
      <c r="D143" s="20"/>
      <c r="E143" s="20" t="s">
        <v>736</v>
      </c>
      <c r="F143" s="20" t="s">
        <v>68</v>
      </c>
      <c r="G143" s="22" t="s">
        <v>639</v>
      </c>
      <c r="H143" s="22" t="s">
        <v>727</v>
      </c>
      <c r="I143" s="92">
        <v>41546</v>
      </c>
      <c r="J143" s="20" t="s">
        <v>737</v>
      </c>
      <c r="K143" s="20" t="s">
        <v>738</v>
      </c>
      <c r="L143" s="19"/>
      <c r="M143" s="20" t="s">
        <v>739</v>
      </c>
      <c r="N143" s="21"/>
      <c r="O143" s="20" t="str">
        <f>IF(L143="Yes",(IF(N143="yes","Sponsor Certified Compliant",IF(N143="No","Sponsor Certified Not Compliant",""))),IF(L143="No",IF(N143&lt;&gt;"","Do not answer Question 2","Sponsor Certified Not Applicable"),""))</f>
        <v/>
      </c>
      <c r="P143" s="68" t="s">
        <v>73</v>
      </c>
      <c r="Q143" s="19"/>
      <c r="R143" s="171"/>
      <c r="S143" s="24"/>
      <c r="T143" s="24"/>
      <c r="U143" s="24"/>
    </row>
    <row r="144" spans="1:21" s="43" customFormat="1" ht="78">
      <c r="A144" s="94">
        <v>429</v>
      </c>
      <c r="B144" s="22" t="s">
        <v>740</v>
      </c>
      <c r="C144" s="22" t="s">
        <v>741</v>
      </c>
      <c r="D144" s="22" t="s">
        <v>742</v>
      </c>
      <c r="E144" s="22" t="s">
        <v>743</v>
      </c>
      <c r="F144" s="22" t="s">
        <v>68</v>
      </c>
      <c r="G144" s="22" t="s">
        <v>639</v>
      </c>
      <c r="H144" s="22" t="s">
        <v>727</v>
      </c>
      <c r="I144" s="95" t="s">
        <v>744</v>
      </c>
      <c r="J144" s="22" t="s">
        <v>745</v>
      </c>
      <c r="K144" s="22" t="s">
        <v>746</v>
      </c>
      <c r="L144" s="19"/>
      <c r="M144" s="131"/>
      <c r="N144" s="131"/>
      <c r="O144" s="22" t="str">
        <f>IF(L144="Yes","Sponsor Certified Compliant",IF(L144="No","Sponsor Certified Not Compliant",""))</f>
        <v/>
      </c>
      <c r="P144" s="68" t="s">
        <v>73</v>
      </c>
      <c r="Q144" s="21"/>
      <c r="R144" s="171"/>
      <c r="S144" s="24"/>
      <c r="T144" s="24"/>
      <c r="U144" s="24"/>
    </row>
    <row r="145" spans="1:21" s="42" customFormat="1" ht="78">
      <c r="A145" s="97">
        <v>430</v>
      </c>
      <c r="B145" s="20" t="s">
        <v>747</v>
      </c>
      <c r="C145" s="20" t="s">
        <v>747</v>
      </c>
      <c r="D145" s="20"/>
      <c r="E145" s="20" t="s">
        <v>748</v>
      </c>
      <c r="F145" s="20" t="s">
        <v>101</v>
      </c>
      <c r="G145" s="22" t="s">
        <v>639</v>
      </c>
      <c r="H145" s="22" t="s">
        <v>727</v>
      </c>
      <c r="I145" s="92">
        <v>41546</v>
      </c>
      <c r="J145" s="20" t="s">
        <v>749</v>
      </c>
      <c r="K145" s="101" t="s">
        <v>750</v>
      </c>
      <c r="L145" s="21" t="str">
        <f>IF($L$9="No",$L$9,IF($L$9="Yes","","Typing in this cell will remove the Efficiency Formula"))</f>
        <v>Typing in this cell will remove the Efficiency Formula</v>
      </c>
      <c r="M145" s="20" t="s">
        <v>751</v>
      </c>
      <c r="N145" s="21"/>
      <c r="O145" s="20" t="str">
        <f>IF(L145="Yes",(IF(N145="yes","Sponsor Certified Compliant",IF(N145="No","Sponsor Certified Not Compliant",""))),IF(L145="No",IF(N145&lt;&gt;"","Do not answer Question 2","Sponsor Certified Not Applicable"),""))</f>
        <v/>
      </c>
      <c r="P145" s="68" t="s">
        <v>73</v>
      </c>
      <c r="Q145" s="19"/>
      <c r="R145" s="19" t="s">
        <v>74</v>
      </c>
      <c r="S145" s="24"/>
      <c r="T145" s="24"/>
      <c r="U145" s="24"/>
    </row>
    <row r="146" spans="1:21" s="42" customFormat="1" ht="90.95">
      <c r="A146" s="90">
        <v>431</v>
      </c>
      <c r="B146" s="20" t="s">
        <v>752</v>
      </c>
      <c r="C146" s="20" t="s">
        <v>752</v>
      </c>
      <c r="D146" s="20"/>
      <c r="E146" s="20" t="s">
        <v>753</v>
      </c>
      <c r="F146" s="20" t="s">
        <v>68</v>
      </c>
      <c r="G146" s="22" t="s">
        <v>639</v>
      </c>
      <c r="H146" s="22" t="s">
        <v>727</v>
      </c>
      <c r="I146" s="92">
        <v>37890</v>
      </c>
      <c r="J146" s="93" t="s">
        <v>754</v>
      </c>
      <c r="K146" s="93" t="s">
        <v>755</v>
      </c>
      <c r="L146" s="19"/>
      <c r="M146" s="131"/>
      <c r="N146" s="131"/>
      <c r="O146" s="20" t="str">
        <f t="shared" ref="O146:O151" si="6">IF(L146="Yes","Sponsor Certified Compliant",IF(L146="No","Sponsor Certified Not Compliant",""))</f>
        <v/>
      </c>
      <c r="P146" s="68" t="s">
        <v>73</v>
      </c>
      <c r="Q146" s="19"/>
      <c r="R146" s="19" t="s">
        <v>756</v>
      </c>
      <c r="S146" s="24"/>
      <c r="T146" s="24"/>
      <c r="U146" s="24"/>
    </row>
    <row r="147" spans="1:21" s="42" customFormat="1" ht="114.75" customHeight="1">
      <c r="A147" s="97">
        <v>432</v>
      </c>
      <c r="B147" s="91" t="s">
        <v>757</v>
      </c>
      <c r="C147" s="91" t="s">
        <v>757</v>
      </c>
      <c r="D147" s="91"/>
      <c r="E147" s="20" t="s">
        <v>67</v>
      </c>
      <c r="F147" s="20" t="s">
        <v>68</v>
      </c>
      <c r="G147" s="22" t="s">
        <v>639</v>
      </c>
      <c r="H147" s="22" t="s">
        <v>727</v>
      </c>
      <c r="I147" s="92">
        <v>42627</v>
      </c>
      <c r="J147" s="93" t="s">
        <v>758</v>
      </c>
      <c r="K147" s="93" t="s">
        <v>759</v>
      </c>
      <c r="L147" s="19"/>
      <c r="M147" s="131"/>
      <c r="N147" s="131"/>
      <c r="O147" s="20" t="str">
        <f t="shared" si="6"/>
        <v/>
      </c>
      <c r="P147" s="68" t="s">
        <v>73</v>
      </c>
      <c r="Q147" s="19"/>
      <c r="R147" s="19" t="s">
        <v>111</v>
      </c>
      <c r="S147" s="24"/>
      <c r="T147" s="24"/>
      <c r="U147" s="24"/>
    </row>
    <row r="148" spans="1:21" s="44" customFormat="1" ht="87" customHeight="1">
      <c r="A148" s="90">
        <v>433</v>
      </c>
      <c r="B148" s="20" t="s">
        <v>760</v>
      </c>
      <c r="C148" s="20" t="s">
        <v>87</v>
      </c>
      <c r="D148" s="20"/>
      <c r="E148" s="20" t="s">
        <v>761</v>
      </c>
      <c r="F148" s="20" t="s">
        <v>68</v>
      </c>
      <c r="G148" s="22" t="s">
        <v>639</v>
      </c>
      <c r="H148" s="22" t="s">
        <v>727</v>
      </c>
      <c r="I148" s="92">
        <v>42086</v>
      </c>
      <c r="J148" s="93" t="s">
        <v>762</v>
      </c>
      <c r="K148" s="93" t="s">
        <v>763</v>
      </c>
      <c r="L148" s="19"/>
      <c r="M148" s="131"/>
      <c r="N148" s="131"/>
      <c r="O148" s="20" t="str">
        <f t="shared" si="6"/>
        <v/>
      </c>
      <c r="P148" s="68" t="s">
        <v>73</v>
      </c>
      <c r="Q148" s="19"/>
      <c r="R148" s="19" t="s">
        <v>764</v>
      </c>
      <c r="S148" s="24"/>
      <c r="T148" s="24"/>
      <c r="U148" s="24"/>
    </row>
    <row r="149" spans="1:21" s="44" customFormat="1" ht="86.25" customHeight="1">
      <c r="A149" s="97">
        <v>434</v>
      </c>
      <c r="B149" s="20" t="s">
        <v>678</v>
      </c>
      <c r="C149" s="20" t="s">
        <v>87</v>
      </c>
      <c r="D149" s="20"/>
      <c r="E149" s="20" t="s">
        <v>679</v>
      </c>
      <c r="F149" s="20" t="s">
        <v>68</v>
      </c>
      <c r="G149" s="22" t="s">
        <v>639</v>
      </c>
      <c r="H149" s="22" t="s">
        <v>727</v>
      </c>
      <c r="I149" s="92">
        <v>42627</v>
      </c>
      <c r="J149" s="93" t="s">
        <v>765</v>
      </c>
      <c r="K149" s="93" t="s">
        <v>766</v>
      </c>
      <c r="L149" s="19"/>
      <c r="M149" s="131"/>
      <c r="N149" s="131"/>
      <c r="O149" s="20" t="str">
        <f t="shared" si="6"/>
        <v/>
      </c>
      <c r="P149" s="68" t="s">
        <v>73</v>
      </c>
      <c r="Q149" s="19"/>
      <c r="R149" s="171"/>
      <c r="S149" s="24"/>
      <c r="T149" s="24"/>
      <c r="U149" s="24"/>
    </row>
    <row r="150" spans="1:21" s="44" customFormat="1" ht="78">
      <c r="A150" s="90">
        <v>435</v>
      </c>
      <c r="B150" s="91" t="s">
        <v>767</v>
      </c>
      <c r="C150" s="20" t="s">
        <v>87</v>
      </c>
      <c r="D150" s="91"/>
      <c r="E150" s="20" t="s">
        <v>768</v>
      </c>
      <c r="F150" s="20" t="s">
        <v>68</v>
      </c>
      <c r="G150" s="22" t="s">
        <v>639</v>
      </c>
      <c r="H150" s="22" t="s">
        <v>727</v>
      </c>
      <c r="I150" s="92">
        <v>37719</v>
      </c>
      <c r="J150" s="93" t="s">
        <v>769</v>
      </c>
      <c r="K150" s="93" t="s">
        <v>770</v>
      </c>
      <c r="L150" s="19"/>
      <c r="M150" s="131"/>
      <c r="N150" s="131"/>
      <c r="O150" s="20" t="str">
        <f t="shared" si="6"/>
        <v/>
      </c>
      <c r="P150" s="68" t="s">
        <v>73</v>
      </c>
      <c r="Q150" s="19"/>
      <c r="R150" s="171"/>
      <c r="S150" s="24"/>
      <c r="T150" s="24"/>
      <c r="U150" s="24"/>
    </row>
    <row r="151" spans="1:21" s="44" customFormat="1" ht="123" customHeight="1">
      <c r="A151" s="97">
        <v>436</v>
      </c>
      <c r="B151" s="20" t="s">
        <v>771</v>
      </c>
      <c r="C151" s="20" t="s">
        <v>87</v>
      </c>
      <c r="D151" s="20"/>
      <c r="E151" s="20" t="s">
        <v>772</v>
      </c>
      <c r="F151" s="20" t="s">
        <v>68</v>
      </c>
      <c r="G151" s="22" t="s">
        <v>639</v>
      </c>
      <c r="H151" s="22" t="s">
        <v>727</v>
      </c>
      <c r="I151" s="92">
        <v>41176</v>
      </c>
      <c r="J151" s="93" t="s">
        <v>773</v>
      </c>
      <c r="K151" s="93" t="s">
        <v>774</v>
      </c>
      <c r="L151" s="19"/>
      <c r="M151" s="131"/>
      <c r="N151" s="131"/>
      <c r="O151" s="20" t="str">
        <f t="shared" si="6"/>
        <v/>
      </c>
      <c r="P151" s="68" t="s">
        <v>73</v>
      </c>
      <c r="Q151" s="19"/>
      <c r="R151" s="19" t="s">
        <v>775</v>
      </c>
      <c r="S151" s="24"/>
      <c r="T151" s="24"/>
      <c r="U151" s="24"/>
    </row>
    <row r="152" spans="1:21" s="44" customFormat="1" ht="244.15" customHeight="1">
      <c r="A152" s="90">
        <v>437</v>
      </c>
      <c r="B152" s="20" t="s">
        <v>776</v>
      </c>
      <c r="C152" s="20" t="s">
        <v>776</v>
      </c>
      <c r="D152" s="20"/>
      <c r="E152" s="20" t="s">
        <v>777</v>
      </c>
      <c r="F152" s="20" t="s">
        <v>778</v>
      </c>
      <c r="G152" s="22" t="s">
        <v>639</v>
      </c>
      <c r="H152" s="22" t="s">
        <v>727</v>
      </c>
      <c r="I152" s="92">
        <v>42401</v>
      </c>
      <c r="J152" s="20" t="s">
        <v>779</v>
      </c>
      <c r="K152" s="98" t="s">
        <v>16</v>
      </c>
      <c r="L152" s="21" t="str">
        <f>IF($L$9="No",$L$9,IF($L$9="Yes","","Typing in this cell will remove the Efficiency Formula"))</f>
        <v>Typing in this cell will remove the Efficiency Formula</v>
      </c>
      <c r="M152" s="22" t="s">
        <v>780</v>
      </c>
      <c r="N152" s="21"/>
      <c r="O152" s="20" t="str">
        <f>IF(L152="Yes",(IF(N152="yes","Sponsor Certified Compliant",IF(N152="No","Sponsor Certified Not Compliant",""))),IF(L152="No",IF(N152&lt;&gt;"","Do not answer Question 2","Sponsor Certified Not Applicable"),""))</f>
        <v/>
      </c>
      <c r="P152" s="68" t="s">
        <v>73</v>
      </c>
      <c r="Q152" s="21"/>
      <c r="R152" s="21" t="s">
        <v>781</v>
      </c>
      <c r="S152" s="24"/>
      <c r="T152" s="24"/>
      <c r="U152" s="24"/>
    </row>
    <row r="153" spans="1:21" s="44" customFormat="1" ht="90.95">
      <c r="A153" s="97">
        <v>438</v>
      </c>
      <c r="B153" s="20" t="s">
        <v>782</v>
      </c>
      <c r="C153" s="20" t="s">
        <v>87</v>
      </c>
      <c r="D153" s="20"/>
      <c r="E153" s="20" t="s">
        <v>783</v>
      </c>
      <c r="F153" s="20" t="s">
        <v>784</v>
      </c>
      <c r="G153" s="22" t="s">
        <v>639</v>
      </c>
      <c r="H153" s="22" t="s">
        <v>727</v>
      </c>
      <c r="I153" s="92">
        <v>41546</v>
      </c>
      <c r="J153" s="20" t="s">
        <v>785</v>
      </c>
      <c r="K153" s="20" t="s">
        <v>786</v>
      </c>
      <c r="L153" s="21"/>
      <c r="M153" s="20" t="s">
        <v>787</v>
      </c>
      <c r="N153" s="21"/>
      <c r="O153" s="20" t="str">
        <f>IF(L153="Yes",(IF(N153="yes","Sponsor Certified Compliant",IF(N153="No","Sponsor Certified Not Compliant",""))),IF(L153="No",IF(N153&lt;&gt;"","Do not answer Question 2","Sponsor Certified Not Applicable"),""))</f>
        <v/>
      </c>
      <c r="P153" s="68" t="s">
        <v>73</v>
      </c>
      <c r="Q153" s="19"/>
      <c r="R153" s="19" t="s">
        <v>788</v>
      </c>
      <c r="S153" s="24"/>
      <c r="T153" s="24"/>
      <c r="U153" s="24"/>
    </row>
    <row r="154" spans="1:21" s="42" customFormat="1" ht="84.75" customHeight="1">
      <c r="A154" s="90">
        <v>439</v>
      </c>
      <c r="B154" s="20" t="s">
        <v>789</v>
      </c>
      <c r="C154" s="20" t="s">
        <v>789</v>
      </c>
      <c r="D154" s="20"/>
      <c r="E154" s="20" t="s">
        <v>790</v>
      </c>
      <c r="F154" s="20" t="s">
        <v>68</v>
      </c>
      <c r="G154" s="20" t="s">
        <v>639</v>
      </c>
      <c r="H154" s="20" t="s">
        <v>727</v>
      </c>
      <c r="I154" s="92">
        <v>43371</v>
      </c>
      <c r="J154" s="20" t="s">
        <v>791</v>
      </c>
      <c r="K154" s="20" t="s">
        <v>792</v>
      </c>
      <c r="L154" s="19"/>
      <c r="M154" s="131"/>
      <c r="N154" s="131"/>
      <c r="O154" s="20" t="str">
        <f>IF(L154="Yes","Sponsor Certified Compliant",IF(L154="No","Sponsor Certified Not Compliant",""))</f>
        <v/>
      </c>
      <c r="P154" s="68" t="s">
        <v>73</v>
      </c>
      <c r="Q154" s="19"/>
      <c r="R154" s="171"/>
      <c r="S154" s="24"/>
      <c r="T154" s="24"/>
      <c r="U154" s="24"/>
    </row>
    <row r="155" spans="1:21" s="42" customFormat="1" ht="87.75" customHeight="1">
      <c r="A155" s="90">
        <v>440</v>
      </c>
      <c r="B155" s="20" t="s">
        <v>793</v>
      </c>
      <c r="C155" s="20" t="s">
        <v>794</v>
      </c>
      <c r="D155" s="20"/>
      <c r="E155" s="20" t="s">
        <v>790</v>
      </c>
      <c r="F155" s="20" t="s">
        <v>68</v>
      </c>
      <c r="G155" s="20" t="s">
        <v>639</v>
      </c>
      <c r="H155" s="20" t="s">
        <v>727</v>
      </c>
      <c r="I155" s="92">
        <v>43371</v>
      </c>
      <c r="J155" s="20" t="s">
        <v>795</v>
      </c>
      <c r="K155" s="20" t="s">
        <v>796</v>
      </c>
      <c r="L155" s="19"/>
      <c r="M155" s="131"/>
      <c r="N155" s="131"/>
      <c r="O155" s="20" t="str">
        <f>IF(L155="Yes","Sponsor Certified Compliant",IF(L155="No","Sponsor Certified Not Compliant",""))</f>
        <v/>
      </c>
      <c r="P155" s="68" t="s">
        <v>73</v>
      </c>
      <c r="Q155" s="19"/>
      <c r="R155" s="19" t="s">
        <v>797</v>
      </c>
      <c r="S155" s="24"/>
      <c r="T155" s="24"/>
      <c r="U155" s="24"/>
    </row>
    <row r="156" spans="1:21" s="42" customFormat="1" ht="111.75" customHeight="1">
      <c r="A156" s="90">
        <v>441</v>
      </c>
      <c r="B156" s="20" t="s">
        <v>798</v>
      </c>
      <c r="C156" s="20" t="s">
        <v>799</v>
      </c>
      <c r="D156" s="20"/>
      <c r="E156" s="20" t="s">
        <v>790</v>
      </c>
      <c r="F156" s="20" t="s">
        <v>68</v>
      </c>
      <c r="G156" s="20" t="s">
        <v>639</v>
      </c>
      <c r="H156" s="20" t="s">
        <v>727</v>
      </c>
      <c r="I156" s="92">
        <v>43371</v>
      </c>
      <c r="J156" s="20" t="s">
        <v>800</v>
      </c>
      <c r="K156" s="20" t="s">
        <v>801</v>
      </c>
      <c r="L156" s="19"/>
      <c r="M156" s="20" t="s">
        <v>802</v>
      </c>
      <c r="N156" s="21" t="s">
        <v>803</v>
      </c>
      <c r="O156" s="20" t="str">
        <f>IF(L156="Yes",(IF(N156="yes","Sponsor Certified Compliant",IF(N156="No","Sponsor Certified Not Compliant",""))),IF(L156="No",IF(N156&lt;&gt;"","Do not answer Question 2","Sponsor Certified Not Applicable"),""))</f>
        <v/>
      </c>
      <c r="P156" s="68" t="s">
        <v>73</v>
      </c>
      <c r="Q156" s="19"/>
      <c r="R156" s="171"/>
      <c r="S156" s="24"/>
      <c r="T156" s="24"/>
      <c r="U156" s="24"/>
    </row>
    <row r="157" spans="1:21" s="42" customFormat="1" ht="108.75" customHeight="1">
      <c r="A157" s="90">
        <v>442</v>
      </c>
      <c r="B157" s="20" t="s">
        <v>804</v>
      </c>
      <c r="C157" s="20" t="s">
        <v>804</v>
      </c>
      <c r="D157" s="20"/>
      <c r="E157" s="20" t="s">
        <v>722</v>
      </c>
      <c r="F157" s="20" t="s">
        <v>68</v>
      </c>
      <c r="G157" s="20" t="s">
        <v>639</v>
      </c>
      <c r="H157" s="20" t="s">
        <v>727</v>
      </c>
      <c r="I157" s="92">
        <v>43371</v>
      </c>
      <c r="J157" s="20" t="s">
        <v>805</v>
      </c>
      <c r="K157" s="20" t="s">
        <v>806</v>
      </c>
      <c r="L157" s="19"/>
      <c r="M157" s="131"/>
      <c r="N157" s="131"/>
      <c r="O157" s="20" t="str">
        <f>IF(L157="Yes","Sponsor Certified Compliant",IF(L157="No","Sponsor Certified Not Compliant",""))</f>
        <v/>
      </c>
      <c r="P157" s="68" t="s">
        <v>73</v>
      </c>
      <c r="Q157" s="19"/>
      <c r="R157" s="19" t="s">
        <v>677</v>
      </c>
      <c r="S157" s="24"/>
      <c r="T157" s="24"/>
      <c r="U157" s="24"/>
    </row>
    <row r="158" spans="1:21" s="42" customFormat="1" ht="103.5" customHeight="1">
      <c r="A158" s="90">
        <v>443</v>
      </c>
      <c r="B158" s="20" t="s">
        <v>807</v>
      </c>
      <c r="C158" s="20" t="s">
        <v>87</v>
      </c>
      <c r="D158" s="20"/>
      <c r="E158" s="20" t="s">
        <v>808</v>
      </c>
      <c r="F158" s="20" t="s">
        <v>68</v>
      </c>
      <c r="G158" s="20" t="s">
        <v>639</v>
      </c>
      <c r="H158" s="20" t="s">
        <v>727</v>
      </c>
      <c r="I158" s="92">
        <v>41546</v>
      </c>
      <c r="J158" s="20" t="s">
        <v>809</v>
      </c>
      <c r="K158" s="20" t="s">
        <v>810</v>
      </c>
      <c r="L158" s="19"/>
      <c r="M158" s="20" t="s">
        <v>811</v>
      </c>
      <c r="N158" s="21"/>
      <c r="O158" s="20" t="str">
        <f>IF(L158="Yes",(IF(N158="yes","Sponsor Certified Compliant",IF(N158="No","Sponsor Certified Not Compliant",""))),IF(L158="No",IF(N158&lt;&gt;"","Do not answer Question 2","Sponsor Certified Not Applicable"),""))</f>
        <v/>
      </c>
      <c r="P158" s="68" t="s">
        <v>73</v>
      </c>
      <c r="Q158" s="19"/>
      <c r="R158" s="19" t="s">
        <v>74</v>
      </c>
      <c r="S158" s="24"/>
      <c r="T158" s="24"/>
      <c r="U158" s="24"/>
    </row>
    <row r="159" spans="1:21" s="44" customFormat="1" ht="100.5" customHeight="1">
      <c r="A159" s="90">
        <v>501</v>
      </c>
      <c r="B159" s="20" t="s">
        <v>812</v>
      </c>
      <c r="C159" s="20" t="s">
        <v>812</v>
      </c>
      <c r="D159" s="20"/>
      <c r="E159" s="20" t="s">
        <v>813</v>
      </c>
      <c r="F159" s="20" t="s">
        <v>68</v>
      </c>
      <c r="G159" s="22" t="s">
        <v>814</v>
      </c>
      <c r="H159" s="22" t="s">
        <v>814</v>
      </c>
      <c r="I159" s="92">
        <v>40815</v>
      </c>
      <c r="J159" s="93" t="s">
        <v>815</v>
      </c>
      <c r="K159" s="93" t="s">
        <v>816</v>
      </c>
      <c r="L159" s="21"/>
      <c r="M159" s="20" t="s">
        <v>817</v>
      </c>
      <c r="N159" s="21"/>
      <c r="O159" s="20" t="str">
        <f>IF(L159="Yes",(IF(N159="yes","Sponsor Certified Compliant",IF(N159="No","Sponsor Certified Not Compliant",""))),IF(L159="No",IF(N159&lt;&gt;"","Do not answer Question 2","Sponsor Certified Not Applicable"),""))</f>
        <v/>
      </c>
      <c r="P159" s="68" t="s">
        <v>73</v>
      </c>
      <c r="Q159" s="19"/>
      <c r="R159" s="171"/>
      <c r="S159" s="24"/>
      <c r="T159" s="24"/>
      <c r="U159" s="24"/>
    </row>
    <row r="160" spans="1:21" s="43" customFormat="1" ht="78">
      <c r="A160" s="94">
        <v>502</v>
      </c>
      <c r="B160" s="105"/>
      <c r="C160" s="105" t="s">
        <v>818</v>
      </c>
      <c r="D160" s="105"/>
      <c r="E160" s="22" t="s">
        <v>819</v>
      </c>
      <c r="F160" s="22" t="s">
        <v>68</v>
      </c>
      <c r="G160" s="22" t="s">
        <v>814</v>
      </c>
      <c r="H160" s="22" t="s">
        <v>814</v>
      </c>
      <c r="I160" s="95"/>
      <c r="J160" s="96" t="s">
        <v>820</v>
      </c>
      <c r="K160" s="96" t="s">
        <v>821</v>
      </c>
      <c r="L160" s="19"/>
      <c r="M160" s="96" t="s">
        <v>822</v>
      </c>
      <c r="N160" s="21"/>
      <c r="O160" s="22" t="str">
        <f>IF(L160="Yes",(IF(N160="yes","Sponsor Certified Compliant",IF(N160="No","Sponsor Certified Not Compliant",""))),IF(L160="No",IF(N160&lt;&gt;"","Do not answer Question 2","Sponsor Certified Not Applicable"),""))</f>
        <v/>
      </c>
      <c r="P160" s="68" t="s">
        <v>73</v>
      </c>
      <c r="Q160" s="21"/>
      <c r="R160" s="21" t="s">
        <v>74</v>
      </c>
      <c r="S160" s="24"/>
      <c r="T160" s="24"/>
      <c r="U160" s="24"/>
    </row>
    <row r="161" spans="1:21" s="43" customFormat="1" ht="83.25" customHeight="1">
      <c r="A161" s="94">
        <v>503</v>
      </c>
      <c r="B161" s="22" t="s">
        <v>823</v>
      </c>
      <c r="C161" s="22" t="s">
        <v>823</v>
      </c>
      <c r="D161" s="22"/>
      <c r="E161" s="22" t="s">
        <v>824</v>
      </c>
      <c r="F161" s="22" t="s">
        <v>68</v>
      </c>
      <c r="G161" s="22" t="s">
        <v>814</v>
      </c>
      <c r="H161" s="22" t="s">
        <v>814</v>
      </c>
      <c r="I161" s="95">
        <v>41546</v>
      </c>
      <c r="J161" s="96" t="s">
        <v>825</v>
      </c>
      <c r="K161" s="96" t="s">
        <v>826</v>
      </c>
      <c r="L161" s="19"/>
      <c r="M161" s="131"/>
      <c r="N161" s="131"/>
      <c r="O161" s="22" t="str">
        <f>IF(L161="Yes","Sponsor Certified Compliant",IF(L161="No","Sponsor Certified Not Compliant",""))</f>
        <v/>
      </c>
      <c r="P161" s="68" t="s">
        <v>73</v>
      </c>
      <c r="Q161" s="21"/>
      <c r="R161" s="171"/>
      <c r="S161" s="24"/>
      <c r="T161" s="24"/>
      <c r="U161" s="24"/>
    </row>
    <row r="162" spans="1:21" s="44" customFormat="1" ht="116.25" customHeight="1">
      <c r="A162" s="97">
        <v>504</v>
      </c>
      <c r="B162" s="20" t="s">
        <v>827</v>
      </c>
      <c r="C162" s="20" t="s">
        <v>827</v>
      </c>
      <c r="D162" s="91"/>
      <c r="E162" s="20" t="s">
        <v>67</v>
      </c>
      <c r="F162" s="20" t="s">
        <v>68</v>
      </c>
      <c r="G162" s="22" t="s">
        <v>814</v>
      </c>
      <c r="H162" s="22" t="s">
        <v>814</v>
      </c>
      <c r="I162" s="92">
        <v>42627</v>
      </c>
      <c r="J162" s="93" t="s">
        <v>828</v>
      </c>
      <c r="K162" s="93" t="s">
        <v>829</v>
      </c>
      <c r="L162" s="19"/>
      <c r="M162" s="131"/>
      <c r="N162" s="131"/>
      <c r="O162" s="20" t="str">
        <f>IF(L162="Yes","Sponsor Certified Compliant",IF(L162="No","Sponsor Certified Not Compliant",""))</f>
        <v/>
      </c>
      <c r="P162" s="68" t="s">
        <v>73</v>
      </c>
      <c r="Q162" s="19"/>
      <c r="R162" s="19" t="s">
        <v>111</v>
      </c>
      <c r="S162" s="24"/>
      <c r="T162" s="24"/>
      <c r="U162" s="24"/>
    </row>
    <row r="163" spans="1:21" s="42" customFormat="1" ht="78">
      <c r="A163" s="90">
        <v>505</v>
      </c>
      <c r="B163" s="20" t="s">
        <v>830</v>
      </c>
      <c r="C163" s="91" t="s">
        <v>87</v>
      </c>
      <c r="D163" s="93" t="s">
        <v>831</v>
      </c>
      <c r="E163" s="20" t="s">
        <v>832</v>
      </c>
      <c r="F163" s="20" t="s">
        <v>68</v>
      </c>
      <c r="G163" s="22" t="s">
        <v>814</v>
      </c>
      <c r="H163" s="22" t="s">
        <v>814</v>
      </c>
      <c r="I163" s="92">
        <v>42324</v>
      </c>
      <c r="J163" s="20" t="s">
        <v>833</v>
      </c>
      <c r="K163" s="20" t="s">
        <v>834</v>
      </c>
      <c r="L163" s="19"/>
      <c r="M163" s="131"/>
      <c r="N163" s="131"/>
      <c r="O163" s="20" t="str">
        <f>IF(L163="Yes","Sponsor Certified Compliant",IF(L163="No","Sponsor Certified Not Compliant",""))</f>
        <v/>
      </c>
      <c r="P163" s="68" t="s">
        <v>73</v>
      </c>
      <c r="Q163" s="19"/>
      <c r="R163" s="171"/>
      <c r="S163" s="24"/>
      <c r="T163" s="24"/>
      <c r="U163" s="24"/>
    </row>
    <row r="164" spans="1:21" s="42" customFormat="1" ht="81">
      <c r="A164" s="90">
        <v>506</v>
      </c>
      <c r="B164" s="20" t="s">
        <v>835</v>
      </c>
      <c r="C164" s="20" t="s">
        <v>87</v>
      </c>
      <c r="D164" s="93" t="s">
        <v>836</v>
      </c>
      <c r="E164" s="20" t="s">
        <v>837</v>
      </c>
      <c r="F164" s="20" t="s">
        <v>68</v>
      </c>
      <c r="G164" s="22" t="s">
        <v>814</v>
      </c>
      <c r="H164" s="22" t="s">
        <v>814</v>
      </c>
      <c r="I164" s="92">
        <v>42495</v>
      </c>
      <c r="J164" s="20" t="s">
        <v>838</v>
      </c>
      <c r="K164" s="22" t="s">
        <v>839</v>
      </c>
      <c r="L164" s="19"/>
      <c r="M164" s="20" t="s">
        <v>840</v>
      </c>
      <c r="N164" s="19"/>
      <c r="O164" s="20" t="str">
        <f>IF(L164="No",(IF(N164="yes","Sponsor Certified Compliant",IF(N164="No","Sponsor Certified Not Compliant",""))),IF(L164="Yes",IF(N164&lt;&gt;"","Do not answer Question 2","Sponsor Certified Compliant"),""))</f>
        <v/>
      </c>
      <c r="P164" s="68" t="s">
        <v>73</v>
      </c>
      <c r="Q164" s="19"/>
      <c r="R164" s="19" t="s">
        <v>841</v>
      </c>
      <c r="S164" s="24"/>
      <c r="T164" s="24"/>
      <c r="U164" s="24"/>
    </row>
    <row r="165" spans="1:21" s="42" customFormat="1" ht="164.25" customHeight="1">
      <c r="A165" s="90">
        <v>507</v>
      </c>
      <c r="B165" s="20" t="s">
        <v>842</v>
      </c>
      <c r="C165" s="20" t="s">
        <v>842</v>
      </c>
      <c r="D165" s="20"/>
      <c r="E165" s="20" t="s">
        <v>843</v>
      </c>
      <c r="F165" s="20" t="s">
        <v>68</v>
      </c>
      <c r="G165" s="22" t="s">
        <v>814</v>
      </c>
      <c r="H165" s="22" t="s">
        <v>814</v>
      </c>
      <c r="I165" s="92">
        <v>42401</v>
      </c>
      <c r="J165" s="20" t="s">
        <v>844</v>
      </c>
      <c r="K165" s="20" t="s">
        <v>845</v>
      </c>
      <c r="L165" s="19"/>
      <c r="M165" s="20" t="s">
        <v>846</v>
      </c>
      <c r="N165" s="21"/>
      <c r="O165" s="20" t="str">
        <f>IF(L165="Yes",(IF(N165="yes","Sponsor Certified Compliant",IF(N165="No","Sponsor Certified Not Compliant",""))),IF(L165="No",IF(N165&lt;&gt;"","Do not answer Question 2","Sponsor Certified Not Applicable"),""))</f>
        <v/>
      </c>
      <c r="P165" s="68" t="s">
        <v>73</v>
      </c>
      <c r="Q165" s="19"/>
      <c r="R165" s="171"/>
      <c r="S165" s="24"/>
      <c r="T165" s="24"/>
      <c r="U165" s="24"/>
    </row>
    <row r="166" spans="1:21" s="42" customFormat="1" ht="177" customHeight="1">
      <c r="A166" s="97">
        <v>508</v>
      </c>
      <c r="B166" s="20" t="s">
        <v>847</v>
      </c>
      <c r="C166" s="20" t="s">
        <v>848</v>
      </c>
      <c r="D166" s="20"/>
      <c r="E166" s="20" t="s">
        <v>849</v>
      </c>
      <c r="F166" s="20" t="s">
        <v>68</v>
      </c>
      <c r="G166" s="22" t="s">
        <v>814</v>
      </c>
      <c r="H166" s="22" t="s">
        <v>814</v>
      </c>
      <c r="I166" s="92">
        <v>42627</v>
      </c>
      <c r="J166" s="20" t="s">
        <v>850</v>
      </c>
      <c r="K166" s="22" t="s">
        <v>851</v>
      </c>
      <c r="L166" s="19"/>
      <c r="M166" s="22" t="s">
        <v>852</v>
      </c>
      <c r="N166" s="21"/>
      <c r="O166" s="20" t="str">
        <f>IF(L166="Yes",(IF(N166="yes","Sponsor Certified Compliant",IF(N166="No","Sponsor Certified Not Compliant",""))),IF(L166="No",IF(N166&lt;&gt;"","Do not answer Question 2","Sponsor Certified Not Applicable"),""))</f>
        <v/>
      </c>
      <c r="P166" s="68" t="s">
        <v>73</v>
      </c>
      <c r="Q166" s="21"/>
      <c r="R166" s="171"/>
      <c r="S166" s="24"/>
      <c r="T166" s="24"/>
      <c r="U166" s="24"/>
    </row>
    <row r="167" spans="1:21" s="42" customFormat="1" ht="110.25" customHeight="1">
      <c r="A167" s="90">
        <v>509</v>
      </c>
      <c r="B167" s="91" t="s">
        <v>853</v>
      </c>
      <c r="C167" s="91" t="s">
        <v>853</v>
      </c>
      <c r="D167" s="91"/>
      <c r="E167" s="20" t="s">
        <v>67</v>
      </c>
      <c r="F167" s="20" t="s">
        <v>68</v>
      </c>
      <c r="G167" s="22" t="s">
        <v>814</v>
      </c>
      <c r="H167" s="22" t="s">
        <v>814</v>
      </c>
      <c r="I167" s="92">
        <v>42627</v>
      </c>
      <c r="J167" s="93" t="s">
        <v>854</v>
      </c>
      <c r="K167" s="93" t="s">
        <v>855</v>
      </c>
      <c r="L167" s="19"/>
      <c r="M167" s="131"/>
      <c r="N167" s="131"/>
      <c r="O167" s="20" t="str">
        <f>IF(L167="Yes","Sponsor Certified Compliant",IF(L167="No","Sponsor Certified Not Compliant",""))</f>
        <v/>
      </c>
      <c r="P167" s="68" t="s">
        <v>73</v>
      </c>
      <c r="Q167" s="19"/>
      <c r="R167" s="171"/>
      <c r="S167" s="24"/>
      <c r="T167" s="24"/>
      <c r="U167" s="24"/>
    </row>
    <row r="168" spans="1:21" s="44" customFormat="1" ht="78">
      <c r="A168" s="90">
        <v>511</v>
      </c>
      <c r="B168" s="20" t="s">
        <v>856</v>
      </c>
      <c r="C168" s="20"/>
      <c r="D168" s="20"/>
      <c r="E168" s="20" t="s">
        <v>857</v>
      </c>
      <c r="F168" s="20" t="s">
        <v>68</v>
      </c>
      <c r="G168" s="22" t="s">
        <v>814</v>
      </c>
      <c r="H168" s="22" t="s">
        <v>814</v>
      </c>
      <c r="I168" s="92">
        <v>38260</v>
      </c>
      <c r="J168" s="20" t="s">
        <v>858</v>
      </c>
      <c r="K168" s="20" t="s">
        <v>859</v>
      </c>
      <c r="L168" s="19"/>
      <c r="M168" s="131"/>
      <c r="N168" s="131"/>
      <c r="O168" s="20" t="str">
        <f>IF(L168="Yes","Sponsor Certified Compliant",IF(L168="No","Sponsor Certified Not Compliant",""))</f>
        <v/>
      </c>
      <c r="P168" s="68" t="s">
        <v>73</v>
      </c>
      <c r="Q168" s="19"/>
      <c r="R168" s="171"/>
      <c r="S168" s="24"/>
      <c r="T168" s="24"/>
      <c r="U168" s="24"/>
    </row>
    <row r="169" spans="1:21" s="43" customFormat="1" ht="205.5" customHeight="1">
      <c r="A169" s="94">
        <v>513</v>
      </c>
      <c r="B169" s="22" t="s">
        <v>860</v>
      </c>
      <c r="C169" s="22" t="s">
        <v>860</v>
      </c>
      <c r="D169" s="22"/>
      <c r="E169" s="22" t="s">
        <v>861</v>
      </c>
      <c r="F169" s="22" t="s">
        <v>68</v>
      </c>
      <c r="G169" s="22" t="s">
        <v>814</v>
      </c>
      <c r="H169" s="22" t="s">
        <v>814</v>
      </c>
      <c r="I169" s="95">
        <v>42086</v>
      </c>
      <c r="J169" s="22" t="s">
        <v>862</v>
      </c>
      <c r="K169" s="22" t="s">
        <v>863</v>
      </c>
      <c r="L169" s="19"/>
      <c r="M169" s="22" t="s">
        <v>864</v>
      </c>
      <c r="N169" s="21"/>
      <c r="O169" s="22" t="str">
        <f>IF(L169="Yes",(IF(N169="yes","Sponsor Certified Compliant",IF(N169="No","Sponsor Certified Not Compliant",""))),IF(L169="No",IF(N169&lt;&gt;"","Do not answer Question 2","Sponsor Certified Not Applicable"),""))</f>
        <v/>
      </c>
      <c r="P169" s="68" t="s">
        <v>73</v>
      </c>
      <c r="Q169" s="21"/>
      <c r="R169" s="21" t="s">
        <v>865</v>
      </c>
      <c r="S169" s="24"/>
      <c r="T169" s="24"/>
      <c r="U169" s="24"/>
    </row>
    <row r="170" spans="1:21" s="42" customFormat="1" ht="78">
      <c r="A170" s="97">
        <v>514</v>
      </c>
      <c r="B170" s="20" t="s">
        <v>866</v>
      </c>
      <c r="C170" s="20" t="s">
        <v>867</v>
      </c>
      <c r="D170" s="20" t="s">
        <v>868</v>
      </c>
      <c r="E170" s="20" t="s">
        <v>869</v>
      </c>
      <c r="F170" s="20" t="s">
        <v>870</v>
      </c>
      <c r="G170" s="22" t="s">
        <v>814</v>
      </c>
      <c r="H170" s="22" t="s">
        <v>814</v>
      </c>
      <c r="I170" s="92">
        <v>42089</v>
      </c>
      <c r="J170" s="103" t="s">
        <v>871</v>
      </c>
      <c r="K170" s="103" t="s">
        <v>872</v>
      </c>
      <c r="L170" s="19"/>
      <c r="M170" s="20" t="s">
        <v>873</v>
      </c>
      <c r="N170" s="21"/>
      <c r="O170" s="20" t="str">
        <f>IF(L170="Yes",(IF(N170="yes","Sponsor Certified Compliant",IF(N170="No","Sponsor Certified Not Compliant",""))),IF(L170="No",IF(N170&lt;&gt;"","Do not answer Question 2","Sponsor Certified Not Applicable"),""))</f>
        <v/>
      </c>
      <c r="P170" s="68" t="s">
        <v>73</v>
      </c>
      <c r="Q170" s="19"/>
      <c r="R170" s="171"/>
      <c r="S170" s="24"/>
      <c r="T170" s="24"/>
      <c r="U170" s="24"/>
    </row>
    <row r="171" spans="1:21" s="42" customFormat="1" ht="182.25" customHeight="1">
      <c r="A171" s="90">
        <v>515</v>
      </c>
      <c r="B171" s="20" t="s">
        <v>874</v>
      </c>
      <c r="C171" s="20" t="s">
        <v>874</v>
      </c>
      <c r="D171" s="20"/>
      <c r="E171" s="20" t="s">
        <v>875</v>
      </c>
      <c r="F171" s="20" t="s">
        <v>68</v>
      </c>
      <c r="G171" s="22" t="s">
        <v>814</v>
      </c>
      <c r="H171" s="22" t="s">
        <v>876</v>
      </c>
      <c r="I171" s="92">
        <v>42401</v>
      </c>
      <c r="J171" s="93" t="s">
        <v>877</v>
      </c>
      <c r="K171" s="96" t="s">
        <v>878</v>
      </c>
      <c r="L171" s="19"/>
      <c r="M171" s="22" t="s">
        <v>879</v>
      </c>
      <c r="N171" s="21"/>
      <c r="O171" s="20" t="str">
        <f>IF(L171="Yes",(IF(N171="yes","Sponsor Certified Compliant",IF(N171="No","Sponsor Certified Not Compliant",""))),IF(L171="No",IF(N171&lt;&gt;"","Do not answer Question 2","Sponsor Certified Not Applicable"),""))</f>
        <v/>
      </c>
      <c r="P171" s="68" t="s">
        <v>73</v>
      </c>
      <c r="Q171" s="21"/>
      <c r="R171" s="171"/>
      <c r="S171" s="24"/>
      <c r="T171" s="24"/>
      <c r="U171" s="24"/>
    </row>
    <row r="172" spans="1:21" s="42" customFormat="1" ht="78">
      <c r="A172" s="97">
        <v>516</v>
      </c>
      <c r="B172" s="20" t="s">
        <v>880</v>
      </c>
      <c r="C172" s="20" t="s">
        <v>880</v>
      </c>
      <c r="D172" s="20"/>
      <c r="E172" s="20" t="s">
        <v>881</v>
      </c>
      <c r="F172" s="20" t="s">
        <v>68</v>
      </c>
      <c r="G172" s="22" t="s">
        <v>814</v>
      </c>
      <c r="H172" s="22" t="s">
        <v>876</v>
      </c>
      <c r="I172" s="92">
        <v>42401</v>
      </c>
      <c r="J172" s="93" t="s">
        <v>882</v>
      </c>
      <c r="K172" s="96" t="s">
        <v>883</v>
      </c>
      <c r="L172" s="19"/>
      <c r="M172" s="20" t="s">
        <v>884</v>
      </c>
      <c r="N172" s="21"/>
      <c r="O172" s="20" t="str">
        <f>IF(L172="Yes",(IF(N172="yes","Sponsor Certified Compliant",IF(N172="No","Sponsor Certified Not Compliant",""))),IF(L172="No",IF(N172&lt;&gt;"","Do not answer Question 2","Sponsor Certified Not Applicable"),""))</f>
        <v/>
      </c>
      <c r="P172" s="68" t="s">
        <v>73</v>
      </c>
      <c r="Q172" s="19"/>
      <c r="R172" s="171"/>
      <c r="S172" s="24"/>
      <c r="T172" s="24"/>
      <c r="U172" s="24"/>
    </row>
    <row r="173" spans="1:21" s="42" customFormat="1" ht="78">
      <c r="A173" s="117" t="s">
        <v>885</v>
      </c>
      <c r="B173" s="20" t="s">
        <v>886</v>
      </c>
      <c r="C173" s="20" t="s">
        <v>886</v>
      </c>
      <c r="D173" s="20"/>
      <c r="E173" s="20" t="s">
        <v>887</v>
      </c>
      <c r="F173" s="20" t="s">
        <v>68</v>
      </c>
      <c r="G173" s="22" t="s">
        <v>814</v>
      </c>
      <c r="H173" s="22" t="s">
        <v>888</v>
      </c>
      <c r="I173" s="92">
        <v>42401</v>
      </c>
      <c r="J173" s="93" t="s">
        <v>889</v>
      </c>
      <c r="K173" s="93" t="s">
        <v>890</v>
      </c>
      <c r="L173" s="19"/>
      <c r="M173" s="131"/>
      <c r="N173" s="131"/>
      <c r="O173" s="20" t="str">
        <f>IF(L173="Yes","Sponsor Certified Compliant",IF(L173="No","Go to Item 517-B to complete Sponsor Certification",""))</f>
        <v/>
      </c>
      <c r="P173" s="68" t="s">
        <v>73</v>
      </c>
      <c r="Q173" s="19"/>
      <c r="R173" s="19" t="s">
        <v>891</v>
      </c>
      <c r="S173" s="24"/>
      <c r="T173" s="24"/>
      <c r="U173" s="24"/>
    </row>
    <row r="174" spans="1:21" s="42" customFormat="1" ht="133.5" customHeight="1">
      <c r="A174" s="97" t="s">
        <v>892</v>
      </c>
      <c r="B174" s="20" t="s">
        <v>886</v>
      </c>
      <c r="C174" s="20" t="s">
        <v>893</v>
      </c>
      <c r="D174" s="107"/>
      <c r="E174" s="20" t="s">
        <v>894</v>
      </c>
      <c r="F174" s="108" t="s">
        <v>68</v>
      </c>
      <c r="G174" s="22" t="s">
        <v>814</v>
      </c>
      <c r="H174" s="22" t="s">
        <v>888</v>
      </c>
      <c r="I174" s="207">
        <v>42401</v>
      </c>
      <c r="J174" s="102" t="s">
        <v>895</v>
      </c>
      <c r="K174" s="102" t="s">
        <v>896</v>
      </c>
      <c r="L174" s="19"/>
      <c r="M174" s="22" t="s">
        <v>897</v>
      </c>
      <c r="N174" s="21"/>
      <c r="O174" s="20" t="str">
        <f>IF(L173="Yes","Sponsor Certification displayed on Item 517-A; Do not answer questions for this item",IF(L174="Yes",(IF(N174="yes","Sponsor Certified Compliant",IF(N174="No","Sponsor Certified Not Compliant",""))),IF(L174="No",IF(N174&lt;&gt;"","Do not answer Question 2","Sponsor Certified Not Compliant"),"")))</f>
        <v/>
      </c>
      <c r="P174" s="68" t="s">
        <v>73</v>
      </c>
      <c r="Q174" s="19"/>
      <c r="R174" s="19" t="s">
        <v>74</v>
      </c>
      <c r="S174" s="24"/>
      <c r="T174" s="24"/>
      <c r="U174" s="24"/>
    </row>
    <row r="175" spans="1:21" s="42" customFormat="1" ht="94.5" customHeight="1">
      <c r="A175" s="90">
        <v>519</v>
      </c>
      <c r="B175" s="20" t="s">
        <v>898</v>
      </c>
      <c r="C175" s="91" t="s">
        <v>87</v>
      </c>
      <c r="D175" s="20"/>
      <c r="E175" s="20" t="s">
        <v>899</v>
      </c>
      <c r="F175" s="20" t="s">
        <v>68</v>
      </c>
      <c r="G175" s="22" t="s">
        <v>814</v>
      </c>
      <c r="H175" s="22" t="s">
        <v>900</v>
      </c>
      <c r="I175" s="92">
        <v>38624</v>
      </c>
      <c r="J175" s="20" t="s">
        <v>901</v>
      </c>
      <c r="K175" s="20" t="s">
        <v>902</v>
      </c>
      <c r="L175" s="19"/>
      <c r="M175" s="131"/>
      <c r="N175" s="131"/>
      <c r="O175" s="20" t="str">
        <f>IF(L175="Yes","Sponsor Certified Compliant",IF(L175="No","Sponsor Certified Not Compliant",""))</f>
        <v/>
      </c>
      <c r="P175" s="68" t="s">
        <v>73</v>
      </c>
      <c r="Q175" s="19"/>
      <c r="R175" s="19" t="s">
        <v>74</v>
      </c>
      <c r="S175" s="24"/>
      <c r="T175" s="24"/>
      <c r="U175" s="24"/>
    </row>
    <row r="176" spans="1:21" s="42" customFormat="1" ht="172.5" customHeight="1">
      <c r="A176" s="97">
        <v>520</v>
      </c>
      <c r="B176" s="20" t="s">
        <v>903</v>
      </c>
      <c r="C176" s="20" t="s">
        <v>903</v>
      </c>
      <c r="D176" s="20"/>
      <c r="E176" s="20" t="s">
        <v>904</v>
      </c>
      <c r="F176" s="20" t="s">
        <v>68</v>
      </c>
      <c r="G176" s="22" t="s">
        <v>814</v>
      </c>
      <c r="H176" s="22" t="s">
        <v>905</v>
      </c>
      <c r="I176" s="92">
        <v>42401</v>
      </c>
      <c r="J176" s="93" t="s">
        <v>906</v>
      </c>
      <c r="K176" s="93" t="s">
        <v>907</v>
      </c>
      <c r="L176" s="19"/>
      <c r="M176" s="22" t="s">
        <v>908</v>
      </c>
      <c r="N176" s="21"/>
      <c r="O176" s="20" t="str">
        <f>IF(L176="Yes",(IF(N176="yes","Sponsor Certified Compliant",IF(N176="No","Sponsor Certified Not Compliant",""))),IF(L176="No",IF(N176&lt;&gt;"","Do not answer Question 2","Sponsor Certified Not Applicable"),""))</f>
        <v/>
      </c>
      <c r="P176" s="68" t="s">
        <v>73</v>
      </c>
      <c r="Q176" s="19"/>
      <c r="R176" s="171"/>
      <c r="S176" s="24"/>
      <c r="T176" s="24"/>
      <c r="U176" s="24"/>
    </row>
    <row r="177" spans="1:21" s="42" customFormat="1" ht="102.75" customHeight="1">
      <c r="A177" s="90">
        <v>521</v>
      </c>
      <c r="B177" s="20" t="s">
        <v>898</v>
      </c>
      <c r="C177" s="91" t="s">
        <v>87</v>
      </c>
      <c r="D177" s="20" t="s">
        <v>909</v>
      </c>
      <c r="E177" s="20" t="s">
        <v>899</v>
      </c>
      <c r="F177" s="20" t="s">
        <v>68</v>
      </c>
      <c r="G177" s="20" t="s">
        <v>814</v>
      </c>
      <c r="H177" s="20" t="s">
        <v>900</v>
      </c>
      <c r="I177" s="92">
        <v>38624</v>
      </c>
      <c r="J177" s="20" t="s">
        <v>901</v>
      </c>
      <c r="K177" s="20" t="s">
        <v>910</v>
      </c>
      <c r="L177" s="19"/>
      <c r="M177" s="20" t="s">
        <v>911</v>
      </c>
      <c r="N177" s="21"/>
      <c r="O177" s="20" t="str">
        <f>IF(L177="Yes",(IF(N177="yes","Sponsor Certified Compliant",IF(N177="No","Sponsor Certified Not Compliant",""))),IF(L177="No",IF(N177&lt;&gt;"","Do not answer Question 2","Sponsor Certified Not Applicable"),""))</f>
        <v/>
      </c>
      <c r="P177" s="68" t="s">
        <v>73</v>
      </c>
      <c r="Q177" s="19"/>
      <c r="R177" s="171"/>
      <c r="S177" s="24"/>
      <c r="T177" s="24"/>
      <c r="U177" s="24"/>
    </row>
    <row r="178" spans="1:21" s="42" customFormat="1" ht="135.75" customHeight="1">
      <c r="A178" s="90">
        <v>522</v>
      </c>
      <c r="B178" s="20" t="s">
        <v>912</v>
      </c>
      <c r="C178" s="20" t="s">
        <v>912</v>
      </c>
      <c r="D178" s="20"/>
      <c r="E178" s="20" t="s">
        <v>913</v>
      </c>
      <c r="F178" s="20" t="s">
        <v>68</v>
      </c>
      <c r="G178" s="20" t="s">
        <v>814</v>
      </c>
      <c r="H178" s="20" t="s">
        <v>814</v>
      </c>
      <c r="I178" s="92">
        <v>43406</v>
      </c>
      <c r="J178" s="93" t="s">
        <v>914</v>
      </c>
      <c r="K178" s="100" t="s">
        <v>40</v>
      </c>
      <c r="L178" s="21" t="str">
        <f>IF($L$15="No",$L$15,IF($L$15="Yes","","Typing in this cell will remove the Efficiency Formula"))</f>
        <v>Typing in this cell will remove the Efficiency Formula</v>
      </c>
      <c r="M178" s="20" t="s">
        <v>915</v>
      </c>
      <c r="N178" s="21"/>
      <c r="O178" s="20" t="str">
        <f>IF(L178="Yes",(IF(N178="yes","Sponsor Certified Compliant",IF(N178="No","Sponsor Certified Not Compliant",""))),IF(L178="No",IF(N178&lt;&gt;"","Do not answer Question 2","Sponsor Certified Not Applicable"),""))</f>
        <v/>
      </c>
      <c r="P178" s="68" t="s">
        <v>73</v>
      </c>
      <c r="Q178" s="19"/>
      <c r="R178" s="19" t="s">
        <v>677</v>
      </c>
      <c r="S178" s="24"/>
      <c r="T178" s="24"/>
      <c r="U178" s="24"/>
    </row>
    <row r="179" spans="1:21" s="42" customFormat="1" ht="151.5" customHeight="1">
      <c r="A179" s="90">
        <v>523</v>
      </c>
      <c r="B179" s="20" t="s">
        <v>916</v>
      </c>
      <c r="C179" s="20" t="s">
        <v>916</v>
      </c>
      <c r="D179" s="20"/>
      <c r="E179" s="20" t="s">
        <v>913</v>
      </c>
      <c r="F179" s="20" t="s">
        <v>68</v>
      </c>
      <c r="G179" s="20" t="s">
        <v>814</v>
      </c>
      <c r="H179" s="20" t="s">
        <v>814</v>
      </c>
      <c r="I179" s="92">
        <v>43406</v>
      </c>
      <c r="J179" s="93" t="s">
        <v>917</v>
      </c>
      <c r="K179" s="100" t="s">
        <v>918</v>
      </c>
      <c r="L179" s="21" t="str">
        <f>IF($L$15="No","N/A",IF($L$15="Yes","","Typing in this cell will remove the Efficiency Formula"))</f>
        <v>Typing in this cell will remove the Efficiency Formula</v>
      </c>
      <c r="M179" s="20" t="s">
        <v>919</v>
      </c>
      <c r="N179" s="21"/>
      <c r="O179" s="20" t="str">
        <f>IF(AND(L179="Yes",OR(N179="Yes",N179="No")),"Do not answer Question 2",IF(AND(L179="N/A",OR(N179="Yes",N179="No")),"Do not answer Question 2",IF(AND(L179="No",N179="Yes"),"Sponsor Certified Compliant",IF(AND(L179="No",N179="No"),"Sponsor Certified Not Compliant",IF(AND(L179="Yes",N179&lt;&gt;" "),"Sponsor Certified Not Applicable",IF(AND(L179="N/A",N179&lt;&gt;" "),"Sponsor Certified Not Applicable",""))))))</f>
        <v/>
      </c>
      <c r="P179" s="68" t="s">
        <v>73</v>
      </c>
      <c r="Q179" s="19"/>
      <c r="R179" s="19" t="s">
        <v>920</v>
      </c>
      <c r="S179" s="24"/>
      <c r="T179" s="24"/>
      <c r="U179" s="24"/>
    </row>
    <row r="180" spans="1:21" s="42" customFormat="1" ht="199.5" customHeight="1">
      <c r="A180" s="90">
        <v>524</v>
      </c>
      <c r="B180" s="20" t="s">
        <v>916</v>
      </c>
      <c r="C180" s="20" t="s">
        <v>916</v>
      </c>
      <c r="D180" s="20"/>
      <c r="E180" s="20" t="s">
        <v>913</v>
      </c>
      <c r="F180" s="20" t="s">
        <v>68</v>
      </c>
      <c r="G180" s="20" t="s">
        <v>814</v>
      </c>
      <c r="H180" s="20" t="s">
        <v>814</v>
      </c>
      <c r="I180" s="92">
        <v>43406</v>
      </c>
      <c r="J180" s="93" t="s">
        <v>921</v>
      </c>
      <c r="K180" s="100" t="s">
        <v>922</v>
      </c>
      <c r="L180" s="21" t="str">
        <f>IF($L$15="No","N/A",IF($L$15="Yes","","Typing in this cell will remove the Efficiency Formula"))</f>
        <v>Typing in this cell will remove the Efficiency Formula</v>
      </c>
      <c r="M180" s="20" t="s">
        <v>923</v>
      </c>
      <c r="N180" s="21"/>
      <c r="O180" s="20" t="str">
        <f>IF(AND(L180="no",OR(N180="Yes",N180="No")),"Do not answer Question 2",IF(AND(L180="N/A",OR(N180="Yes",N180="No")),"Do not answer Question 2",IF(AND(L180="Yes",N180="Yes"),"Sponsor Certified Compliant",IF(AND(L180="Yes",N180="No"),"Sponsor Certified Not Compliant",IF(AND(L180="No",N180&lt;&gt;" "),"Sponsor Certified Not Applicable",IF(AND(L180="N/A",N180&lt;&gt;" "),"Sponsor Certified Not Applicable",""))))))</f>
        <v/>
      </c>
      <c r="P180" s="68" t="s">
        <v>73</v>
      </c>
      <c r="Q180" s="19"/>
      <c r="R180" s="171"/>
      <c r="S180" s="24"/>
      <c r="T180" s="24"/>
      <c r="U180" s="24"/>
    </row>
    <row r="181" spans="1:21" s="42" customFormat="1" ht="222" customHeight="1">
      <c r="A181" s="90">
        <v>525</v>
      </c>
      <c r="B181" s="20" t="s">
        <v>924</v>
      </c>
      <c r="C181" s="20" t="s">
        <v>924</v>
      </c>
      <c r="D181" s="20"/>
      <c r="E181" s="20" t="s">
        <v>913</v>
      </c>
      <c r="F181" s="20" t="s">
        <v>68</v>
      </c>
      <c r="G181" s="20" t="s">
        <v>814</v>
      </c>
      <c r="H181" s="20" t="s">
        <v>814</v>
      </c>
      <c r="I181" s="92">
        <v>43407</v>
      </c>
      <c r="J181" s="93" t="s">
        <v>925</v>
      </c>
      <c r="K181" s="100" t="s">
        <v>926</v>
      </c>
      <c r="L181" s="21" t="str">
        <f>IF($L$15="No","N/A",IF($L$15="Yes","","Typing in this cell will remove the Efficiency Formula"))</f>
        <v>Typing in this cell will remove the Efficiency Formula</v>
      </c>
      <c r="M181" s="20" t="s">
        <v>927</v>
      </c>
      <c r="N181" s="21"/>
      <c r="O181" s="20" t="str">
        <f>IF(AND(L181="no",OR(N181="Yes",N181="No")),"Do not answer Question 2",IF(AND(L181="N/A",OR(N181="Yes",N181="No")),"Do not answer Question 2",IF(AND(L181="Yes",N181="Yes"),"Sponsor Certified Compliant",IF(AND(L181="Yes",N181="No"),"Sponsor Certified Not Compliant",IF(AND(L181="No",N181&lt;&gt;" "),"Sponsor Certified Not Applicable",IF(AND(L181="N/A",N181&lt;&gt;" "),"Sponsor Certified Not Applicable",""))))))</f>
        <v/>
      </c>
      <c r="P181" s="68"/>
      <c r="Q181" s="19"/>
      <c r="R181" s="19" t="s">
        <v>928</v>
      </c>
      <c r="S181" s="24"/>
      <c r="T181" s="24"/>
      <c r="U181" s="24"/>
    </row>
    <row r="182" spans="1:21" s="42" customFormat="1" ht="225" customHeight="1">
      <c r="A182" s="90">
        <v>526</v>
      </c>
      <c r="B182" s="20" t="s">
        <v>929</v>
      </c>
      <c r="C182" s="20" t="s">
        <v>929</v>
      </c>
      <c r="D182" s="20"/>
      <c r="E182" s="20" t="s">
        <v>913</v>
      </c>
      <c r="F182" s="20" t="s">
        <v>68</v>
      </c>
      <c r="G182" s="20" t="s">
        <v>814</v>
      </c>
      <c r="H182" s="20" t="s">
        <v>814</v>
      </c>
      <c r="I182" s="92">
        <v>43406</v>
      </c>
      <c r="J182" s="93" t="s">
        <v>930</v>
      </c>
      <c r="K182" s="100" t="s">
        <v>40</v>
      </c>
      <c r="L182" s="21" t="str">
        <f>IF($L$15="No",$L$15,IF($L$15="Yes","","Typing in this cell will remove the Efficiency Formula"))</f>
        <v>Typing in this cell will remove the Efficiency Formula</v>
      </c>
      <c r="M182" s="20" t="s">
        <v>931</v>
      </c>
      <c r="N182" s="21"/>
      <c r="O182" s="20" t="str">
        <f>IF(L182="Yes",(IF(N182="yes","Sponsor Certified Compliant",IF(N182="No","Sponsor Certified Not Compliant",""))),IF(L182="No",IF(N182&lt;&gt;"","Do not answer Question 2","Sponsor Certified Not Applicable"),""))</f>
        <v/>
      </c>
      <c r="P182" s="68" t="s">
        <v>73</v>
      </c>
      <c r="Q182" s="19"/>
      <c r="R182" s="19" t="s">
        <v>932</v>
      </c>
      <c r="S182" s="24"/>
      <c r="T182" s="24"/>
      <c r="U182" s="24"/>
    </row>
    <row r="183" spans="1:21" s="42" customFormat="1" ht="191.25" customHeight="1">
      <c r="A183" s="90">
        <v>527</v>
      </c>
      <c r="B183" s="20" t="s">
        <v>933</v>
      </c>
      <c r="C183" s="20" t="s">
        <v>893</v>
      </c>
      <c r="D183" s="109"/>
      <c r="E183" s="20" t="s">
        <v>934</v>
      </c>
      <c r="F183" s="110" t="s">
        <v>68</v>
      </c>
      <c r="G183" s="20" t="s">
        <v>814</v>
      </c>
      <c r="H183" s="20" t="s">
        <v>888</v>
      </c>
      <c r="I183" s="92">
        <v>42401</v>
      </c>
      <c r="J183" s="93" t="s">
        <v>935</v>
      </c>
      <c r="K183" s="114" t="s">
        <v>936</v>
      </c>
      <c r="L183" s="19"/>
      <c r="M183" s="20" t="s">
        <v>937</v>
      </c>
      <c r="N183" s="21"/>
      <c r="O183" s="20" t="str">
        <f>IF(L183="No",(IF(N183="yes","Sponsor Certified Compliant",IF(N183="No","Sponsor Certified Not Compliant",""))),IF(L183="Yes",IF(N183&lt;&gt;"","Do not answer Question 2","Sponsor Certified Compliant"),""))</f>
        <v/>
      </c>
      <c r="P183" s="68" t="s">
        <v>73</v>
      </c>
      <c r="Q183" s="19"/>
      <c r="R183" s="129" t="s">
        <v>938</v>
      </c>
      <c r="S183" s="24"/>
      <c r="T183" s="24"/>
      <c r="U183" s="24"/>
    </row>
    <row r="184" spans="1:21" s="42" customFormat="1" ht="93.75" customHeight="1">
      <c r="A184" s="176">
        <v>528</v>
      </c>
      <c r="B184" s="154" t="s">
        <v>939</v>
      </c>
      <c r="C184" s="154" t="s">
        <v>940</v>
      </c>
      <c r="D184" s="193"/>
      <c r="E184" s="154" t="s">
        <v>941</v>
      </c>
      <c r="F184" s="194" t="s">
        <v>68</v>
      </c>
      <c r="G184" s="154" t="s">
        <v>942</v>
      </c>
      <c r="H184" s="154" t="s">
        <v>943</v>
      </c>
      <c r="I184" s="156">
        <v>43755</v>
      </c>
      <c r="J184" s="169" t="s">
        <v>944</v>
      </c>
      <c r="K184" s="169" t="s">
        <v>945</v>
      </c>
      <c r="L184" s="205"/>
      <c r="M184" s="154" t="s">
        <v>946</v>
      </c>
      <c r="N184" s="205"/>
      <c r="O184" s="154"/>
      <c r="P184" s="203"/>
      <c r="Q184" s="157"/>
      <c r="R184" s="185"/>
      <c r="S184" s="160"/>
      <c r="T184" s="160"/>
      <c r="U184" s="160"/>
    </row>
    <row r="185" spans="1:21" s="42" customFormat="1" ht="108.75" customHeight="1">
      <c r="A185" s="176">
        <v>529</v>
      </c>
      <c r="B185" s="154" t="s">
        <v>939</v>
      </c>
      <c r="C185" s="154" t="s">
        <v>940</v>
      </c>
      <c r="D185" s="193"/>
      <c r="E185" s="154" t="s">
        <v>941</v>
      </c>
      <c r="F185" s="194" t="s">
        <v>68</v>
      </c>
      <c r="G185" s="154" t="s">
        <v>942</v>
      </c>
      <c r="H185" s="154" t="s">
        <v>943</v>
      </c>
      <c r="I185" s="156">
        <v>43755</v>
      </c>
      <c r="J185" s="169" t="s">
        <v>947</v>
      </c>
      <c r="K185" s="169" t="s">
        <v>948</v>
      </c>
      <c r="L185" s="205"/>
      <c r="M185" s="154"/>
      <c r="N185" s="205"/>
      <c r="O185" s="154"/>
      <c r="P185" s="203"/>
      <c r="Q185" s="157"/>
      <c r="R185" s="185"/>
      <c r="S185" s="160"/>
      <c r="T185" s="160"/>
      <c r="U185" s="160"/>
    </row>
    <row r="186" spans="1:21" s="42" customFormat="1" ht="182.1">
      <c r="A186" s="97">
        <v>601</v>
      </c>
      <c r="B186" s="20" t="s">
        <v>949</v>
      </c>
      <c r="C186" s="20" t="s">
        <v>950</v>
      </c>
      <c r="D186" s="20"/>
      <c r="E186" s="20" t="s">
        <v>951</v>
      </c>
      <c r="F186" s="20" t="s">
        <v>68</v>
      </c>
      <c r="G186" s="22" t="s">
        <v>952</v>
      </c>
      <c r="H186" s="22" t="s">
        <v>953</v>
      </c>
      <c r="I186" s="92">
        <v>42360</v>
      </c>
      <c r="J186" s="93" t="s">
        <v>954</v>
      </c>
      <c r="K186" s="96" t="s">
        <v>955</v>
      </c>
      <c r="L186" s="19"/>
      <c r="M186" s="22" t="s">
        <v>956</v>
      </c>
      <c r="N186" s="21"/>
      <c r="O186" s="20" t="str">
        <f>IF(L186="No",(IF(N186="yes","Sponsor Certified Compliant",IF(N186="No","Sponsor Certified Not Compliant",""))),IF(L186="Yes",IF(N186&lt;&gt;"","Do not answer Question 2","Sponsor Certified Compliant"),""))</f>
        <v/>
      </c>
      <c r="P186" s="68" t="s">
        <v>73</v>
      </c>
      <c r="Q186" s="21"/>
      <c r="R186" s="171"/>
      <c r="S186" s="24"/>
      <c r="T186" s="24"/>
      <c r="U186" s="24"/>
    </row>
    <row r="187" spans="1:21" s="44" customFormat="1" ht="115.5" customHeight="1">
      <c r="A187" s="90">
        <v>602</v>
      </c>
      <c r="B187" s="20" t="s">
        <v>957</v>
      </c>
      <c r="C187" s="20" t="s">
        <v>957</v>
      </c>
      <c r="D187" s="20"/>
      <c r="E187" s="20" t="s">
        <v>958</v>
      </c>
      <c r="F187" s="20" t="s">
        <v>68</v>
      </c>
      <c r="G187" s="22" t="s">
        <v>952</v>
      </c>
      <c r="H187" s="22" t="s">
        <v>953</v>
      </c>
      <c r="I187" s="92">
        <v>39703</v>
      </c>
      <c r="J187" s="20" t="s">
        <v>959</v>
      </c>
      <c r="K187" s="20" t="s">
        <v>960</v>
      </c>
      <c r="L187" s="19"/>
      <c r="M187" s="22" t="s">
        <v>961</v>
      </c>
      <c r="N187" s="21"/>
      <c r="O187" s="20" t="str">
        <f t="shared" ref="O187:O194" si="7">IF(L187="Yes",(IF(N187="yes","Sponsor Certified Compliant",IF(N187="No","Sponsor Certified Not Compliant",""))),IF(L187="No",IF(N187&lt;&gt;"","Do not answer Question 2","Sponsor Certified Not Applicable"),""))</f>
        <v/>
      </c>
      <c r="P187" s="68" t="s">
        <v>73</v>
      </c>
      <c r="Q187" s="21"/>
      <c r="R187" s="171"/>
      <c r="S187" s="24"/>
      <c r="T187" s="24"/>
      <c r="U187" s="24"/>
    </row>
    <row r="188" spans="1:21" s="44" customFormat="1" ht="78">
      <c r="A188" s="97">
        <v>603</v>
      </c>
      <c r="B188" s="20" t="s">
        <v>962</v>
      </c>
      <c r="C188" s="20" t="s">
        <v>962</v>
      </c>
      <c r="D188" s="20"/>
      <c r="E188" s="20" t="s">
        <v>963</v>
      </c>
      <c r="F188" s="20" t="s">
        <v>68</v>
      </c>
      <c r="G188" s="22" t="s">
        <v>952</v>
      </c>
      <c r="H188" s="22" t="s">
        <v>953</v>
      </c>
      <c r="I188" s="92">
        <v>39703</v>
      </c>
      <c r="J188" s="93" t="s">
        <v>964</v>
      </c>
      <c r="K188" s="93" t="s">
        <v>965</v>
      </c>
      <c r="L188" s="19"/>
      <c r="M188" s="20" t="s">
        <v>966</v>
      </c>
      <c r="N188" s="21"/>
      <c r="O188" s="20" t="str">
        <f t="shared" si="7"/>
        <v/>
      </c>
      <c r="P188" s="68" t="s">
        <v>73</v>
      </c>
      <c r="Q188" s="19"/>
      <c r="R188" s="171"/>
      <c r="S188" s="24"/>
      <c r="T188" s="24"/>
      <c r="U188" s="24"/>
    </row>
    <row r="189" spans="1:21" s="44" customFormat="1" ht="111.75" customHeight="1">
      <c r="A189" s="90">
        <v>604</v>
      </c>
      <c r="B189" s="20" t="s">
        <v>967</v>
      </c>
      <c r="C189" s="20" t="s">
        <v>87</v>
      </c>
      <c r="D189" s="20"/>
      <c r="E189" s="20" t="s">
        <v>968</v>
      </c>
      <c r="F189" s="20" t="s">
        <v>68</v>
      </c>
      <c r="G189" s="22" t="s">
        <v>952</v>
      </c>
      <c r="H189" s="22" t="s">
        <v>953</v>
      </c>
      <c r="I189" s="20" t="s">
        <v>581</v>
      </c>
      <c r="J189" s="103" t="s">
        <v>969</v>
      </c>
      <c r="K189" s="103" t="s">
        <v>970</v>
      </c>
      <c r="L189" s="19"/>
      <c r="M189" s="103" t="s">
        <v>971</v>
      </c>
      <c r="N189" s="21"/>
      <c r="O189" s="20" t="str">
        <f t="shared" si="7"/>
        <v/>
      </c>
      <c r="P189" s="68" t="s">
        <v>73</v>
      </c>
      <c r="Q189" s="21"/>
      <c r="R189" s="21" t="s">
        <v>972</v>
      </c>
      <c r="S189" s="24"/>
      <c r="T189" s="24"/>
      <c r="U189" s="24"/>
    </row>
    <row r="190" spans="1:21" s="44" customFormat="1" ht="78">
      <c r="A190" s="97">
        <v>605</v>
      </c>
      <c r="B190" s="20" t="s">
        <v>973</v>
      </c>
      <c r="C190" s="20" t="s">
        <v>87</v>
      </c>
      <c r="D190" s="20"/>
      <c r="E190" s="20" t="s">
        <v>974</v>
      </c>
      <c r="F190" s="20" t="s">
        <v>68</v>
      </c>
      <c r="G190" s="22" t="s">
        <v>952</v>
      </c>
      <c r="H190" s="22" t="s">
        <v>953</v>
      </c>
      <c r="I190" s="20" t="s">
        <v>581</v>
      </c>
      <c r="J190" s="20" t="s">
        <v>975</v>
      </c>
      <c r="K190" s="22" t="s">
        <v>976</v>
      </c>
      <c r="L190" s="19"/>
      <c r="M190" s="22" t="s">
        <v>977</v>
      </c>
      <c r="N190" s="21"/>
      <c r="O190" s="20" t="str">
        <f t="shared" si="7"/>
        <v/>
      </c>
      <c r="P190" s="68" t="s">
        <v>73</v>
      </c>
      <c r="Q190" s="21"/>
      <c r="R190" s="171"/>
      <c r="S190" s="24"/>
      <c r="T190" s="24"/>
      <c r="U190" s="24"/>
    </row>
    <row r="191" spans="1:21" s="44" customFormat="1" ht="78">
      <c r="A191" s="90">
        <v>606</v>
      </c>
      <c r="B191" s="91" t="s">
        <v>978</v>
      </c>
      <c r="C191" s="20" t="s">
        <v>87</v>
      </c>
      <c r="D191" s="91"/>
      <c r="E191" s="20" t="s">
        <v>979</v>
      </c>
      <c r="F191" s="20" t="s">
        <v>68</v>
      </c>
      <c r="G191" s="22" t="s">
        <v>952</v>
      </c>
      <c r="H191" s="22" t="s">
        <v>953</v>
      </c>
      <c r="I191" s="92">
        <v>41051</v>
      </c>
      <c r="J191" s="103" t="s">
        <v>980</v>
      </c>
      <c r="K191" s="103" t="s">
        <v>981</v>
      </c>
      <c r="L191" s="19"/>
      <c r="M191" s="22" t="s">
        <v>982</v>
      </c>
      <c r="N191" s="21"/>
      <c r="O191" s="20" t="str">
        <f t="shared" si="7"/>
        <v/>
      </c>
      <c r="P191" s="68" t="s">
        <v>73</v>
      </c>
      <c r="Q191" s="19"/>
      <c r="R191" s="171"/>
      <c r="S191" s="24"/>
      <c r="T191" s="24"/>
      <c r="U191" s="24"/>
    </row>
    <row r="192" spans="1:21" s="44" customFormat="1" ht="108" customHeight="1">
      <c r="A192" s="97">
        <v>607</v>
      </c>
      <c r="B192" s="20" t="s">
        <v>983</v>
      </c>
      <c r="C192" s="20" t="s">
        <v>374</v>
      </c>
      <c r="D192" s="20"/>
      <c r="E192" s="20" t="s">
        <v>984</v>
      </c>
      <c r="F192" s="20" t="s">
        <v>68</v>
      </c>
      <c r="G192" s="22" t="s">
        <v>952</v>
      </c>
      <c r="H192" s="22" t="s">
        <v>953</v>
      </c>
      <c r="I192" s="92">
        <v>39354</v>
      </c>
      <c r="J192" s="20" t="s">
        <v>985</v>
      </c>
      <c r="K192" s="22" t="s">
        <v>986</v>
      </c>
      <c r="L192" s="19"/>
      <c r="M192" s="20" t="s">
        <v>987</v>
      </c>
      <c r="N192" s="21"/>
      <c r="O192" s="20" t="str">
        <f t="shared" si="7"/>
        <v/>
      </c>
      <c r="P192" s="68" t="s">
        <v>73</v>
      </c>
      <c r="Q192" s="21"/>
      <c r="R192" s="21" t="s">
        <v>74</v>
      </c>
      <c r="S192" s="24"/>
      <c r="T192" s="24"/>
      <c r="U192" s="24"/>
    </row>
    <row r="193" spans="1:21" s="44" customFormat="1" ht="117">
      <c r="A193" s="90">
        <v>608</v>
      </c>
      <c r="B193" s="91" t="s">
        <v>988</v>
      </c>
      <c r="C193" s="91" t="s">
        <v>87</v>
      </c>
      <c r="D193" s="91"/>
      <c r="E193" s="20" t="s">
        <v>989</v>
      </c>
      <c r="F193" s="20" t="s">
        <v>68</v>
      </c>
      <c r="G193" s="22" t="s">
        <v>952</v>
      </c>
      <c r="H193" s="22" t="s">
        <v>953</v>
      </c>
      <c r="I193" s="92">
        <v>41897</v>
      </c>
      <c r="J193" s="20" t="s">
        <v>990</v>
      </c>
      <c r="K193" s="22" t="s">
        <v>991</v>
      </c>
      <c r="L193" s="19"/>
      <c r="M193" s="22" t="s">
        <v>992</v>
      </c>
      <c r="N193" s="21"/>
      <c r="O193" s="20" t="str">
        <f t="shared" si="7"/>
        <v/>
      </c>
      <c r="P193" s="68" t="s">
        <v>73</v>
      </c>
      <c r="Q193" s="21"/>
      <c r="R193" s="21" t="s">
        <v>993</v>
      </c>
      <c r="S193" s="24"/>
      <c r="T193" s="24"/>
      <c r="U193" s="24"/>
    </row>
    <row r="194" spans="1:21" s="42" customFormat="1" ht="78">
      <c r="A194" s="90">
        <v>610</v>
      </c>
      <c r="B194" s="20" t="s">
        <v>994</v>
      </c>
      <c r="C194" s="20" t="s">
        <v>995</v>
      </c>
      <c r="D194" s="20" t="s">
        <v>996</v>
      </c>
      <c r="E194" s="20" t="s">
        <v>997</v>
      </c>
      <c r="F194" s="20" t="s">
        <v>68</v>
      </c>
      <c r="G194" s="22" t="s">
        <v>952</v>
      </c>
      <c r="H194" s="22" t="s">
        <v>998</v>
      </c>
      <c r="I194" s="92">
        <v>41670</v>
      </c>
      <c r="J194" s="103" t="s">
        <v>999</v>
      </c>
      <c r="K194" s="103" t="s">
        <v>1000</v>
      </c>
      <c r="L194" s="19"/>
      <c r="M194" s="20" t="s">
        <v>1001</v>
      </c>
      <c r="N194" s="21"/>
      <c r="O194" s="20" t="str">
        <f t="shared" si="7"/>
        <v/>
      </c>
      <c r="P194" s="68" t="s">
        <v>73</v>
      </c>
      <c r="Q194" s="19"/>
      <c r="R194" s="171"/>
      <c r="S194" s="24"/>
      <c r="T194" s="24"/>
      <c r="U194" s="24"/>
    </row>
    <row r="195" spans="1:21" s="42" customFormat="1" ht="173.45" customHeight="1">
      <c r="A195" s="97">
        <v>611</v>
      </c>
      <c r="B195" s="20" t="s">
        <v>1002</v>
      </c>
      <c r="C195" s="20" t="s">
        <v>1003</v>
      </c>
      <c r="D195" s="20"/>
      <c r="E195" s="20" t="s">
        <v>1004</v>
      </c>
      <c r="F195" s="20" t="s">
        <v>68</v>
      </c>
      <c r="G195" s="22" t="s">
        <v>952</v>
      </c>
      <c r="H195" s="22" t="s">
        <v>998</v>
      </c>
      <c r="I195" s="20" t="s">
        <v>1005</v>
      </c>
      <c r="J195" s="102" t="s">
        <v>1006</v>
      </c>
      <c r="K195" s="103" t="s">
        <v>1007</v>
      </c>
      <c r="L195" s="19"/>
      <c r="M195" s="131"/>
      <c r="N195" s="131"/>
      <c r="O195" s="20" t="str">
        <f>IF(L195="Yes","Sponsor Certified Compliant",IF(L195="No","Sponsor Certified Not Compliant",""))</f>
        <v/>
      </c>
      <c r="P195" s="68" t="s">
        <v>73</v>
      </c>
      <c r="Q195" s="21"/>
      <c r="R195" s="21" t="s">
        <v>1008</v>
      </c>
      <c r="S195" s="24"/>
      <c r="T195" s="24"/>
      <c r="U195" s="24"/>
    </row>
    <row r="196" spans="1:21" s="42" customFormat="1" ht="144.75" customHeight="1">
      <c r="A196" s="143">
        <v>612</v>
      </c>
      <c r="B196" s="120" t="s">
        <v>1009</v>
      </c>
      <c r="C196" s="120" t="s">
        <v>995</v>
      </c>
      <c r="D196" s="120"/>
      <c r="E196" s="120" t="s">
        <v>1010</v>
      </c>
      <c r="F196" s="120" t="s">
        <v>68</v>
      </c>
      <c r="G196" s="120" t="s">
        <v>952</v>
      </c>
      <c r="H196" s="120" t="s">
        <v>998</v>
      </c>
      <c r="I196" s="144">
        <v>43647</v>
      </c>
      <c r="J196" s="145" t="s">
        <v>1011</v>
      </c>
      <c r="K196" s="145" t="s">
        <v>1012</v>
      </c>
      <c r="L196" s="19"/>
      <c r="M196" s="134"/>
      <c r="N196" s="134"/>
      <c r="O196" s="20" t="str">
        <f>IF(L196="Yes","Sponsor Certified Compliant",IF(L196="No","Sponsor Certified Not Compliant",""))</f>
        <v/>
      </c>
      <c r="P196" s="68" t="s">
        <v>73</v>
      </c>
      <c r="Q196" s="19"/>
      <c r="R196" s="171"/>
      <c r="S196" s="24"/>
      <c r="T196" s="24"/>
      <c r="U196" s="24"/>
    </row>
    <row r="197" spans="1:21" s="42" customFormat="1" ht="78">
      <c r="A197" s="97">
        <v>613</v>
      </c>
      <c r="B197" s="20" t="s">
        <v>1013</v>
      </c>
      <c r="C197" s="20" t="s">
        <v>87</v>
      </c>
      <c r="D197" s="20"/>
      <c r="E197" s="20" t="s">
        <v>1014</v>
      </c>
      <c r="F197" s="20" t="s">
        <v>68</v>
      </c>
      <c r="G197" s="22" t="s">
        <v>952</v>
      </c>
      <c r="H197" s="22" t="s">
        <v>998</v>
      </c>
      <c r="I197" s="20" t="s">
        <v>581</v>
      </c>
      <c r="J197" s="20" t="s">
        <v>1015</v>
      </c>
      <c r="K197" s="20" t="s">
        <v>1016</v>
      </c>
      <c r="L197" s="19"/>
      <c r="M197" s="131"/>
      <c r="N197" s="131"/>
      <c r="O197" s="20" t="str">
        <f>IF(L197="Yes","Sponsor Certified Compliant",IF(L197="No","Sponsor Certified Not Compliant",""))</f>
        <v/>
      </c>
      <c r="P197" s="68" t="s">
        <v>73</v>
      </c>
      <c r="Q197" s="19"/>
      <c r="R197" s="171"/>
      <c r="S197" s="24"/>
      <c r="T197" s="24"/>
      <c r="U197" s="24"/>
    </row>
    <row r="198" spans="1:21" s="42" customFormat="1" ht="97.5" customHeight="1">
      <c r="A198" s="90">
        <v>614</v>
      </c>
      <c r="B198" s="20" t="s">
        <v>1017</v>
      </c>
      <c r="C198" s="20" t="s">
        <v>87</v>
      </c>
      <c r="D198" s="20"/>
      <c r="E198" s="20" t="s">
        <v>1018</v>
      </c>
      <c r="F198" s="20" t="s">
        <v>68</v>
      </c>
      <c r="G198" s="22" t="s">
        <v>952</v>
      </c>
      <c r="H198" s="22" t="s">
        <v>998</v>
      </c>
      <c r="I198" s="92">
        <v>38839</v>
      </c>
      <c r="J198" s="20" t="s">
        <v>1019</v>
      </c>
      <c r="K198" s="20" t="s">
        <v>1020</v>
      </c>
      <c r="L198" s="19"/>
      <c r="M198" s="20" t="s">
        <v>1021</v>
      </c>
      <c r="N198" s="21" t="s">
        <v>803</v>
      </c>
      <c r="O198" s="20" t="str">
        <f>IF(L198="Yes",(IF(N198="yes","Sponsor Certified Compliant",IF(N198="No","Sponsor Certified Not Compliant",""))),IF(L198="No",IF(N198&lt;&gt;"","Do not answer Question 2","Sponsor Certified Not Applicable"),""))</f>
        <v/>
      </c>
      <c r="P198" s="68" t="s">
        <v>73</v>
      </c>
      <c r="Q198" s="19"/>
      <c r="R198" s="171"/>
      <c r="S198" s="24"/>
      <c r="T198" s="24"/>
      <c r="U198" s="24"/>
    </row>
    <row r="199" spans="1:21" s="42" customFormat="1" ht="213" customHeight="1">
      <c r="A199" s="97">
        <v>615</v>
      </c>
      <c r="B199" s="20" t="s">
        <v>1022</v>
      </c>
      <c r="C199" s="20" t="s">
        <v>87</v>
      </c>
      <c r="D199" s="20"/>
      <c r="E199" s="20" t="s">
        <v>1023</v>
      </c>
      <c r="F199" s="20" t="s">
        <v>68</v>
      </c>
      <c r="G199" s="22" t="s">
        <v>952</v>
      </c>
      <c r="H199" s="22" t="s">
        <v>998</v>
      </c>
      <c r="I199" s="20" t="s">
        <v>581</v>
      </c>
      <c r="J199" s="20" t="s">
        <v>1024</v>
      </c>
      <c r="K199" s="20" t="s">
        <v>1025</v>
      </c>
      <c r="L199" s="19"/>
      <c r="M199" s="131"/>
      <c r="N199" s="131"/>
      <c r="O199" s="20" t="str">
        <f>IF(L199="Yes","Sponsor Certified Compliant",IF(L199="No","Sponsor Certified Not Compliant",""))</f>
        <v/>
      </c>
      <c r="P199" s="68" t="s">
        <v>73</v>
      </c>
      <c r="Q199" s="19"/>
      <c r="R199" s="171"/>
      <c r="S199" s="24"/>
      <c r="T199" s="24"/>
      <c r="U199" s="24"/>
    </row>
    <row r="200" spans="1:21" s="42" customFormat="1" ht="78">
      <c r="A200" s="90">
        <v>616</v>
      </c>
      <c r="B200" s="20" t="s">
        <v>1026</v>
      </c>
      <c r="C200" s="20" t="s">
        <v>1027</v>
      </c>
      <c r="D200" s="20" t="s">
        <v>1028</v>
      </c>
      <c r="E200" s="20" t="s">
        <v>1029</v>
      </c>
      <c r="F200" s="20" t="s">
        <v>68</v>
      </c>
      <c r="G200" s="22" t="s">
        <v>952</v>
      </c>
      <c r="H200" s="22" t="s">
        <v>998</v>
      </c>
      <c r="I200" s="92">
        <v>42482</v>
      </c>
      <c r="J200" s="103" t="s">
        <v>1030</v>
      </c>
      <c r="K200" s="102" t="s">
        <v>1031</v>
      </c>
      <c r="L200" s="19"/>
      <c r="M200" s="103" t="s">
        <v>1032</v>
      </c>
      <c r="N200" s="21"/>
      <c r="O200" s="20" t="str">
        <f>IF(L200="Yes",(IF(N200="yes","Sponsor Certified Compliant",IF(N200="No","Sponsor Certified Not Compliant",""))),IF(L200="No",IF(N200&lt;&gt;"","Do not answer Question 2","Sponsor Certified Not Applicable"),""))</f>
        <v/>
      </c>
      <c r="P200" s="68" t="s">
        <v>73</v>
      </c>
      <c r="Q200" s="21"/>
      <c r="R200" s="171"/>
      <c r="S200" s="24"/>
      <c r="T200" s="24"/>
      <c r="U200" s="24"/>
    </row>
    <row r="201" spans="1:21" s="42" customFormat="1" ht="90" customHeight="1">
      <c r="A201" s="97">
        <v>617</v>
      </c>
      <c r="B201" s="20" t="s">
        <v>1033</v>
      </c>
      <c r="C201" s="20" t="s">
        <v>1034</v>
      </c>
      <c r="D201" s="20" t="s">
        <v>1035</v>
      </c>
      <c r="E201" s="20" t="s">
        <v>1036</v>
      </c>
      <c r="F201" s="20" t="s">
        <v>68</v>
      </c>
      <c r="G201" s="22" t="s">
        <v>952</v>
      </c>
      <c r="H201" s="22" t="s">
        <v>998</v>
      </c>
      <c r="I201" s="20" t="s">
        <v>1037</v>
      </c>
      <c r="J201" s="20" t="s">
        <v>1038</v>
      </c>
      <c r="K201" s="22" t="s">
        <v>1039</v>
      </c>
      <c r="L201" s="19"/>
      <c r="M201" s="22" t="s">
        <v>1040</v>
      </c>
      <c r="N201" s="21"/>
      <c r="O201" s="20" t="str">
        <f>IF(L201="Yes",(IF(N201="yes","Sponsor Certified Compliant",IF(N201="No","Sponsor Certified Not Compliant",""))),IF(L201="No",IF(N201&lt;&gt;"","Do not answer Question 2","Sponsor Certified Not Applicable"),""))</f>
        <v/>
      </c>
      <c r="P201" s="68" t="s">
        <v>73</v>
      </c>
      <c r="Q201" s="21"/>
      <c r="R201" s="21" t="s">
        <v>1041</v>
      </c>
      <c r="S201" s="24"/>
      <c r="T201" s="24"/>
      <c r="U201" s="24"/>
    </row>
    <row r="202" spans="1:21" s="42" customFormat="1" ht="121.5" customHeight="1">
      <c r="A202" s="90">
        <v>618</v>
      </c>
      <c r="B202" s="20" t="s">
        <v>1042</v>
      </c>
      <c r="C202" s="20" t="s">
        <v>1042</v>
      </c>
      <c r="D202" s="91"/>
      <c r="E202" s="20" t="s">
        <v>67</v>
      </c>
      <c r="F202" s="20" t="s">
        <v>68</v>
      </c>
      <c r="G202" s="22" t="s">
        <v>952</v>
      </c>
      <c r="H202" s="22" t="s">
        <v>1043</v>
      </c>
      <c r="I202" s="92">
        <v>42627</v>
      </c>
      <c r="J202" s="93" t="s">
        <v>1044</v>
      </c>
      <c r="K202" s="93" t="s">
        <v>1045</v>
      </c>
      <c r="L202" s="19"/>
      <c r="M202" s="131"/>
      <c r="N202" s="131"/>
      <c r="O202" s="20" t="str">
        <f>IF(L202="Yes","Sponsor Certified Compliant",IF(L202="No","Sponsor Certified Not Compliant",""))</f>
        <v/>
      </c>
      <c r="P202" s="68" t="s">
        <v>73</v>
      </c>
      <c r="Q202" s="19"/>
      <c r="R202" s="19" t="s">
        <v>111</v>
      </c>
      <c r="S202" s="24"/>
      <c r="T202" s="24"/>
      <c r="U202" s="24"/>
    </row>
    <row r="203" spans="1:21" s="42" customFormat="1" ht="78">
      <c r="A203" s="97">
        <v>619</v>
      </c>
      <c r="B203" s="20" t="s">
        <v>1046</v>
      </c>
      <c r="C203" s="20" t="s">
        <v>995</v>
      </c>
      <c r="D203" s="20" t="s">
        <v>1047</v>
      </c>
      <c r="E203" s="20" t="s">
        <v>1048</v>
      </c>
      <c r="F203" s="20" t="s">
        <v>68</v>
      </c>
      <c r="G203" s="22" t="s">
        <v>952</v>
      </c>
      <c r="H203" s="22" t="s">
        <v>1043</v>
      </c>
      <c r="I203" s="92">
        <v>42307</v>
      </c>
      <c r="J203" s="20" t="s">
        <v>1049</v>
      </c>
      <c r="K203" s="20" t="s">
        <v>1050</v>
      </c>
      <c r="L203" s="19"/>
      <c r="M203" s="20" t="s">
        <v>1051</v>
      </c>
      <c r="N203" s="21"/>
      <c r="O203" s="20" t="str">
        <f>IF(L203="Yes",(IF(N203="yes","Sponsor Certified Compliant",IF(N203="No","Sponsor Certified Not Compliant",""))),IF(L203="No",IF(N203&lt;&gt;"","Do not answer Question 2","Sponsor Certified Not Applicable"),""))</f>
        <v/>
      </c>
      <c r="P203" s="68" t="s">
        <v>73</v>
      </c>
      <c r="Q203" s="19"/>
      <c r="R203" s="171"/>
      <c r="S203" s="24"/>
      <c r="T203" s="24"/>
      <c r="U203" s="24"/>
    </row>
    <row r="204" spans="1:21" s="42" customFormat="1" ht="88.5" customHeight="1">
      <c r="A204" s="90">
        <v>620</v>
      </c>
      <c r="B204" s="20" t="s">
        <v>1052</v>
      </c>
      <c r="C204" s="20" t="s">
        <v>87</v>
      </c>
      <c r="D204" s="20"/>
      <c r="E204" s="20" t="s">
        <v>1053</v>
      </c>
      <c r="F204" s="20" t="s">
        <v>68</v>
      </c>
      <c r="G204" s="22" t="s">
        <v>952</v>
      </c>
      <c r="H204" s="22" t="s">
        <v>1054</v>
      </c>
      <c r="I204" s="20" t="s">
        <v>1055</v>
      </c>
      <c r="J204" s="20" t="s">
        <v>1056</v>
      </c>
      <c r="K204" s="22" t="s">
        <v>1057</v>
      </c>
      <c r="L204" s="19"/>
      <c r="M204" s="22" t="s">
        <v>1058</v>
      </c>
      <c r="N204" s="21"/>
      <c r="O204" s="20" t="str">
        <f>IF(L204="No",(IF(N204="yes","Sponsor Certified Compliant",IF(N204="No","Sponsor Certified Not Compliant",""))),IF(L204="Yes",IF(N204&lt;&gt;"","Do not answer Question 2","Sponsor Certified Compliant"),""))</f>
        <v/>
      </c>
      <c r="P204" s="68" t="s">
        <v>73</v>
      </c>
      <c r="Q204" s="21"/>
      <c r="R204" s="171"/>
      <c r="S204" s="24"/>
      <c r="T204" s="24"/>
      <c r="U204" s="24"/>
    </row>
    <row r="205" spans="1:21" s="42" customFormat="1" ht="78">
      <c r="A205" s="97">
        <v>621</v>
      </c>
      <c r="B205" s="20" t="s">
        <v>1059</v>
      </c>
      <c r="C205" s="20" t="s">
        <v>87</v>
      </c>
      <c r="D205" s="20"/>
      <c r="E205" s="20" t="s">
        <v>1060</v>
      </c>
      <c r="F205" s="20" t="s">
        <v>68</v>
      </c>
      <c r="G205" s="22" t="s">
        <v>952</v>
      </c>
      <c r="H205" s="22" t="s">
        <v>1054</v>
      </c>
      <c r="I205" s="92">
        <v>42613</v>
      </c>
      <c r="J205" s="20" t="s">
        <v>1061</v>
      </c>
      <c r="K205" s="20" t="s">
        <v>1062</v>
      </c>
      <c r="L205" s="19"/>
      <c r="M205" s="131"/>
      <c r="N205" s="131"/>
      <c r="O205" s="20" t="str">
        <f>IF(L205="Yes","Sponsor Certified Compliant",IF(L205="No","Sponsor Certified Not Compliant",""))</f>
        <v/>
      </c>
      <c r="P205" s="68" t="s">
        <v>73</v>
      </c>
      <c r="Q205" s="19"/>
      <c r="R205" s="19" t="s">
        <v>1063</v>
      </c>
      <c r="S205" s="24"/>
      <c r="T205" s="24"/>
      <c r="U205" s="24"/>
    </row>
    <row r="206" spans="1:21" s="42" customFormat="1" ht="153.75" customHeight="1">
      <c r="A206" s="90">
        <v>622</v>
      </c>
      <c r="B206" s="20" t="s">
        <v>1064</v>
      </c>
      <c r="C206" s="20" t="s">
        <v>1064</v>
      </c>
      <c r="D206" s="20"/>
      <c r="E206" s="20" t="s">
        <v>1065</v>
      </c>
      <c r="F206" s="20" t="s">
        <v>68</v>
      </c>
      <c r="G206" s="22" t="s">
        <v>952</v>
      </c>
      <c r="H206" s="22" t="s">
        <v>1066</v>
      </c>
      <c r="I206" s="92">
        <v>39703</v>
      </c>
      <c r="J206" s="20" t="s">
        <v>1067</v>
      </c>
      <c r="K206" s="154" t="s">
        <v>1068</v>
      </c>
      <c r="L206" s="19"/>
      <c r="M206" s="165" t="s">
        <v>1069</v>
      </c>
      <c r="N206" s="21"/>
      <c r="O206" s="20" t="str">
        <f>IF(L206="Yes",(IF(N206="yes","Sponsor Certified Compliant",IF(N206="No","Sponsor Certified Not Compliant",""))),IF(L206="No",IF(N206&lt;&gt;"","Do not answer Question 2","Sponsor Certified Not Applicable"),""))</f>
        <v/>
      </c>
      <c r="P206" s="68" t="s">
        <v>73</v>
      </c>
      <c r="Q206" s="19"/>
      <c r="R206" s="171"/>
      <c r="S206" s="24"/>
      <c r="T206" s="24"/>
      <c r="U206" s="24"/>
    </row>
    <row r="207" spans="1:21" s="42" customFormat="1" ht="104.25" customHeight="1">
      <c r="A207" s="97">
        <v>623</v>
      </c>
      <c r="B207" s="20" t="s">
        <v>1070</v>
      </c>
      <c r="C207" s="20" t="s">
        <v>995</v>
      </c>
      <c r="D207" s="20" t="s">
        <v>1071</v>
      </c>
      <c r="E207" s="20" t="s">
        <v>1072</v>
      </c>
      <c r="F207" s="20" t="s">
        <v>68</v>
      </c>
      <c r="G207" s="22" t="s">
        <v>952</v>
      </c>
      <c r="H207" s="22" t="s">
        <v>1066</v>
      </c>
      <c r="I207" s="92">
        <v>40052</v>
      </c>
      <c r="J207" s="20" t="s">
        <v>1073</v>
      </c>
      <c r="K207" s="20" t="s">
        <v>1074</v>
      </c>
      <c r="L207" s="19"/>
      <c r="M207" s="131"/>
      <c r="N207" s="131"/>
      <c r="O207" s="20" t="str">
        <f>IF(L207="Yes","Sponsor Certified Compliant",IF(L207="No","Sponsor Certified Not Compliant",""))</f>
        <v/>
      </c>
      <c r="P207" s="68" t="s">
        <v>73</v>
      </c>
      <c r="Q207" s="19"/>
      <c r="R207" s="19" t="s">
        <v>1075</v>
      </c>
      <c r="S207" s="24"/>
      <c r="T207" s="24"/>
      <c r="U207" s="24"/>
    </row>
    <row r="208" spans="1:21" s="42" customFormat="1" ht="99.75" customHeight="1">
      <c r="A208" s="90">
        <v>624</v>
      </c>
      <c r="B208" s="20" t="s">
        <v>1070</v>
      </c>
      <c r="C208" s="20" t="s">
        <v>995</v>
      </c>
      <c r="D208" s="20" t="s">
        <v>1071</v>
      </c>
      <c r="E208" s="20" t="s">
        <v>1072</v>
      </c>
      <c r="F208" s="20" t="s">
        <v>68</v>
      </c>
      <c r="G208" s="22" t="s">
        <v>952</v>
      </c>
      <c r="H208" s="22" t="s">
        <v>1066</v>
      </c>
      <c r="I208" s="92">
        <v>40052</v>
      </c>
      <c r="J208" s="20" t="s">
        <v>1073</v>
      </c>
      <c r="K208" s="22" t="s">
        <v>1076</v>
      </c>
      <c r="L208" s="19"/>
      <c r="M208" s="22" t="s">
        <v>1077</v>
      </c>
      <c r="N208" s="21"/>
      <c r="O208" s="20" t="str">
        <f>IF(L208="Yes",(IF(N208="yes","Sponsor Certified Compliant",IF(N208="No","Sponsor Certified Not Compliant",""))),IF(L208="No",IF(N208&lt;&gt;"","Do not answer Question 2","Sponsor Certified Not Applicable"),""))</f>
        <v/>
      </c>
      <c r="P208" s="68" t="s">
        <v>73</v>
      </c>
      <c r="Q208" s="21"/>
      <c r="R208" s="171"/>
      <c r="S208" s="24"/>
      <c r="T208" s="24"/>
      <c r="U208" s="24"/>
    </row>
    <row r="209" spans="1:21" s="42" customFormat="1" ht="97.5" customHeight="1">
      <c r="A209" s="97">
        <v>625</v>
      </c>
      <c r="B209" s="20" t="s">
        <v>1070</v>
      </c>
      <c r="C209" s="20" t="s">
        <v>995</v>
      </c>
      <c r="D209" s="20" t="s">
        <v>1071</v>
      </c>
      <c r="E209" s="20" t="s">
        <v>1072</v>
      </c>
      <c r="F209" s="20" t="s">
        <v>68</v>
      </c>
      <c r="G209" s="22" t="s">
        <v>952</v>
      </c>
      <c r="H209" s="22" t="s">
        <v>1066</v>
      </c>
      <c r="I209" s="92">
        <v>40052</v>
      </c>
      <c r="J209" s="20" t="s">
        <v>1073</v>
      </c>
      <c r="K209" s="22" t="s">
        <v>1078</v>
      </c>
      <c r="L209" s="19"/>
      <c r="M209" s="22" t="s">
        <v>1079</v>
      </c>
      <c r="N209" s="21"/>
      <c r="O209" s="20" t="str">
        <f>IF(L209="Yes",(IF(N209="yes","Sponsor Certified Compliant",IF(N209="No","Sponsor Certified Not Compliant",""))),IF(L209="No",IF(N209&lt;&gt;"","Do not answer Question 2","Sponsor Certified Not Applicable"),""))</f>
        <v/>
      </c>
      <c r="P209" s="68" t="s">
        <v>73</v>
      </c>
      <c r="Q209" s="21"/>
      <c r="R209" s="171"/>
      <c r="S209" s="24"/>
      <c r="T209" s="24"/>
      <c r="U209" s="24"/>
    </row>
    <row r="210" spans="1:21" s="42" customFormat="1" ht="141.75" customHeight="1">
      <c r="A210" s="90">
        <v>626</v>
      </c>
      <c r="B210" s="20" t="s">
        <v>1080</v>
      </c>
      <c r="C210" s="20" t="s">
        <v>995</v>
      </c>
      <c r="D210" s="20" t="s">
        <v>1081</v>
      </c>
      <c r="E210" s="20" t="s">
        <v>1082</v>
      </c>
      <c r="F210" s="20" t="s">
        <v>68</v>
      </c>
      <c r="G210" s="22" t="s">
        <v>952</v>
      </c>
      <c r="H210" s="22" t="s">
        <v>1066</v>
      </c>
      <c r="I210" s="92">
        <v>41725</v>
      </c>
      <c r="J210" s="20" t="s">
        <v>1083</v>
      </c>
      <c r="K210" s="20" t="s">
        <v>1084</v>
      </c>
      <c r="L210" s="19"/>
      <c r="M210" s="131"/>
      <c r="N210" s="131"/>
      <c r="O210" s="20" t="str">
        <f>IF(L210="Yes","Sponsor Certified Compliant",IF(L210="No","Sponsor Certified Not Compliant",""))</f>
        <v/>
      </c>
      <c r="P210" s="68" t="s">
        <v>73</v>
      </c>
      <c r="Q210" s="19"/>
      <c r="R210" s="19" t="s">
        <v>1085</v>
      </c>
      <c r="S210" s="24"/>
      <c r="T210" s="24"/>
      <c r="U210" s="24"/>
    </row>
    <row r="211" spans="1:21" s="42" customFormat="1" ht="90" customHeight="1">
      <c r="A211" s="97">
        <v>627</v>
      </c>
      <c r="B211" s="20" t="s">
        <v>1086</v>
      </c>
      <c r="C211" s="20" t="s">
        <v>287</v>
      </c>
      <c r="D211" s="20"/>
      <c r="E211" s="20" t="s">
        <v>1087</v>
      </c>
      <c r="F211" s="20" t="s">
        <v>290</v>
      </c>
      <c r="G211" s="22" t="s">
        <v>952</v>
      </c>
      <c r="H211" s="22" t="s">
        <v>1066</v>
      </c>
      <c r="I211" s="92">
        <v>42276</v>
      </c>
      <c r="J211" s="20" t="s">
        <v>1088</v>
      </c>
      <c r="K211" s="101" t="s">
        <v>36</v>
      </c>
      <c r="L211" s="21" t="str">
        <f>IF($L$14="No",$L$14,IF($L$14="Yes","","Typing in this cell will remove the Efficiency Formula"))</f>
        <v>Typing in this cell will remove the Efficiency Formula</v>
      </c>
      <c r="M211" s="20" t="s">
        <v>1089</v>
      </c>
      <c r="N211" s="21"/>
      <c r="O211" s="20" t="str">
        <f t="shared" ref="O211:O228" si="8">IF(L211="Yes",(IF(N211="yes","Sponsor Certified Compliant",IF(N211="No","Sponsor Certified Not Compliant",""))),IF(L211="No",IF(N211&lt;&gt;"","Do not answer Question 2","Sponsor Certified Not Applicable"),""))</f>
        <v/>
      </c>
      <c r="P211" s="68" t="s">
        <v>73</v>
      </c>
      <c r="Q211" s="19"/>
      <c r="R211" s="19" t="s">
        <v>74</v>
      </c>
      <c r="S211" s="24"/>
      <c r="T211" s="24"/>
      <c r="U211" s="24"/>
    </row>
    <row r="212" spans="1:21" s="42" customFormat="1" ht="78">
      <c r="A212" s="90">
        <v>628</v>
      </c>
      <c r="B212" s="20" t="s">
        <v>950</v>
      </c>
      <c r="C212" s="20" t="s">
        <v>950</v>
      </c>
      <c r="D212" s="20"/>
      <c r="E212" s="20" t="s">
        <v>1090</v>
      </c>
      <c r="F212" s="20" t="s">
        <v>68</v>
      </c>
      <c r="G212" s="22" t="s">
        <v>952</v>
      </c>
      <c r="H212" s="22" t="s">
        <v>1091</v>
      </c>
      <c r="I212" s="92">
        <v>42401</v>
      </c>
      <c r="J212" s="93" t="s">
        <v>1092</v>
      </c>
      <c r="K212" s="96" t="s">
        <v>1093</v>
      </c>
      <c r="L212" s="19"/>
      <c r="M212" s="102" t="s">
        <v>1094</v>
      </c>
      <c r="N212" s="21"/>
      <c r="O212" s="20" t="str">
        <f t="shared" si="8"/>
        <v/>
      </c>
      <c r="P212" s="68" t="s">
        <v>73</v>
      </c>
      <c r="Q212" s="19"/>
      <c r="R212" s="171"/>
      <c r="S212" s="24"/>
      <c r="T212" s="24"/>
      <c r="U212" s="24"/>
    </row>
    <row r="213" spans="1:21" s="42" customFormat="1" ht="96.75" customHeight="1">
      <c r="A213" s="97">
        <v>629</v>
      </c>
      <c r="B213" s="20" t="s">
        <v>1095</v>
      </c>
      <c r="C213" s="20" t="s">
        <v>1095</v>
      </c>
      <c r="D213" s="91"/>
      <c r="E213" s="20" t="s">
        <v>67</v>
      </c>
      <c r="F213" s="20" t="s">
        <v>1096</v>
      </c>
      <c r="G213" s="22" t="s">
        <v>952</v>
      </c>
      <c r="H213" s="22" t="s">
        <v>1091</v>
      </c>
      <c r="I213" s="92">
        <v>42627</v>
      </c>
      <c r="J213" s="93" t="s">
        <v>1097</v>
      </c>
      <c r="K213" s="93" t="s">
        <v>1098</v>
      </c>
      <c r="L213" s="19"/>
      <c r="M213" s="20" t="s">
        <v>1099</v>
      </c>
      <c r="N213" s="21"/>
      <c r="O213" s="20" t="str">
        <f t="shared" si="8"/>
        <v/>
      </c>
      <c r="P213" s="68" t="s">
        <v>73</v>
      </c>
      <c r="Q213" s="19"/>
      <c r="R213" s="19" t="s">
        <v>111</v>
      </c>
      <c r="S213" s="24"/>
      <c r="T213" s="24"/>
      <c r="U213" s="24"/>
    </row>
    <row r="214" spans="1:21" s="44" customFormat="1" ht="113.25" customHeight="1">
      <c r="A214" s="90">
        <v>630</v>
      </c>
      <c r="B214" s="20" t="s">
        <v>1100</v>
      </c>
      <c r="C214" s="20" t="s">
        <v>950</v>
      </c>
      <c r="D214" s="20"/>
      <c r="E214" s="20" t="s">
        <v>1101</v>
      </c>
      <c r="F214" s="20" t="s">
        <v>68</v>
      </c>
      <c r="G214" s="22" t="s">
        <v>952</v>
      </c>
      <c r="H214" s="22" t="s">
        <v>1091</v>
      </c>
      <c r="I214" s="92">
        <v>42276</v>
      </c>
      <c r="J214" s="20" t="s">
        <v>1102</v>
      </c>
      <c r="K214" s="20" t="s">
        <v>1093</v>
      </c>
      <c r="L214" s="19"/>
      <c r="M214" s="20" t="s">
        <v>1103</v>
      </c>
      <c r="N214" s="21"/>
      <c r="O214" s="20" t="str">
        <f t="shared" si="8"/>
        <v/>
      </c>
      <c r="P214" s="68" t="s">
        <v>73</v>
      </c>
      <c r="Q214" s="19"/>
      <c r="R214" s="19" t="s">
        <v>1104</v>
      </c>
      <c r="S214" s="24"/>
      <c r="T214" s="24"/>
      <c r="U214" s="24"/>
    </row>
    <row r="215" spans="1:21" s="44" customFormat="1" ht="78">
      <c r="A215" s="97">
        <v>631</v>
      </c>
      <c r="B215" s="20" t="s">
        <v>1105</v>
      </c>
      <c r="C215" s="20" t="s">
        <v>950</v>
      </c>
      <c r="D215" s="20"/>
      <c r="E215" s="20" t="s">
        <v>1106</v>
      </c>
      <c r="F215" s="20" t="s">
        <v>68</v>
      </c>
      <c r="G215" s="22" t="s">
        <v>952</v>
      </c>
      <c r="H215" s="22" t="s">
        <v>1091</v>
      </c>
      <c r="I215" s="92">
        <v>39354</v>
      </c>
      <c r="J215" s="20" t="s">
        <v>1107</v>
      </c>
      <c r="K215" s="20" t="s">
        <v>1108</v>
      </c>
      <c r="L215" s="19"/>
      <c r="M215" s="20" t="s">
        <v>1109</v>
      </c>
      <c r="N215" s="21"/>
      <c r="O215" s="20" t="str">
        <f t="shared" si="8"/>
        <v/>
      </c>
      <c r="P215" s="68" t="s">
        <v>73</v>
      </c>
      <c r="Q215" s="19"/>
      <c r="R215" s="171"/>
      <c r="S215" s="24"/>
      <c r="T215" s="24"/>
      <c r="U215" s="24"/>
    </row>
    <row r="216" spans="1:21" s="44" customFormat="1" ht="78">
      <c r="A216" s="90">
        <v>632</v>
      </c>
      <c r="B216" s="20" t="s">
        <v>1110</v>
      </c>
      <c r="C216" s="20" t="s">
        <v>950</v>
      </c>
      <c r="D216" s="20"/>
      <c r="E216" s="20" t="s">
        <v>1111</v>
      </c>
      <c r="F216" s="20" t="s">
        <v>68</v>
      </c>
      <c r="G216" s="22" t="s">
        <v>952</v>
      </c>
      <c r="H216" s="22" t="s">
        <v>1091</v>
      </c>
      <c r="I216" s="92">
        <v>34971</v>
      </c>
      <c r="J216" s="20" t="s">
        <v>1112</v>
      </c>
      <c r="K216" s="20" t="s">
        <v>1093</v>
      </c>
      <c r="L216" s="19"/>
      <c r="M216" s="20" t="s">
        <v>1113</v>
      </c>
      <c r="N216" s="21"/>
      <c r="O216" s="20" t="str">
        <f t="shared" si="8"/>
        <v/>
      </c>
      <c r="P216" s="68" t="s">
        <v>73</v>
      </c>
      <c r="Q216" s="19"/>
      <c r="R216" s="171"/>
      <c r="S216" s="24"/>
      <c r="T216" s="24"/>
      <c r="U216" s="24"/>
    </row>
    <row r="217" spans="1:21" s="44" customFormat="1" ht="110.25" customHeight="1">
      <c r="A217" s="97">
        <v>633</v>
      </c>
      <c r="B217" s="20" t="s">
        <v>1114</v>
      </c>
      <c r="C217" s="20" t="s">
        <v>1114</v>
      </c>
      <c r="D217" s="20"/>
      <c r="E217" s="20" t="s">
        <v>1115</v>
      </c>
      <c r="F217" s="20" t="s">
        <v>1116</v>
      </c>
      <c r="G217" s="22" t="s">
        <v>952</v>
      </c>
      <c r="H217" s="22" t="s">
        <v>1091</v>
      </c>
      <c r="I217" s="92">
        <v>42292</v>
      </c>
      <c r="J217" s="93" t="s">
        <v>1117</v>
      </c>
      <c r="K217" s="96" t="s">
        <v>1118</v>
      </c>
      <c r="L217" s="19"/>
      <c r="M217" s="22" t="s">
        <v>1119</v>
      </c>
      <c r="N217" s="21"/>
      <c r="O217" s="20" t="str">
        <f t="shared" si="8"/>
        <v/>
      </c>
      <c r="P217" s="68" t="s">
        <v>73</v>
      </c>
      <c r="Q217" s="21"/>
      <c r="R217" s="171"/>
      <c r="S217" s="24"/>
      <c r="T217" s="24"/>
      <c r="U217" s="24"/>
    </row>
    <row r="218" spans="1:21" s="43" customFormat="1" ht="120" customHeight="1">
      <c r="A218" s="94">
        <v>634</v>
      </c>
      <c r="B218" s="22" t="s">
        <v>1120</v>
      </c>
      <c r="C218" s="22"/>
      <c r="D218" s="22"/>
      <c r="E218" s="22" t="s">
        <v>1121</v>
      </c>
      <c r="F218" s="22" t="s">
        <v>68</v>
      </c>
      <c r="G218" s="22" t="s">
        <v>952</v>
      </c>
      <c r="H218" s="22" t="s">
        <v>1122</v>
      </c>
      <c r="I218" s="95">
        <v>36685</v>
      </c>
      <c r="J218" s="22" t="s">
        <v>1123</v>
      </c>
      <c r="K218" s="166" t="s">
        <v>1124</v>
      </c>
      <c r="L218" s="19"/>
      <c r="M218" s="166" t="s">
        <v>1125</v>
      </c>
      <c r="N218" s="21"/>
      <c r="O218" s="22" t="str">
        <f>IF(L218="Yes",(IF(N218="yes","Sponsor Certified Compliant",IF(N218="No","Sponsor Certified Not Compliant",""))),IF(L218="No",IF(N218&lt;&gt;"","Do not answer Question 2","Sponsor Certified Compliant"),""))</f>
        <v/>
      </c>
      <c r="P218" s="68" t="s">
        <v>73</v>
      </c>
      <c r="Q218" s="21"/>
      <c r="R218" s="171"/>
      <c r="S218" s="24"/>
      <c r="T218" s="24"/>
      <c r="U218" s="24"/>
    </row>
    <row r="219" spans="1:21" s="44" customFormat="1" ht="78">
      <c r="A219" s="97">
        <v>635</v>
      </c>
      <c r="B219" s="20" t="s">
        <v>1126</v>
      </c>
      <c r="C219" s="20" t="s">
        <v>287</v>
      </c>
      <c r="D219" s="20"/>
      <c r="E219" s="20" t="s">
        <v>1127</v>
      </c>
      <c r="F219" s="20" t="s">
        <v>290</v>
      </c>
      <c r="G219" s="22" t="s">
        <v>952</v>
      </c>
      <c r="H219" s="22" t="s">
        <v>1128</v>
      </c>
      <c r="I219" s="92">
        <v>42276</v>
      </c>
      <c r="J219" s="20" t="s">
        <v>1129</v>
      </c>
      <c r="K219" s="101" t="s">
        <v>36</v>
      </c>
      <c r="L219" s="21" t="str">
        <f>IF($L$14="No",$L$14,IF($L$14="Yes","","Typing in this cell will remove the Efficiency Formula"))</f>
        <v>Typing in this cell will remove the Efficiency Formula</v>
      </c>
      <c r="M219" s="20" t="s">
        <v>1130</v>
      </c>
      <c r="N219" s="21"/>
      <c r="O219" s="20" t="str">
        <f t="shared" si="8"/>
        <v/>
      </c>
      <c r="P219" s="68" t="s">
        <v>73</v>
      </c>
      <c r="Q219" s="19"/>
      <c r="R219" s="19" t="s">
        <v>74</v>
      </c>
      <c r="S219" s="24"/>
      <c r="T219" s="24"/>
      <c r="U219" s="24"/>
    </row>
    <row r="220" spans="1:21" s="44" customFormat="1" ht="131.25" customHeight="1">
      <c r="A220" s="90">
        <v>636</v>
      </c>
      <c r="B220" s="20" t="s">
        <v>1131</v>
      </c>
      <c r="C220" s="20" t="s">
        <v>1131</v>
      </c>
      <c r="D220" s="20"/>
      <c r="E220" s="20" t="s">
        <v>1132</v>
      </c>
      <c r="F220" s="20" t="s">
        <v>68</v>
      </c>
      <c r="G220" s="22" t="s">
        <v>952</v>
      </c>
      <c r="H220" s="22" t="s">
        <v>1133</v>
      </c>
      <c r="I220" s="92">
        <v>39703</v>
      </c>
      <c r="J220" s="20" t="s">
        <v>1134</v>
      </c>
      <c r="K220" s="20" t="s">
        <v>1135</v>
      </c>
      <c r="L220" s="19"/>
      <c r="M220" s="20" t="s">
        <v>1136</v>
      </c>
      <c r="N220" s="21"/>
      <c r="O220" s="20" t="str">
        <f t="shared" si="8"/>
        <v/>
      </c>
      <c r="P220" s="68" t="s">
        <v>73</v>
      </c>
      <c r="Q220" s="19"/>
      <c r="R220" s="171"/>
      <c r="S220" s="24"/>
      <c r="T220" s="24"/>
      <c r="U220" s="24"/>
    </row>
    <row r="221" spans="1:21" s="44" customFormat="1" ht="78">
      <c r="A221" s="97">
        <v>637</v>
      </c>
      <c r="B221" s="20" t="s">
        <v>1137</v>
      </c>
      <c r="C221" s="20" t="s">
        <v>87</v>
      </c>
      <c r="D221" s="20" t="s">
        <v>1138</v>
      </c>
      <c r="E221" s="20" t="s">
        <v>1139</v>
      </c>
      <c r="F221" s="20" t="s">
        <v>68</v>
      </c>
      <c r="G221" s="22" t="s">
        <v>952</v>
      </c>
      <c r="H221" s="22" t="s">
        <v>1140</v>
      </c>
      <c r="I221" s="92">
        <v>41319</v>
      </c>
      <c r="J221" s="20" t="s">
        <v>1141</v>
      </c>
      <c r="K221" s="101" t="s">
        <v>44</v>
      </c>
      <c r="L221" s="21" t="str">
        <f>IF($L$16="No",$L$16,IF($L$16="Yes","","Typing in this cell will remove the Efficiency Formula"))</f>
        <v>Typing in this cell will remove the Efficiency Formula</v>
      </c>
      <c r="M221" s="20" t="s">
        <v>1142</v>
      </c>
      <c r="N221" s="21"/>
      <c r="O221" s="20" t="str">
        <f t="shared" si="8"/>
        <v/>
      </c>
      <c r="P221" s="68" t="s">
        <v>73</v>
      </c>
      <c r="Q221" s="19"/>
      <c r="R221" s="171"/>
      <c r="S221" s="24"/>
      <c r="T221" s="24"/>
      <c r="U221" s="24"/>
    </row>
    <row r="222" spans="1:21" s="42" customFormat="1" ht="109.9" customHeight="1">
      <c r="A222" s="90">
        <v>638</v>
      </c>
      <c r="B222" s="20" t="s">
        <v>1143</v>
      </c>
      <c r="C222" s="20" t="s">
        <v>1144</v>
      </c>
      <c r="D222" s="20" t="s">
        <v>1145</v>
      </c>
      <c r="E222" s="20" t="s">
        <v>1146</v>
      </c>
      <c r="F222" s="20" t="s">
        <v>68</v>
      </c>
      <c r="G222" s="22" t="s">
        <v>952</v>
      </c>
      <c r="H222" s="22" t="s">
        <v>1140</v>
      </c>
      <c r="I222" s="92">
        <v>41480</v>
      </c>
      <c r="J222" s="103" t="s">
        <v>1147</v>
      </c>
      <c r="K222" s="101" t="s">
        <v>44</v>
      </c>
      <c r="L222" s="21" t="str">
        <f>IF($L$16="No",$L$16,IF($L$16="Yes","","Typing in this cell will remove the Efficiency Formula"))</f>
        <v>Typing in this cell will remove the Efficiency Formula</v>
      </c>
      <c r="M222" s="20" t="s">
        <v>1148</v>
      </c>
      <c r="N222" s="21"/>
      <c r="O222" s="20" t="str">
        <f t="shared" si="8"/>
        <v/>
      </c>
      <c r="P222" s="68" t="s">
        <v>73</v>
      </c>
      <c r="Q222" s="19"/>
      <c r="R222" s="19" t="s">
        <v>1149</v>
      </c>
      <c r="S222" s="24"/>
      <c r="T222" s="24"/>
      <c r="U222" s="24"/>
    </row>
    <row r="223" spans="1:21" s="42" customFormat="1" ht="162" customHeight="1">
      <c r="A223" s="97">
        <v>639</v>
      </c>
      <c r="B223" s="20" t="s">
        <v>1150</v>
      </c>
      <c r="C223" s="20" t="s">
        <v>1144</v>
      </c>
      <c r="D223" s="20" t="s">
        <v>1151</v>
      </c>
      <c r="E223" s="20" t="s">
        <v>1152</v>
      </c>
      <c r="F223" s="20" t="s">
        <v>1153</v>
      </c>
      <c r="G223" s="22" t="s">
        <v>952</v>
      </c>
      <c r="H223" s="22" t="s">
        <v>1140</v>
      </c>
      <c r="I223" s="92">
        <v>42831</v>
      </c>
      <c r="J223" s="103" t="s">
        <v>1154</v>
      </c>
      <c r="K223" s="101" t="s">
        <v>44</v>
      </c>
      <c r="L223" s="21" t="str">
        <f>IF($L$16="No",$L$16,IF($L$16="Yes","","Typing in this cell will remove the Efficiency Formula"))</f>
        <v>Typing in this cell will remove the Efficiency Formula</v>
      </c>
      <c r="M223" s="20" t="s">
        <v>1155</v>
      </c>
      <c r="N223" s="21"/>
      <c r="O223" s="20" t="str">
        <f t="shared" si="8"/>
        <v/>
      </c>
      <c r="P223" s="68" t="s">
        <v>73</v>
      </c>
      <c r="Q223" s="19"/>
      <c r="R223" s="171"/>
      <c r="S223" s="24"/>
      <c r="T223" s="24"/>
      <c r="U223" s="24"/>
    </row>
    <row r="224" spans="1:21" s="42" customFormat="1" ht="105.6" customHeight="1">
      <c r="A224" s="90">
        <v>640</v>
      </c>
      <c r="B224" s="20" t="s">
        <v>1156</v>
      </c>
      <c r="C224" s="20" t="s">
        <v>1144</v>
      </c>
      <c r="D224" s="20" t="s">
        <v>1157</v>
      </c>
      <c r="E224" s="20" t="s">
        <v>1158</v>
      </c>
      <c r="F224" s="20" t="s">
        <v>1153</v>
      </c>
      <c r="G224" s="20" t="s">
        <v>952</v>
      </c>
      <c r="H224" s="20" t="s">
        <v>1140</v>
      </c>
      <c r="I224" s="92">
        <v>42831</v>
      </c>
      <c r="J224" s="103" t="s">
        <v>1159</v>
      </c>
      <c r="K224" s="101" t="s">
        <v>44</v>
      </c>
      <c r="L224" s="21" t="str">
        <f>IF($L$16="No",$L$16,IF($L$16="Yes","","Typing in this cell will remove the Efficiency Formula"))</f>
        <v>Typing in this cell will remove the Efficiency Formula</v>
      </c>
      <c r="M224" s="20" t="s">
        <v>1160</v>
      </c>
      <c r="N224" s="21"/>
      <c r="O224" s="20" t="str">
        <f t="shared" si="8"/>
        <v/>
      </c>
      <c r="P224" s="68" t="s">
        <v>73</v>
      </c>
      <c r="Q224" s="19"/>
      <c r="R224" s="171"/>
      <c r="S224" s="24"/>
      <c r="T224" s="24"/>
      <c r="U224" s="24"/>
    </row>
    <row r="225" spans="1:21" s="42" customFormat="1" ht="105.6" customHeight="1">
      <c r="A225" s="176">
        <v>641</v>
      </c>
      <c r="B225" s="170" t="s">
        <v>1161</v>
      </c>
      <c r="C225" s="170" t="s">
        <v>1162</v>
      </c>
      <c r="D225" s="170"/>
      <c r="E225" s="170" t="s">
        <v>1010</v>
      </c>
      <c r="F225" s="170" t="s">
        <v>68</v>
      </c>
      <c r="G225" s="170" t="s">
        <v>952</v>
      </c>
      <c r="H225" s="170" t="s">
        <v>1163</v>
      </c>
      <c r="I225" s="183">
        <v>43406</v>
      </c>
      <c r="J225" s="191" t="s">
        <v>1164</v>
      </c>
      <c r="K225" s="170" t="s">
        <v>1165</v>
      </c>
      <c r="L225" s="205"/>
      <c r="M225" s="170" t="s">
        <v>1166</v>
      </c>
      <c r="N225" s="131"/>
      <c r="O225" s="20"/>
      <c r="P225" s="68"/>
      <c r="Q225" s="19"/>
      <c r="R225" s="171"/>
      <c r="S225" s="24"/>
      <c r="T225" s="24"/>
      <c r="U225" s="24"/>
    </row>
    <row r="226" spans="1:21" s="42" customFormat="1" ht="75.75" customHeight="1">
      <c r="A226" s="117">
        <v>642</v>
      </c>
      <c r="B226" s="116" t="s">
        <v>1167</v>
      </c>
      <c r="C226" s="116"/>
      <c r="D226" s="116"/>
      <c r="E226" s="116" t="s">
        <v>1168</v>
      </c>
      <c r="F226" s="116" t="s">
        <v>290</v>
      </c>
      <c r="G226" s="116" t="s">
        <v>952</v>
      </c>
      <c r="H226" s="116" t="s">
        <v>1128</v>
      </c>
      <c r="I226" s="118">
        <v>44298</v>
      </c>
      <c r="J226" s="127" t="s">
        <v>1169</v>
      </c>
      <c r="K226" s="192" t="s">
        <v>36</v>
      </c>
      <c r="L226" s="167" t="str">
        <f>IF($L$14="No",$L$14,IF($L$14="Yes","","Typing in this cell will remove the Efficiency Formula"))</f>
        <v>Typing in this cell will remove the Efficiency Formula</v>
      </c>
      <c r="M226" s="116" t="s">
        <v>1170</v>
      </c>
      <c r="N226" s="19"/>
      <c r="O226" s="20" t="str">
        <f t="shared" si="8"/>
        <v/>
      </c>
      <c r="P226" s="120"/>
      <c r="Q226" s="119"/>
      <c r="R226" s="19" t="s">
        <v>74</v>
      </c>
      <c r="S226" s="24"/>
      <c r="T226" s="24"/>
      <c r="U226" s="24"/>
    </row>
    <row r="227" spans="1:21" s="44" customFormat="1" ht="78">
      <c r="A227" s="90">
        <v>651</v>
      </c>
      <c r="B227" s="20" t="s">
        <v>1171</v>
      </c>
      <c r="C227" s="20" t="s">
        <v>1171</v>
      </c>
      <c r="D227" s="20"/>
      <c r="E227" s="20" t="s">
        <v>1172</v>
      </c>
      <c r="F227" s="20" t="s">
        <v>68</v>
      </c>
      <c r="G227" s="22" t="s">
        <v>952</v>
      </c>
      <c r="H227" s="22" t="s">
        <v>1173</v>
      </c>
      <c r="I227" s="92">
        <v>42401</v>
      </c>
      <c r="J227" s="93" t="s">
        <v>1174</v>
      </c>
      <c r="K227" s="93" t="s">
        <v>1175</v>
      </c>
      <c r="L227" s="19"/>
      <c r="M227" s="20" t="s">
        <v>1176</v>
      </c>
      <c r="N227" s="21"/>
      <c r="O227" s="20" t="str">
        <f t="shared" si="8"/>
        <v/>
      </c>
      <c r="P227" s="68" t="s">
        <v>73</v>
      </c>
      <c r="Q227" s="19"/>
      <c r="R227" s="19" t="s">
        <v>74</v>
      </c>
      <c r="S227" s="24"/>
      <c r="T227" s="24"/>
      <c r="U227" s="24"/>
    </row>
    <row r="228" spans="1:21" s="44" customFormat="1" ht="100.5" customHeight="1">
      <c r="A228" s="97">
        <v>652</v>
      </c>
      <c r="B228" s="20" t="s">
        <v>1177</v>
      </c>
      <c r="C228" s="20" t="s">
        <v>1177</v>
      </c>
      <c r="D228" s="20"/>
      <c r="E228" s="20" t="s">
        <v>1178</v>
      </c>
      <c r="F228" s="20" t="s">
        <v>68</v>
      </c>
      <c r="G228" s="22" t="s">
        <v>952</v>
      </c>
      <c r="H228" s="22" t="s">
        <v>1173</v>
      </c>
      <c r="I228" s="92">
        <v>42276</v>
      </c>
      <c r="J228" s="93" t="s">
        <v>1179</v>
      </c>
      <c r="K228" s="22" t="s">
        <v>1180</v>
      </c>
      <c r="L228" s="19"/>
      <c r="M228" s="102" t="s">
        <v>1181</v>
      </c>
      <c r="N228" s="21"/>
      <c r="O228" s="20" t="str">
        <f t="shared" si="8"/>
        <v/>
      </c>
      <c r="P228" s="68" t="s">
        <v>73</v>
      </c>
      <c r="Q228" s="19"/>
      <c r="R228" s="19" t="s">
        <v>1182</v>
      </c>
      <c r="S228" s="24"/>
      <c r="T228" s="24"/>
      <c r="U228" s="24"/>
    </row>
    <row r="229" spans="1:21" s="44" customFormat="1" ht="114.75" customHeight="1">
      <c r="A229" s="90">
        <v>653</v>
      </c>
      <c r="B229" s="105" t="s">
        <v>1183</v>
      </c>
      <c r="C229" s="105" t="s">
        <v>1183</v>
      </c>
      <c r="D229" s="105"/>
      <c r="E229" s="22" t="s">
        <v>67</v>
      </c>
      <c r="F229" s="22" t="s">
        <v>68</v>
      </c>
      <c r="G229" s="22" t="s">
        <v>952</v>
      </c>
      <c r="H229" s="22" t="s">
        <v>1173</v>
      </c>
      <c r="I229" s="95">
        <v>42627</v>
      </c>
      <c r="J229" s="93" t="s">
        <v>1184</v>
      </c>
      <c r="K229" s="93" t="s">
        <v>1185</v>
      </c>
      <c r="L229" s="19"/>
      <c r="M229" s="131"/>
      <c r="N229" s="131"/>
      <c r="O229" s="20" t="str">
        <f>IF(L229="Yes","Sponsor Certified Compliant",IF(L229="No","Sponsor Certified Not Compliant",""))</f>
        <v/>
      </c>
      <c r="P229" s="68" t="s">
        <v>73</v>
      </c>
      <c r="Q229" s="19"/>
      <c r="R229" s="171"/>
      <c r="S229" s="24"/>
      <c r="T229" s="24"/>
      <c r="U229" s="24"/>
    </row>
    <row r="230" spans="1:21" s="44" customFormat="1" ht="99.75" customHeight="1">
      <c r="A230" s="97">
        <v>654</v>
      </c>
      <c r="B230" s="105" t="s">
        <v>1186</v>
      </c>
      <c r="C230" s="105" t="s">
        <v>1186</v>
      </c>
      <c r="D230" s="105"/>
      <c r="E230" s="22" t="s">
        <v>1187</v>
      </c>
      <c r="F230" s="22" t="s">
        <v>68</v>
      </c>
      <c r="G230" s="22" t="s">
        <v>952</v>
      </c>
      <c r="H230" s="22" t="s">
        <v>1173</v>
      </c>
      <c r="I230" s="95">
        <v>42401</v>
      </c>
      <c r="J230" s="96" t="s">
        <v>1188</v>
      </c>
      <c r="K230" s="96" t="s">
        <v>1189</v>
      </c>
      <c r="L230" s="19"/>
      <c r="M230" s="96" t="s">
        <v>1190</v>
      </c>
      <c r="N230" s="21"/>
      <c r="O230" s="20" t="str">
        <f>IF(L230="Yes",(IF(N230="yes","Sponsor Certified Compliant",IF(N230="No","Sponsor Certified Not Compliant",""))),IF(L230="No",IF(N230&lt;&gt;"","Do not answer Question 2","Sponsor Certified Not Applicable"),""))</f>
        <v/>
      </c>
      <c r="P230" s="68" t="s">
        <v>73</v>
      </c>
      <c r="Q230" s="19"/>
      <c r="R230" s="19" t="s">
        <v>1191</v>
      </c>
      <c r="S230" s="24"/>
      <c r="T230" s="24"/>
      <c r="U230" s="24"/>
    </row>
    <row r="231" spans="1:21" s="44" customFormat="1" ht="146.25" customHeight="1">
      <c r="A231" s="90">
        <v>655</v>
      </c>
      <c r="B231" s="20" t="s">
        <v>1192</v>
      </c>
      <c r="C231" s="20" t="s">
        <v>1192</v>
      </c>
      <c r="D231" s="20"/>
      <c r="E231" s="20" t="s">
        <v>1193</v>
      </c>
      <c r="F231" s="20" t="s">
        <v>68</v>
      </c>
      <c r="G231" s="22" t="s">
        <v>952</v>
      </c>
      <c r="H231" s="22" t="s">
        <v>1173</v>
      </c>
      <c r="I231" s="92">
        <v>42401</v>
      </c>
      <c r="J231" s="93" t="s">
        <v>1194</v>
      </c>
      <c r="K231" s="93" t="s">
        <v>1195</v>
      </c>
      <c r="L231" s="19"/>
      <c r="M231" s="131"/>
      <c r="N231" s="131"/>
      <c r="O231" s="20" t="str">
        <f>IF(L231="Yes","Sponsor Certified Compliant",IF(L231="No","Sponsor Certified Not Compliant",""))</f>
        <v/>
      </c>
      <c r="P231" s="68" t="s">
        <v>73</v>
      </c>
      <c r="Q231" s="19"/>
      <c r="R231" s="19" t="s">
        <v>1196</v>
      </c>
      <c r="S231" s="24"/>
      <c r="T231" s="24"/>
      <c r="U231" s="24"/>
    </row>
    <row r="232" spans="1:21" s="44" customFormat="1" ht="78">
      <c r="A232" s="97">
        <v>656</v>
      </c>
      <c r="B232" s="20" t="s">
        <v>1197</v>
      </c>
      <c r="C232" s="20" t="s">
        <v>1197</v>
      </c>
      <c r="D232" s="20"/>
      <c r="E232" s="20" t="s">
        <v>1198</v>
      </c>
      <c r="F232" s="111" t="s">
        <v>68</v>
      </c>
      <c r="G232" s="22" t="s">
        <v>952</v>
      </c>
      <c r="H232" s="22" t="s">
        <v>1173</v>
      </c>
      <c r="I232" s="92">
        <v>42401</v>
      </c>
      <c r="J232" s="93" t="s">
        <v>1199</v>
      </c>
      <c r="K232" s="96" t="s">
        <v>1200</v>
      </c>
      <c r="L232" s="19"/>
      <c r="M232" s="96" t="s">
        <v>1201</v>
      </c>
      <c r="N232" s="21"/>
      <c r="O232" s="20" t="str">
        <f>IF(L232="Yes",(IF(N232="yes","Sponsor Certified Compliant",IF(N232="No","Sponsor Certified Not Compliant",""))),IF(L232="No",IF(N232&lt;&gt;"","Do not answer Question 2","Sponsor Certified Not Applicable"),""))</f>
        <v/>
      </c>
      <c r="P232" s="68" t="s">
        <v>73</v>
      </c>
      <c r="Q232" s="21"/>
      <c r="R232" s="21" t="s">
        <v>1202</v>
      </c>
      <c r="S232" s="24"/>
      <c r="T232" s="24"/>
      <c r="U232" s="24"/>
    </row>
    <row r="233" spans="1:21" s="44" customFormat="1" ht="116.25" customHeight="1">
      <c r="A233" s="90">
        <v>657</v>
      </c>
      <c r="B233" s="20" t="s">
        <v>1203</v>
      </c>
      <c r="C233" s="20" t="s">
        <v>1203</v>
      </c>
      <c r="D233" s="91"/>
      <c r="E233" s="20" t="s">
        <v>67</v>
      </c>
      <c r="F233" s="20" t="s">
        <v>68</v>
      </c>
      <c r="G233" s="22" t="s">
        <v>952</v>
      </c>
      <c r="H233" s="22" t="s">
        <v>1173</v>
      </c>
      <c r="I233" s="92">
        <v>42627</v>
      </c>
      <c r="J233" s="93" t="s">
        <v>1204</v>
      </c>
      <c r="K233" s="93" t="s">
        <v>1205</v>
      </c>
      <c r="L233" s="19"/>
      <c r="M233" s="131"/>
      <c r="N233" s="131"/>
      <c r="O233" s="20" t="str">
        <f t="shared" ref="O233:O240" si="9">IF(L233="Yes","Sponsor Certified Compliant",IF(L233="No","Sponsor Certified Not Compliant",""))</f>
        <v/>
      </c>
      <c r="P233" s="68" t="s">
        <v>73</v>
      </c>
      <c r="Q233" s="19"/>
      <c r="R233" s="19" t="s">
        <v>111</v>
      </c>
      <c r="S233" s="24"/>
      <c r="T233" s="24"/>
      <c r="U233" s="24"/>
    </row>
    <row r="234" spans="1:21" s="44" customFormat="1" ht="115.5" customHeight="1">
      <c r="A234" s="97">
        <v>658</v>
      </c>
      <c r="B234" s="20" t="s">
        <v>1206</v>
      </c>
      <c r="C234" s="20" t="s">
        <v>1207</v>
      </c>
      <c r="D234" s="20"/>
      <c r="E234" s="20" t="s">
        <v>1208</v>
      </c>
      <c r="F234" s="20" t="s">
        <v>68</v>
      </c>
      <c r="G234" s="22" t="s">
        <v>952</v>
      </c>
      <c r="H234" s="22" t="s">
        <v>1173</v>
      </c>
      <c r="I234" s="92">
        <v>39354</v>
      </c>
      <c r="J234" s="103" t="s">
        <v>1209</v>
      </c>
      <c r="K234" s="103" t="s">
        <v>1210</v>
      </c>
      <c r="L234" s="19"/>
      <c r="M234" s="131"/>
      <c r="N234" s="131"/>
      <c r="O234" s="20" t="str">
        <f t="shared" si="9"/>
        <v/>
      </c>
      <c r="P234" s="68" t="s">
        <v>73</v>
      </c>
      <c r="Q234" s="19"/>
      <c r="R234" s="19" t="s">
        <v>1211</v>
      </c>
      <c r="S234" s="24"/>
      <c r="T234" s="24"/>
      <c r="U234" s="24"/>
    </row>
    <row r="235" spans="1:21" s="44" customFormat="1" ht="78">
      <c r="A235" s="90">
        <v>659</v>
      </c>
      <c r="B235" s="20" t="s">
        <v>1212</v>
      </c>
      <c r="C235" s="20" t="s">
        <v>1213</v>
      </c>
      <c r="D235" s="20"/>
      <c r="E235" s="20" t="s">
        <v>1214</v>
      </c>
      <c r="F235" s="20" t="s">
        <v>68</v>
      </c>
      <c r="G235" s="22" t="s">
        <v>952</v>
      </c>
      <c r="H235" s="22" t="s">
        <v>1173</v>
      </c>
      <c r="I235" s="92">
        <v>42401</v>
      </c>
      <c r="J235" s="93" t="s">
        <v>1215</v>
      </c>
      <c r="K235" s="93" t="s">
        <v>1216</v>
      </c>
      <c r="L235" s="19"/>
      <c r="M235" s="131"/>
      <c r="N235" s="131"/>
      <c r="O235" s="20" t="str">
        <f t="shared" si="9"/>
        <v/>
      </c>
      <c r="P235" s="68" t="s">
        <v>73</v>
      </c>
      <c r="Q235" s="19"/>
      <c r="R235" s="171"/>
      <c r="S235" s="24"/>
      <c r="T235" s="24"/>
      <c r="U235" s="24"/>
    </row>
    <row r="236" spans="1:21" s="44" customFormat="1" ht="78">
      <c r="A236" s="97">
        <v>660</v>
      </c>
      <c r="B236" s="91" t="s">
        <v>1217</v>
      </c>
      <c r="C236" s="91" t="s">
        <v>1218</v>
      </c>
      <c r="D236" s="91"/>
      <c r="E236" s="20" t="s">
        <v>1219</v>
      </c>
      <c r="F236" s="20" t="s">
        <v>68</v>
      </c>
      <c r="G236" s="22" t="s">
        <v>952</v>
      </c>
      <c r="H236" s="22" t="s">
        <v>1173</v>
      </c>
      <c r="I236" s="20" t="s">
        <v>581</v>
      </c>
      <c r="J236" s="20" t="s">
        <v>1220</v>
      </c>
      <c r="K236" s="20" t="s">
        <v>1221</v>
      </c>
      <c r="L236" s="19"/>
      <c r="M236" s="131"/>
      <c r="N236" s="131"/>
      <c r="O236" s="20" t="str">
        <f t="shared" si="9"/>
        <v/>
      </c>
      <c r="P236" s="68" t="s">
        <v>73</v>
      </c>
      <c r="Q236" s="19"/>
      <c r="R236" s="19" t="s">
        <v>1222</v>
      </c>
      <c r="S236" s="24"/>
      <c r="T236" s="24"/>
      <c r="U236" s="24"/>
    </row>
    <row r="237" spans="1:21" s="44" customFormat="1" ht="210" customHeight="1">
      <c r="A237" s="90">
        <v>661</v>
      </c>
      <c r="B237" s="20" t="s">
        <v>1223</v>
      </c>
      <c r="C237" s="20" t="s">
        <v>1223</v>
      </c>
      <c r="D237" s="20"/>
      <c r="E237" s="20" t="s">
        <v>1224</v>
      </c>
      <c r="F237" s="20" t="s">
        <v>68</v>
      </c>
      <c r="G237" s="22" t="s">
        <v>952</v>
      </c>
      <c r="H237" s="22" t="s">
        <v>1173</v>
      </c>
      <c r="I237" s="92">
        <v>42401</v>
      </c>
      <c r="J237" s="93" t="s">
        <v>1225</v>
      </c>
      <c r="K237" s="93" t="s">
        <v>1226</v>
      </c>
      <c r="L237" s="19"/>
      <c r="M237" s="131"/>
      <c r="N237" s="131"/>
      <c r="O237" s="20" t="str">
        <f t="shared" si="9"/>
        <v/>
      </c>
      <c r="P237" s="68" t="s">
        <v>73</v>
      </c>
      <c r="Q237" s="19"/>
      <c r="R237" s="167" t="s">
        <v>1227</v>
      </c>
      <c r="S237" s="24"/>
      <c r="T237" s="24"/>
      <c r="U237" s="24"/>
    </row>
    <row r="238" spans="1:21" s="44" customFormat="1" ht="110.25" customHeight="1">
      <c r="A238" s="97">
        <v>662</v>
      </c>
      <c r="B238" s="91" t="s">
        <v>1228</v>
      </c>
      <c r="C238" s="91" t="s">
        <v>1228</v>
      </c>
      <c r="D238" s="91"/>
      <c r="E238" s="20" t="s">
        <v>67</v>
      </c>
      <c r="F238" s="20" t="s">
        <v>68</v>
      </c>
      <c r="G238" s="22" t="s">
        <v>952</v>
      </c>
      <c r="H238" s="22" t="s">
        <v>1173</v>
      </c>
      <c r="I238" s="92">
        <v>42627</v>
      </c>
      <c r="J238" s="93" t="s">
        <v>1229</v>
      </c>
      <c r="K238" s="93" t="s">
        <v>1230</v>
      </c>
      <c r="L238" s="19"/>
      <c r="M238" s="131"/>
      <c r="N238" s="131"/>
      <c r="O238" s="20" t="str">
        <f t="shared" si="9"/>
        <v/>
      </c>
      <c r="P238" s="68" t="s">
        <v>73</v>
      </c>
      <c r="Q238" s="19"/>
      <c r="R238" s="19" t="s">
        <v>1231</v>
      </c>
      <c r="S238" s="24"/>
      <c r="T238" s="24"/>
      <c r="U238" s="24"/>
    </row>
    <row r="239" spans="1:21" s="44" customFormat="1" ht="117" customHeight="1">
      <c r="A239" s="90">
        <v>663</v>
      </c>
      <c r="B239" s="20" t="s">
        <v>1232</v>
      </c>
      <c r="C239" s="20" t="s">
        <v>1232</v>
      </c>
      <c r="D239" s="91"/>
      <c r="E239" s="20" t="s">
        <v>67</v>
      </c>
      <c r="F239" s="20" t="s">
        <v>68</v>
      </c>
      <c r="G239" s="22" t="s">
        <v>952</v>
      </c>
      <c r="H239" s="22" t="s">
        <v>1173</v>
      </c>
      <c r="I239" s="92">
        <v>42627</v>
      </c>
      <c r="J239" s="93" t="s">
        <v>1233</v>
      </c>
      <c r="K239" s="93" t="s">
        <v>1234</v>
      </c>
      <c r="L239" s="19"/>
      <c r="M239" s="131"/>
      <c r="N239" s="131"/>
      <c r="O239" s="20" t="str">
        <f t="shared" si="9"/>
        <v/>
      </c>
      <c r="P239" s="68" t="s">
        <v>73</v>
      </c>
      <c r="Q239" s="19"/>
      <c r="R239" s="19" t="s">
        <v>111</v>
      </c>
      <c r="S239" s="24"/>
      <c r="T239" s="24"/>
      <c r="U239" s="24"/>
    </row>
    <row r="240" spans="1:21" s="44" customFormat="1" ht="87" customHeight="1">
      <c r="A240" s="97">
        <v>664</v>
      </c>
      <c r="B240" s="91" t="s">
        <v>1235</v>
      </c>
      <c r="C240" s="20" t="s">
        <v>87</v>
      </c>
      <c r="D240" s="91"/>
      <c r="E240" s="20" t="s">
        <v>1236</v>
      </c>
      <c r="F240" s="20" t="s">
        <v>68</v>
      </c>
      <c r="G240" s="22" t="s">
        <v>952</v>
      </c>
      <c r="H240" s="22" t="s">
        <v>1173</v>
      </c>
      <c r="I240" s="92">
        <v>42276</v>
      </c>
      <c r="J240" s="103" t="s">
        <v>1237</v>
      </c>
      <c r="K240" s="103" t="s">
        <v>1238</v>
      </c>
      <c r="L240" s="19"/>
      <c r="M240" s="131"/>
      <c r="N240" s="131"/>
      <c r="O240" s="20" t="str">
        <f t="shared" si="9"/>
        <v/>
      </c>
      <c r="P240" s="68" t="s">
        <v>73</v>
      </c>
      <c r="Q240" s="19"/>
      <c r="R240" s="19" t="s">
        <v>1239</v>
      </c>
      <c r="S240" s="24"/>
      <c r="T240" s="24"/>
      <c r="U240" s="24"/>
    </row>
    <row r="241" spans="1:21" s="44" customFormat="1" ht="78">
      <c r="A241" s="90">
        <v>665</v>
      </c>
      <c r="B241" s="20" t="s">
        <v>1240</v>
      </c>
      <c r="C241" s="20" t="s">
        <v>950</v>
      </c>
      <c r="D241" s="20"/>
      <c r="E241" s="20" t="s">
        <v>1241</v>
      </c>
      <c r="F241" s="20" t="s">
        <v>68</v>
      </c>
      <c r="G241" s="22" t="s">
        <v>952</v>
      </c>
      <c r="H241" s="22" t="s">
        <v>1173</v>
      </c>
      <c r="I241" s="92">
        <v>41546</v>
      </c>
      <c r="J241" s="20" t="s">
        <v>1242</v>
      </c>
      <c r="K241" s="20" t="s">
        <v>1243</v>
      </c>
      <c r="L241" s="19"/>
      <c r="M241" s="20" t="s">
        <v>1244</v>
      </c>
      <c r="N241" s="21"/>
      <c r="O241" s="20" t="str">
        <f>IF(L241="Yes",(IF(N241="yes","Sponsor Certified Compliant",IF(N241="No","Sponsor Certified Not Compliant",""))),IF(L241="No",IF(N241&lt;&gt;"","Do not answer Question 2","Sponsor Certified Not Applicable"),""))</f>
        <v/>
      </c>
      <c r="P241" s="68" t="s">
        <v>73</v>
      </c>
      <c r="Q241" s="19"/>
      <c r="R241" s="171"/>
      <c r="S241" s="24"/>
      <c r="T241" s="24"/>
      <c r="U241" s="24"/>
    </row>
    <row r="242" spans="1:21" s="43" customFormat="1" ht="78">
      <c r="A242" s="94">
        <v>666</v>
      </c>
      <c r="B242" s="22" t="s">
        <v>1245</v>
      </c>
      <c r="C242" s="22" t="s">
        <v>1207</v>
      </c>
      <c r="D242" s="22"/>
      <c r="E242" s="22" t="s">
        <v>1246</v>
      </c>
      <c r="F242" s="22" t="s">
        <v>68</v>
      </c>
      <c r="G242" s="22" t="s">
        <v>952</v>
      </c>
      <c r="H242" s="22" t="s">
        <v>1247</v>
      </c>
      <c r="I242" s="22" t="s">
        <v>581</v>
      </c>
      <c r="J242" s="22" t="s">
        <v>1248</v>
      </c>
      <c r="K242" s="22" t="s">
        <v>1249</v>
      </c>
      <c r="L242" s="19"/>
      <c r="M242" s="131"/>
      <c r="N242" s="131"/>
      <c r="O242" s="22" t="str">
        <f>IF(L242="Yes","Sponsor Certified Compliant",IF(L242="No","Sponsor Certified Not Compliant",""))</f>
        <v/>
      </c>
      <c r="P242" s="68" t="s">
        <v>73</v>
      </c>
      <c r="Q242" s="21"/>
      <c r="R242" s="171"/>
      <c r="S242" s="24"/>
      <c r="T242" s="24"/>
      <c r="U242" s="24"/>
    </row>
    <row r="243" spans="1:21" s="44" customFormat="1" ht="119.25" customHeight="1">
      <c r="A243" s="90">
        <v>667</v>
      </c>
      <c r="B243" s="91" t="s">
        <v>1250</v>
      </c>
      <c r="C243" s="91" t="s">
        <v>1250</v>
      </c>
      <c r="D243" s="20"/>
      <c r="E243" s="20" t="s">
        <v>1251</v>
      </c>
      <c r="F243" s="20" t="s">
        <v>68</v>
      </c>
      <c r="G243" s="22" t="s">
        <v>952</v>
      </c>
      <c r="H243" s="22" t="s">
        <v>1252</v>
      </c>
      <c r="I243" s="92">
        <v>42401</v>
      </c>
      <c r="J243" s="93" t="s">
        <v>1253</v>
      </c>
      <c r="K243" s="93" t="s">
        <v>1254</v>
      </c>
      <c r="L243" s="19"/>
      <c r="M243" s="131"/>
      <c r="N243" s="131"/>
      <c r="O243" s="20" t="str">
        <f>IF(L243="Yes","Sponsor Certified Compliant",IF(L243="No","Sponsor Certified Not Compliant",""))</f>
        <v/>
      </c>
      <c r="P243" s="68" t="s">
        <v>73</v>
      </c>
      <c r="Q243" s="19"/>
      <c r="R243" s="19" t="s">
        <v>1255</v>
      </c>
      <c r="S243" s="24"/>
      <c r="T243" s="24"/>
      <c r="U243" s="24"/>
    </row>
    <row r="244" spans="1:21" s="44" customFormat="1" ht="78">
      <c r="A244" s="97">
        <v>668</v>
      </c>
      <c r="B244" s="91" t="s">
        <v>1256</v>
      </c>
      <c r="C244" s="91" t="s">
        <v>87</v>
      </c>
      <c r="D244" s="91"/>
      <c r="E244" s="20" t="s">
        <v>1257</v>
      </c>
      <c r="F244" s="20" t="s">
        <v>68</v>
      </c>
      <c r="G244" s="22" t="s">
        <v>952</v>
      </c>
      <c r="H244" s="22" t="s">
        <v>1252</v>
      </c>
      <c r="I244" s="92">
        <v>43371</v>
      </c>
      <c r="J244" s="103" t="s">
        <v>1258</v>
      </c>
      <c r="K244" s="103" t="s">
        <v>1259</v>
      </c>
      <c r="L244" s="19"/>
      <c r="M244" s="128" t="s">
        <v>1260</v>
      </c>
      <c r="N244" s="21"/>
      <c r="O244" s="20" t="str">
        <f>IF(L244="Yes",(IF(N244="yes","Sponsor Certified Compliant",IF(N244="No","Sponsor Certified Not Compliant",""))),IF(L244="No",IF(N244&lt;&gt;"","Do not answer Question 2","Sponsor Certified Not Compliant"),""))</f>
        <v/>
      </c>
      <c r="P244" s="68" t="s">
        <v>73</v>
      </c>
      <c r="Q244" s="19"/>
      <c r="R244" s="19" t="s">
        <v>1261</v>
      </c>
      <c r="S244" s="24"/>
      <c r="T244" s="24"/>
      <c r="U244" s="24"/>
    </row>
    <row r="245" spans="1:21" s="44" customFormat="1" ht="91.5" customHeight="1">
      <c r="A245" s="97">
        <v>669</v>
      </c>
      <c r="B245" s="91" t="s">
        <v>1262</v>
      </c>
      <c r="C245" s="91" t="s">
        <v>87</v>
      </c>
      <c r="D245" s="91"/>
      <c r="E245" s="20" t="s">
        <v>1263</v>
      </c>
      <c r="F245" s="20" t="s">
        <v>68</v>
      </c>
      <c r="G245" s="22" t="s">
        <v>952</v>
      </c>
      <c r="H245" s="22" t="s">
        <v>953</v>
      </c>
      <c r="I245" s="92">
        <v>41546</v>
      </c>
      <c r="J245" s="103" t="s">
        <v>1264</v>
      </c>
      <c r="K245" s="103" t="s">
        <v>1265</v>
      </c>
      <c r="L245" s="19"/>
      <c r="M245" s="22" t="s">
        <v>1266</v>
      </c>
      <c r="N245" s="21"/>
      <c r="O245" s="20" t="str">
        <f>IF(L245="Yes",(IF(N245="yes","Sponsor Certified Compliant",IF(N245="No","Sponsor Certified Not Compliant",""))),IF(L245="No",IF(N245&lt;&gt;"","Do not answer Question 2","Sponsor Certified Not Compliant"),""))</f>
        <v/>
      </c>
      <c r="P245" s="68" t="s">
        <v>73</v>
      </c>
      <c r="Q245" s="19"/>
      <c r="R245" s="171"/>
      <c r="S245" s="24"/>
      <c r="T245" s="24"/>
      <c r="U245" s="24"/>
    </row>
    <row r="246" spans="1:21" s="44" customFormat="1" ht="78">
      <c r="A246" s="97">
        <v>670</v>
      </c>
      <c r="B246" s="91" t="s">
        <v>1267</v>
      </c>
      <c r="C246" s="91" t="s">
        <v>1218</v>
      </c>
      <c r="D246" s="91"/>
      <c r="E246" s="20" t="s">
        <v>1268</v>
      </c>
      <c r="F246" s="20" t="s">
        <v>68</v>
      </c>
      <c r="G246" s="22" t="s">
        <v>952</v>
      </c>
      <c r="H246" s="22" t="s">
        <v>953</v>
      </c>
      <c r="I246" s="92">
        <v>36708</v>
      </c>
      <c r="J246" s="103" t="s">
        <v>1269</v>
      </c>
      <c r="K246" s="103" t="s">
        <v>1270</v>
      </c>
      <c r="L246" s="19"/>
      <c r="M246" s="131"/>
      <c r="N246" s="131"/>
      <c r="O246" s="20" t="str">
        <f>IF(L246="Yes","Sponsor Certified Compliant",IF(L246="No","Sponsor Certified Not Compliant",""))</f>
        <v/>
      </c>
      <c r="P246" s="68" t="s">
        <v>73</v>
      </c>
      <c r="Q246" s="19"/>
      <c r="R246" s="171"/>
      <c r="S246" s="24"/>
      <c r="T246" s="24"/>
      <c r="U246" s="24"/>
    </row>
    <row r="247" spans="1:21" s="44" customFormat="1" ht="134.25" customHeight="1">
      <c r="A247" s="173">
        <v>671</v>
      </c>
      <c r="B247" s="197" t="s">
        <v>1271</v>
      </c>
      <c r="C247" s="197" t="s">
        <v>87</v>
      </c>
      <c r="D247" s="197"/>
      <c r="E247" s="199"/>
      <c r="F247" s="152" t="s">
        <v>68</v>
      </c>
      <c r="G247" s="165" t="s">
        <v>952</v>
      </c>
      <c r="H247" s="165" t="s">
        <v>953</v>
      </c>
      <c r="I247" s="174">
        <v>44469</v>
      </c>
      <c r="J247" s="198" t="s">
        <v>1272</v>
      </c>
      <c r="K247" s="198" t="s">
        <v>1273</v>
      </c>
      <c r="L247" s="167"/>
      <c r="M247" s="134"/>
      <c r="N247" s="134"/>
      <c r="O247" s="151" t="str">
        <f>IF(L247="Yes","Sponsor Certified Compliant",IF(L247="No","Sponsor Certified Not Compliant",""))</f>
        <v/>
      </c>
      <c r="P247" s="172" t="s">
        <v>73</v>
      </c>
      <c r="Q247" s="167"/>
      <c r="R247" s="19" t="s">
        <v>1274</v>
      </c>
      <c r="S247" s="149"/>
      <c r="T247" s="149"/>
      <c r="U247" s="149"/>
    </row>
    <row r="248" spans="1:21" s="44" customFormat="1" ht="91.5" customHeight="1">
      <c r="A248" s="173">
        <v>672</v>
      </c>
      <c r="B248" s="197" t="s">
        <v>1275</v>
      </c>
      <c r="C248" s="197" t="s">
        <v>87</v>
      </c>
      <c r="D248" s="197"/>
      <c r="E248" s="199"/>
      <c r="F248" s="152" t="s">
        <v>68</v>
      </c>
      <c r="G248" s="165" t="s">
        <v>952</v>
      </c>
      <c r="H248" s="165" t="s">
        <v>953</v>
      </c>
      <c r="I248" s="174">
        <v>44469</v>
      </c>
      <c r="J248" s="198" t="s">
        <v>1276</v>
      </c>
      <c r="K248" s="198" t="s">
        <v>1277</v>
      </c>
      <c r="L248" s="167"/>
      <c r="M248" s="165" t="s">
        <v>1278</v>
      </c>
      <c r="N248" s="21"/>
      <c r="O248" s="151" t="str">
        <f>IF(L248="Yes",(IF(N248="yes","Sponsor Certified Compliant",IF(N248="No","Sponsor Certified Not Compliant",""))),IF(L248="No",IF(N248&lt;&gt;"","Do not answer Question 2","Sponsor Certified Not Compliant"),""))</f>
        <v/>
      </c>
      <c r="P248" s="172" t="s">
        <v>73</v>
      </c>
      <c r="Q248" s="167"/>
      <c r="R248" s="171"/>
      <c r="S248" s="149"/>
      <c r="T248" s="149"/>
      <c r="U248" s="149"/>
    </row>
    <row r="249" spans="1:21" s="44" customFormat="1" ht="78">
      <c r="A249" s="90">
        <v>701</v>
      </c>
      <c r="B249" s="20" t="s">
        <v>1279</v>
      </c>
      <c r="C249" s="20" t="s">
        <v>87</v>
      </c>
      <c r="D249" s="20"/>
      <c r="E249" s="20" t="s">
        <v>1280</v>
      </c>
      <c r="F249" s="20" t="s">
        <v>68</v>
      </c>
      <c r="G249" s="22" t="s">
        <v>942</v>
      </c>
      <c r="H249" s="22" t="s">
        <v>943</v>
      </c>
      <c r="I249" s="92">
        <v>41750</v>
      </c>
      <c r="J249" s="93" t="s">
        <v>1281</v>
      </c>
      <c r="K249" s="96" t="s">
        <v>1282</v>
      </c>
      <c r="L249" s="19"/>
      <c r="M249" s="96" t="s">
        <v>1283</v>
      </c>
      <c r="N249" s="21"/>
      <c r="O249" s="20" t="str">
        <f>IF(L249="Yes",(IF(N249="yes","Sponsor Certified Compliant",IF(N249="No","Sponsor Certified Not Compliant",""))),IF(L249="No",IF(N249&lt;&gt;"","Do not answer Question 2","Sponsor Certified Not Applicable"),""))</f>
        <v/>
      </c>
      <c r="P249" s="68" t="s">
        <v>73</v>
      </c>
      <c r="Q249" s="21"/>
      <c r="R249" s="171"/>
      <c r="S249" s="24"/>
      <c r="T249" s="24"/>
      <c r="U249" s="24"/>
    </row>
    <row r="250" spans="1:21" s="44" customFormat="1" ht="78">
      <c r="A250" s="90">
        <v>702</v>
      </c>
      <c r="B250" s="20" t="s">
        <v>1284</v>
      </c>
      <c r="C250" s="20" t="s">
        <v>87</v>
      </c>
      <c r="D250" s="20"/>
      <c r="E250" s="20" t="s">
        <v>1285</v>
      </c>
      <c r="F250" s="20" t="s">
        <v>68</v>
      </c>
      <c r="G250" s="22" t="s">
        <v>942</v>
      </c>
      <c r="H250" s="22" t="s">
        <v>943</v>
      </c>
      <c r="I250" s="92">
        <v>41162</v>
      </c>
      <c r="J250" s="150" t="s">
        <v>1286</v>
      </c>
      <c r="K250" s="150" t="s">
        <v>1287</v>
      </c>
      <c r="L250" s="19"/>
      <c r="M250" s="131"/>
      <c r="N250" s="131"/>
      <c r="O250" s="20" t="str">
        <f>IF(L250="Yes","Sponsor Certified Compliant",IF(L250="No","Sponsor Certified Not Compliant",""))</f>
        <v/>
      </c>
      <c r="P250" s="68" t="s">
        <v>73</v>
      </c>
      <c r="Q250" s="19"/>
      <c r="R250" s="171"/>
      <c r="S250" s="24"/>
      <c r="T250" s="24"/>
      <c r="U250" s="24"/>
    </row>
    <row r="251" spans="1:21" s="44" customFormat="1" ht="87" customHeight="1">
      <c r="A251" s="90">
        <v>703</v>
      </c>
      <c r="B251" s="20" t="s">
        <v>1288</v>
      </c>
      <c r="C251" s="20" t="s">
        <v>87</v>
      </c>
      <c r="D251" s="20"/>
      <c r="E251" s="20" t="s">
        <v>1289</v>
      </c>
      <c r="F251" s="20" t="s">
        <v>68</v>
      </c>
      <c r="G251" s="22" t="s">
        <v>942</v>
      </c>
      <c r="H251" s="22" t="s">
        <v>943</v>
      </c>
      <c r="I251" s="92">
        <v>32989</v>
      </c>
      <c r="J251" s="93" t="s">
        <v>1290</v>
      </c>
      <c r="K251" s="93" t="s">
        <v>1291</v>
      </c>
      <c r="L251" s="19"/>
      <c r="M251" s="166" t="s">
        <v>1292</v>
      </c>
      <c r="N251" s="21"/>
      <c r="O251" s="20" t="str">
        <f>IF(L251="Yes",(IF(N251="yes","Sponsor Certified Compliant",IF(N251="No","Sponsor Certified Not Compliant",""))),IF(L251="No",IF(N251&lt;&gt;"","Do not answer Question 2","Sponsor Certified Not Applicable"),""))</f>
        <v/>
      </c>
      <c r="P251" s="68" t="s">
        <v>73</v>
      </c>
      <c r="Q251" s="19"/>
      <c r="R251" s="171"/>
      <c r="S251" s="24"/>
      <c r="T251" s="24"/>
      <c r="U251" s="24"/>
    </row>
    <row r="252" spans="1:21" s="44" customFormat="1" ht="78">
      <c r="A252" s="90">
        <v>704</v>
      </c>
      <c r="B252" s="20" t="s">
        <v>1293</v>
      </c>
      <c r="C252" s="20" t="s">
        <v>87</v>
      </c>
      <c r="D252" s="20"/>
      <c r="E252" s="20" t="s">
        <v>1294</v>
      </c>
      <c r="F252" s="20" t="s">
        <v>68</v>
      </c>
      <c r="G252" s="22" t="s">
        <v>942</v>
      </c>
      <c r="H252" s="22" t="s">
        <v>943</v>
      </c>
      <c r="I252" s="92">
        <v>42292</v>
      </c>
      <c r="J252" s="93" t="s">
        <v>1295</v>
      </c>
      <c r="K252" s="93" t="s">
        <v>1296</v>
      </c>
      <c r="L252" s="19"/>
      <c r="M252" s="131"/>
      <c r="N252" s="131"/>
      <c r="O252" s="20" t="str">
        <f>IF(L252="Yes","Sponsor Certified Compliant",IF(L252="No","Sponsor Certified Not Compliant",""))</f>
        <v/>
      </c>
      <c r="P252" s="68" t="s">
        <v>73</v>
      </c>
      <c r="Q252" s="19"/>
      <c r="R252" s="19" t="s">
        <v>1297</v>
      </c>
      <c r="S252" s="24"/>
      <c r="T252" s="24"/>
      <c r="U252" s="24"/>
    </row>
    <row r="253" spans="1:21" s="44" customFormat="1" ht="127.5" customHeight="1">
      <c r="A253" s="90">
        <v>705</v>
      </c>
      <c r="B253" s="20" t="s">
        <v>1298</v>
      </c>
      <c r="C253" s="20" t="s">
        <v>87</v>
      </c>
      <c r="D253" s="20"/>
      <c r="E253" s="20" t="s">
        <v>1299</v>
      </c>
      <c r="F253" s="20" t="s">
        <v>68</v>
      </c>
      <c r="G253" s="22" t="s">
        <v>942</v>
      </c>
      <c r="H253" s="22" t="s">
        <v>943</v>
      </c>
      <c r="I253" s="92">
        <v>40102</v>
      </c>
      <c r="J253" s="93" t="s">
        <v>1300</v>
      </c>
      <c r="K253" s="93" t="s">
        <v>1301</v>
      </c>
      <c r="L253" s="19"/>
      <c r="M253" s="168" t="s">
        <v>1302</v>
      </c>
      <c r="N253" s="21"/>
      <c r="O253" s="20" t="str">
        <f>IF(L253="Yes",(IF(N253="yes","Sponsor Certified Compliant",IF(N253="No","Sponsor Certified Not Compliant",""))),IF(L253="No",IF(N253&lt;&gt;"","Do not answer Question 2","Sponsor Certified Not Compliant"),""))</f>
        <v/>
      </c>
      <c r="P253" s="68" t="s">
        <v>73</v>
      </c>
      <c r="Q253" s="19"/>
      <c r="R253" s="167" t="s">
        <v>1303</v>
      </c>
      <c r="S253" s="24"/>
      <c r="T253" s="24"/>
      <c r="U253" s="24"/>
    </row>
    <row r="254" spans="1:21" s="44" customFormat="1" ht="239.25" customHeight="1">
      <c r="A254" s="90">
        <v>706</v>
      </c>
      <c r="B254" s="91" t="s">
        <v>1304</v>
      </c>
      <c r="C254" s="20" t="s">
        <v>87</v>
      </c>
      <c r="D254" s="91"/>
      <c r="E254" s="20" t="s">
        <v>1305</v>
      </c>
      <c r="F254" s="20" t="s">
        <v>68</v>
      </c>
      <c r="G254" s="22" t="s">
        <v>942</v>
      </c>
      <c r="H254" s="22" t="s">
        <v>943</v>
      </c>
      <c r="I254" s="92">
        <v>42276</v>
      </c>
      <c r="J254" s="151" t="s">
        <v>1306</v>
      </c>
      <c r="K254" s="20" t="s">
        <v>1307</v>
      </c>
      <c r="L254" s="19"/>
      <c r="M254" s="168" t="s">
        <v>1308</v>
      </c>
      <c r="N254" s="21"/>
      <c r="O254" s="20" t="str">
        <f>IF(L254="Yes",(IF(N254="yes","Sponsor Certified Compliant",IF(N254="No","Sponsor Certified Not Compliant",""))),IF(L254="No",IF(N254&lt;&gt;"","Do not answer Question 2","Sponsor Certified Not Compliant"),""))</f>
        <v/>
      </c>
      <c r="P254" s="68" t="s">
        <v>73</v>
      </c>
      <c r="Q254" s="19"/>
      <c r="R254" s="151" t="s">
        <v>1309</v>
      </c>
      <c r="S254" s="24"/>
      <c r="T254" s="24"/>
      <c r="U254" s="24"/>
    </row>
    <row r="255" spans="1:21" s="44" customFormat="1" ht="85.5" customHeight="1">
      <c r="A255" s="90">
        <v>707</v>
      </c>
      <c r="B255" s="20" t="s">
        <v>1310</v>
      </c>
      <c r="C255" s="20" t="s">
        <v>1311</v>
      </c>
      <c r="D255" s="20"/>
      <c r="E255" s="20" t="s">
        <v>1312</v>
      </c>
      <c r="F255" s="20" t="s">
        <v>628</v>
      </c>
      <c r="G255" s="22" t="s">
        <v>942</v>
      </c>
      <c r="H255" s="22" t="s">
        <v>943</v>
      </c>
      <c r="I255" s="92">
        <v>36467</v>
      </c>
      <c r="J255" s="93" t="s">
        <v>1313</v>
      </c>
      <c r="K255" s="96" t="s">
        <v>1314</v>
      </c>
      <c r="L255" s="19"/>
      <c r="M255" s="96" t="s">
        <v>1283</v>
      </c>
      <c r="N255" s="21"/>
      <c r="O255" s="20" t="str">
        <f>IF(L255="Yes",(IF(N255="yes","Sponsor Certified Compliant",IF(N255="No","Sponsor Certified Not Compliant",""))),IF(L255="No",IF(N255&lt;&gt;"","Do not answer Question 2","Sponsor Certified Not Applicable"),""))</f>
        <v/>
      </c>
      <c r="P255" s="68" t="s">
        <v>73</v>
      </c>
      <c r="Q255" s="21"/>
      <c r="R255" s="171"/>
      <c r="S255" s="24"/>
      <c r="T255" s="24"/>
      <c r="U255" s="24"/>
    </row>
    <row r="256" spans="1:21" s="43" customFormat="1" ht="78">
      <c r="A256" s="94">
        <v>708</v>
      </c>
      <c r="B256" s="22" t="s">
        <v>1315</v>
      </c>
      <c r="C256" s="22" t="s">
        <v>87</v>
      </c>
      <c r="D256" s="22"/>
      <c r="E256" s="22" t="s">
        <v>1316</v>
      </c>
      <c r="F256" s="22" t="s">
        <v>628</v>
      </c>
      <c r="G256" s="22" t="s">
        <v>942</v>
      </c>
      <c r="H256" s="22" t="s">
        <v>943</v>
      </c>
      <c r="I256" s="95">
        <v>41893</v>
      </c>
      <c r="J256" s="96" t="s">
        <v>1317</v>
      </c>
      <c r="K256" s="96" t="s">
        <v>1318</v>
      </c>
      <c r="L256" s="19"/>
      <c r="M256" s="22" t="s">
        <v>1319</v>
      </c>
      <c r="N256" s="21"/>
      <c r="O256" s="20" t="str">
        <f>IF(L256="Yes",(IF(N256="yes","Sponsor Certified Compliant",IF(N256="No","Sponsor Certified Not Compliant",""))),IF(L256="No",IF(N256&lt;&gt;"","Do not answer Question 2","Sponsor Certified Not Applicable"),""))</f>
        <v/>
      </c>
      <c r="P256" s="68" t="s">
        <v>73</v>
      </c>
      <c r="Q256" s="21"/>
      <c r="R256" s="171"/>
      <c r="S256" s="24"/>
      <c r="T256" s="24"/>
      <c r="U256" s="24"/>
    </row>
    <row r="257" spans="1:21" s="44" customFormat="1" ht="130.15" customHeight="1">
      <c r="A257" s="90">
        <v>709</v>
      </c>
      <c r="B257" s="20" t="s">
        <v>1320</v>
      </c>
      <c r="C257" s="20" t="s">
        <v>87</v>
      </c>
      <c r="D257" s="20"/>
      <c r="E257" s="20" t="s">
        <v>1321</v>
      </c>
      <c r="F257" s="20" t="s">
        <v>628</v>
      </c>
      <c r="G257" s="22" t="s">
        <v>942</v>
      </c>
      <c r="H257" s="22" t="s">
        <v>943</v>
      </c>
      <c r="I257" s="92">
        <v>19633</v>
      </c>
      <c r="J257" s="93" t="s">
        <v>1322</v>
      </c>
      <c r="K257" s="169" t="s">
        <v>1323</v>
      </c>
      <c r="L257" s="19"/>
      <c r="M257" s="165" t="s">
        <v>1324</v>
      </c>
      <c r="N257" s="21"/>
      <c r="O257" s="20" t="str">
        <f>IF(L257="Yes",(IF(N257="yes","Sponsor Certified Compliant",IF(N257="No","Sponsor Certified Not Compliant",""))),IF(L257="No",IF(N257&lt;&gt;"","Do not answer Question 2","Sponsor Certified Not Applicable"),""))</f>
        <v/>
      </c>
      <c r="P257" s="68" t="s">
        <v>73</v>
      </c>
      <c r="Q257" s="19"/>
      <c r="R257" s="171"/>
      <c r="S257" s="24"/>
      <c r="T257" s="24"/>
      <c r="U257" s="24"/>
    </row>
    <row r="258" spans="1:21" s="44" customFormat="1" ht="78">
      <c r="A258" s="90">
        <v>710</v>
      </c>
      <c r="B258" s="20" t="s">
        <v>1325</v>
      </c>
      <c r="C258" s="93"/>
      <c r="D258" s="20" t="s">
        <v>1326</v>
      </c>
      <c r="E258" s="20" t="s">
        <v>1327</v>
      </c>
      <c r="F258" s="20" t="s">
        <v>68</v>
      </c>
      <c r="G258" s="22" t="s">
        <v>942</v>
      </c>
      <c r="H258" s="22" t="s">
        <v>943</v>
      </c>
      <c r="I258" s="92">
        <v>42095</v>
      </c>
      <c r="J258" s="103" t="s">
        <v>1328</v>
      </c>
      <c r="K258" s="102" t="s">
        <v>1329</v>
      </c>
      <c r="L258" s="19"/>
      <c r="M258" s="20" t="s">
        <v>1330</v>
      </c>
      <c r="N258" s="21"/>
      <c r="O258" s="20" t="str">
        <f t="shared" ref="O258:O266" si="10">IF(L258="Yes",(IF(N258="yes","Sponsor Certified Compliant",IF(N258="No","Sponsor Certified Not Compliant",""))),IF(L258="No",IF(N258&lt;&gt;"","Do not answer Question 2","Sponsor Certified Not Applicable"),""))</f>
        <v/>
      </c>
      <c r="P258" s="68" t="s">
        <v>73</v>
      </c>
      <c r="Q258" s="19"/>
      <c r="R258" s="171"/>
      <c r="S258" s="24"/>
      <c r="T258" s="24"/>
      <c r="U258" s="24"/>
    </row>
    <row r="259" spans="1:21" s="44" customFormat="1" ht="174" customHeight="1">
      <c r="A259" s="90">
        <v>711</v>
      </c>
      <c r="B259" s="20" t="s">
        <v>1331</v>
      </c>
      <c r="C259" s="20" t="s">
        <v>1332</v>
      </c>
      <c r="D259" s="20"/>
      <c r="E259" s="20" t="s">
        <v>1333</v>
      </c>
      <c r="F259" s="20" t="s">
        <v>68</v>
      </c>
      <c r="G259" s="22" t="s">
        <v>942</v>
      </c>
      <c r="H259" s="22" t="s">
        <v>943</v>
      </c>
      <c r="I259" s="92">
        <v>38226</v>
      </c>
      <c r="J259" s="20" t="s">
        <v>1334</v>
      </c>
      <c r="K259" s="166" t="s">
        <v>1335</v>
      </c>
      <c r="L259" s="19"/>
      <c r="M259" s="166" t="s">
        <v>1336</v>
      </c>
      <c r="N259" s="21"/>
      <c r="O259" s="20" t="str">
        <f t="shared" si="10"/>
        <v/>
      </c>
      <c r="P259" s="68" t="s">
        <v>73</v>
      </c>
      <c r="Q259" s="21"/>
      <c r="R259" s="21" t="s">
        <v>1337</v>
      </c>
      <c r="S259" s="24"/>
      <c r="T259" s="24"/>
      <c r="U259" s="24"/>
    </row>
    <row r="260" spans="1:21" s="44" customFormat="1" ht="78">
      <c r="A260" s="90">
        <v>712</v>
      </c>
      <c r="B260" s="20" t="s">
        <v>1338</v>
      </c>
      <c r="C260" s="20" t="s">
        <v>1339</v>
      </c>
      <c r="D260" s="20"/>
      <c r="E260" s="20" t="s">
        <v>1340</v>
      </c>
      <c r="F260" s="20" t="s">
        <v>68</v>
      </c>
      <c r="G260" s="22" t="s">
        <v>942</v>
      </c>
      <c r="H260" s="22" t="s">
        <v>943</v>
      </c>
      <c r="I260" s="92">
        <v>41176</v>
      </c>
      <c r="J260" s="22" t="s">
        <v>1341</v>
      </c>
      <c r="K260" s="22" t="s">
        <v>1342</v>
      </c>
      <c r="L260" s="19"/>
      <c r="M260" s="22" t="s">
        <v>1343</v>
      </c>
      <c r="N260" s="21"/>
      <c r="O260" s="20" t="str">
        <f t="shared" si="10"/>
        <v/>
      </c>
      <c r="P260" s="68" t="s">
        <v>73</v>
      </c>
      <c r="Q260" s="21"/>
      <c r="R260" s="171"/>
      <c r="S260" s="24"/>
      <c r="T260" s="24"/>
      <c r="U260" s="24"/>
    </row>
    <row r="261" spans="1:21" s="44" customFormat="1" ht="78">
      <c r="A261" s="90">
        <v>713</v>
      </c>
      <c r="B261" s="20" t="s">
        <v>1344</v>
      </c>
      <c r="C261" s="20" t="s">
        <v>1344</v>
      </c>
      <c r="D261" s="20"/>
      <c r="E261" s="20" t="s">
        <v>1345</v>
      </c>
      <c r="F261" s="20" t="s">
        <v>68</v>
      </c>
      <c r="G261" s="22" t="s">
        <v>942</v>
      </c>
      <c r="H261" s="22" t="s">
        <v>943</v>
      </c>
      <c r="I261" s="92">
        <v>42401</v>
      </c>
      <c r="J261" s="22" t="s">
        <v>1346</v>
      </c>
      <c r="K261" s="22" t="s">
        <v>1347</v>
      </c>
      <c r="L261" s="19"/>
      <c r="M261" s="22" t="s">
        <v>1348</v>
      </c>
      <c r="N261" s="21"/>
      <c r="O261" s="20" t="str">
        <f t="shared" si="10"/>
        <v/>
      </c>
      <c r="P261" s="68" t="s">
        <v>73</v>
      </c>
      <c r="Q261" s="21"/>
      <c r="R261" s="21" t="s">
        <v>1349</v>
      </c>
      <c r="S261" s="24"/>
      <c r="T261" s="24"/>
      <c r="U261" s="24"/>
    </row>
    <row r="262" spans="1:21" s="44" customFormat="1" ht="78">
      <c r="A262" s="90">
        <v>714</v>
      </c>
      <c r="B262" s="20" t="s">
        <v>1350</v>
      </c>
      <c r="C262" s="20" t="s">
        <v>1350</v>
      </c>
      <c r="D262" s="20"/>
      <c r="E262" s="20" t="s">
        <v>1351</v>
      </c>
      <c r="F262" s="20" t="s">
        <v>68</v>
      </c>
      <c r="G262" s="22" t="s">
        <v>942</v>
      </c>
      <c r="H262" s="22" t="s">
        <v>943</v>
      </c>
      <c r="I262" s="92">
        <v>42621</v>
      </c>
      <c r="J262" s="22" t="s">
        <v>1352</v>
      </c>
      <c r="K262" s="22" t="s">
        <v>1353</v>
      </c>
      <c r="L262" s="19"/>
      <c r="M262" s="22" t="s">
        <v>1348</v>
      </c>
      <c r="N262" s="21"/>
      <c r="O262" s="20" t="str">
        <f t="shared" si="10"/>
        <v/>
      </c>
      <c r="P262" s="68" t="s">
        <v>73</v>
      </c>
      <c r="Q262" s="21"/>
      <c r="R262" s="21" t="s">
        <v>1354</v>
      </c>
      <c r="S262" s="24"/>
      <c r="T262" s="24"/>
      <c r="U262" s="24"/>
    </row>
    <row r="263" spans="1:21" s="44" customFormat="1" ht="78">
      <c r="A263" s="90">
        <v>715</v>
      </c>
      <c r="B263" s="20" t="s">
        <v>1355</v>
      </c>
      <c r="C263" s="20" t="s">
        <v>87</v>
      </c>
      <c r="D263" s="20"/>
      <c r="E263" s="20" t="s">
        <v>1356</v>
      </c>
      <c r="F263" s="20" t="s">
        <v>68</v>
      </c>
      <c r="G263" s="22" t="s">
        <v>942</v>
      </c>
      <c r="H263" s="22" t="s">
        <v>943</v>
      </c>
      <c r="I263" s="92">
        <v>42808</v>
      </c>
      <c r="J263" s="22" t="s">
        <v>1357</v>
      </c>
      <c r="K263" s="22" t="s">
        <v>1358</v>
      </c>
      <c r="L263" s="19"/>
      <c r="M263" s="22" t="s">
        <v>1359</v>
      </c>
      <c r="N263" s="21"/>
      <c r="O263" s="20" t="str">
        <f t="shared" si="10"/>
        <v/>
      </c>
      <c r="P263" s="68" t="s">
        <v>73</v>
      </c>
      <c r="Q263" s="21"/>
      <c r="R263" s="21" t="s">
        <v>1360</v>
      </c>
      <c r="S263" s="24"/>
      <c r="T263" s="24"/>
      <c r="U263" s="24"/>
    </row>
    <row r="264" spans="1:21" s="44" customFormat="1" ht="78">
      <c r="A264" s="90">
        <v>716</v>
      </c>
      <c r="B264" s="20" t="s">
        <v>1361</v>
      </c>
      <c r="C264" s="20" t="s">
        <v>87</v>
      </c>
      <c r="D264" s="20"/>
      <c r="E264" s="20" t="s">
        <v>1362</v>
      </c>
      <c r="F264" s="20" t="s">
        <v>68</v>
      </c>
      <c r="G264" s="22" t="s">
        <v>942</v>
      </c>
      <c r="H264" s="22" t="s">
        <v>943</v>
      </c>
      <c r="I264" s="92">
        <v>42276</v>
      </c>
      <c r="J264" s="22" t="s">
        <v>1363</v>
      </c>
      <c r="K264" s="22" t="s">
        <v>1364</v>
      </c>
      <c r="L264" s="19"/>
      <c r="M264" s="22" t="s">
        <v>1201</v>
      </c>
      <c r="N264" s="21"/>
      <c r="O264" s="20" t="str">
        <f t="shared" si="10"/>
        <v/>
      </c>
      <c r="P264" s="68" t="s">
        <v>73</v>
      </c>
      <c r="Q264" s="21"/>
      <c r="R264" s="171"/>
      <c r="S264" s="24"/>
      <c r="T264" s="24"/>
      <c r="U264" s="24"/>
    </row>
    <row r="265" spans="1:21" s="44" customFormat="1" ht="114" customHeight="1">
      <c r="A265" s="173">
        <v>717</v>
      </c>
      <c r="B265" s="152">
        <v>3313.6021000000001</v>
      </c>
      <c r="C265" s="152" t="s">
        <v>1365</v>
      </c>
      <c r="D265" s="152"/>
      <c r="E265" s="152" t="s">
        <v>1366</v>
      </c>
      <c r="F265" s="152" t="s">
        <v>1367</v>
      </c>
      <c r="G265" s="165" t="s">
        <v>942</v>
      </c>
      <c r="H265" s="165" t="s">
        <v>943</v>
      </c>
      <c r="I265" s="174">
        <v>42627</v>
      </c>
      <c r="J265" s="165" t="s">
        <v>1368</v>
      </c>
      <c r="K265" s="179" t="s">
        <v>1369</v>
      </c>
      <c r="L265" s="21" t="str">
        <f>IF($L$13="No",$L$13,IF($L$9="No",$L$9,"Typing in this cell will remove the Efficiency Formula"))</f>
        <v>Typing in this cell will remove the Efficiency Formula</v>
      </c>
      <c r="M265" s="165" t="s">
        <v>1370</v>
      </c>
      <c r="N265" s="21"/>
      <c r="O265" s="151" t="str">
        <f>IF(L265="Yes",(IF(N265="yes","Sponsor Certified Compliant",IF(N265="No","Sponsor Certified Not Compliant",""))),IF(L265="No",IF(N265&lt;&gt;"","Do not answer Question 2","Sponsor Certified Not Applicable"),""))</f>
        <v/>
      </c>
      <c r="P265" s="172" t="s">
        <v>73</v>
      </c>
      <c r="Q265" s="21"/>
      <c r="R265" s="171"/>
      <c r="S265" s="149"/>
      <c r="T265" s="149"/>
      <c r="U265" s="149"/>
    </row>
    <row r="266" spans="1:21" s="42" customFormat="1" ht="114" customHeight="1">
      <c r="A266" s="90">
        <v>751</v>
      </c>
      <c r="B266" s="20" t="s">
        <v>1371</v>
      </c>
      <c r="C266" s="20"/>
      <c r="D266" s="93" t="s">
        <v>1372</v>
      </c>
      <c r="E266" s="20" t="s">
        <v>1373</v>
      </c>
      <c r="F266" s="20" t="s">
        <v>68</v>
      </c>
      <c r="G266" s="22" t="s">
        <v>942</v>
      </c>
      <c r="H266" s="22" t="s">
        <v>1374</v>
      </c>
      <c r="I266" s="92">
        <v>42292</v>
      </c>
      <c r="J266" s="103" t="s">
        <v>1375</v>
      </c>
      <c r="K266" s="102" t="s">
        <v>1376</v>
      </c>
      <c r="L266" s="19"/>
      <c r="M266" s="102" t="s">
        <v>1377</v>
      </c>
      <c r="N266" s="21"/>
      <c r="O266" s="20" t="str">
        <f t="shared" si="10"/>
        <v/>
      </c>
      <c r="P266" s="68" t="s">
        <v>73</v>
      </c>
      <c r="Q266" s="21"/>
      <c r="R266" s="171"/>
      <c r="S266" s="24"/>
      <c r="T266" s="24"/>
      <c r="U266" s="24"/>
    </row>
    <row r="267" spans="1:21" s="42" customFormat="1" ht="87.75" customHeight="1">
      <c r="A267" s="90">
        <v>752</v>
      </c>
      <c r="B267" s="20" t="s">
        <v>1378</v>
      </c>
      <c r="C267" s="20" t="s">
        <v>87</v>
      </c>
      <c r="D267" s="20"/>
      <c r="E267" s="20" t="s">
        <v>1379</v>
      </c>
      <c r="F267" s="20" t="s">
        <v>68</v>
      </c>
      <c r="G267" s="22" t="s">
        <v>942</v>
      </c>
      <c r="H267" s="22" t="s">
        <v>1374</v>
      </c>
      <c r="I267" s="20" t="s">
        <v>581</v>
      </c>
      <c r="J267" s="20" t="s">
        <v>1380</v>
      </c>
      <c r="K267" s="22" t="s">
        <v>1381</v>
      </c>
      <c r="L267" s="19"/>
      <c r="M267" s="131"/>
      <c r="N267" s="131"/>
      <c r="O267" s="20" t="str">
        <f>IF(L267="Yes","Sponsor Certified Compliant",IF(L267="No","Sponsor Certified Not Compliant",""))</f>
        <v/>
      </c>
      <c r="P267" s="68" t="s">
        <v>73</v>
      </c>
      <c r="Q267" s="19"/>
      <c r="R267" s="171"/>
      <c r="S267" s="24"/>
      <c r="T267" s="24"/>
      <c r="U267" s="24"/>
    </row>
    <row r="268" spans="1:21" s="42" customFormat="1" ht="88.5" customHeight="1">
      <c r="A268" s="90">
        <v>753</v>
      </c>
      <c r="B268" s="20" t="s">
        <v>1382</v>
      </c>
      <c r="C268" s="20" t="s">
        <v>87</v>
      </c>
      <c r="D268" s="20"/>
      <c r="E268" s="20" t="s">
        <v>1383</v>
      </c>
      <c r="F268" s="20" t="s">
        <v>68</v>
      </c>
      <c r="G268" s="22" t="s">
        <v>942</v>
      </c>
      <c r="H268" s="22" t="s">
        <v>1374</v>
      </c>
      <c r="I268" s="92">
        <v>40102</v>
      </c>
      <c r="J268" s="22" t="s">
        <v>1384</v>
      </c>
      <c r="K268" s="22" t="s">
        <v>1385</v>
      </c>
      <c r="L268" s="19"/>
      <c r="M268" s="131"/>
      <c r="N268" s="131"/>
      <c r="O268" s="20" t="str">
        <f>IF(L268="Yes","Sponsor Certified Compliant",IF(L268="No","Sponsor Certified Not Compliant",""))</f>
        <v/>
      </c>
      <c r="P268" s="68" t="s">
        <v>73</v>
      </c>
      <c r="Q268" s="19"/>
      <c r="R268" s="171"/>
      <c r="S268" s="24"/>
      <c r="T268" s="24"/>
      <c r="U268" s="24"/>
    </row>
    <row r="269" spans="1:21" s="42" customFormat="1" ht="96" customHeight="1">
      <c r="A269" s="90">
        <v>754</v>
      </c>
      <c r="B269" s="20" t="s">
        <v>1386</v>
      </c>
      <c r="C269" s="20" t="s">
        <v>1387</v>
      </c>
      <c r="D269" s="20"/>
      <c r="E269" s="20" t="s">
        <v>1388</v>
      </c>
      <c r="F269" s="20" t="s">
        <v>68</v>
      </c>
      <c r="G269" s="22" t="s">
        <v>942</v>
      </c>
      <c r="H269" s="22" t="s">
        <v>1374</v>
      </c>
      <c r="I269" s="92">
        <v>34971</v>
      </c>
      <c r="J269" s="93" t="s">
        <v>1389</v>
      </c>
      <c r="K269" s="93" t="s">
        <v>1390</v>
      </c>
      <c r="L269" s="19"/>
      <c r="M269" s="131"/>
      <c r="N269" s="131"/>
      <c r="O269" s="20" t="str">
        <f>IF(L269="Yes","Sponsor Certified Compliant",IF(L269="No","Sponsor Certified Not Compliant",""))</f>
        <v/>
      </c>
      <c r="P269" s="68" t="s">
        <v>73</v>
      </c>
      <c r="Q269" s="19"/>
      <c r="R269" s="19" t="s">
        <v>1391</v>
      </c>
      <c r="S269" s="24"/>
      <c r="T269" s="24"/>
      <c r="U269" s="24"/>
    </row>
    <row r="270" spans="1:21" s="44" customFormat="1" ht="121.5" customHeight="1">
      <c r="A270" s="90">
        <v>755</v>
      </c>
      <c r="B270" s="20" t="s">
        <v>1392</v>
      </c>
      <c r="C270" s="20" t="s">
        <v>87</v>
      </c>
      <c r="D270" s="20"/>
      <c r="E270" s="20" t="s">
        <v>1393</v>
      </c>
      <c r="F270" s="20" t="s">
        <v>68</v>
      </c>
      <c r="G270" s="22" t="s">
        <v>942</v>
      </c>
      <c r="H270" s="22" t="s">
        <v>1374</v>
      </c>
      <c r="I270" s="92">
        <v>40102</v>
      </c>
      <c r="J270" s="93" t="s">
        <v>1394</v>
      </c>
      <c r="K270" s="93" t="s">
        <v>1395</v>
      </c>
      <c r="L270" s="19"/>
      <c r="M270" s="22" t="s">
        <v>1396</v>
      </c>
      <c r="N270" s="21"/>
      <c r="O270" s="20" t="str">
        <f>IF(L270="Yes",(IF(N270="yes","Sponsor Certified Compliant",IF(N270="No","Sponsor Certified Not Compliant",""))),IF(L270="No",IF(N270&lt;&gt;"","Do not answer Question 2","Sponsor Certified Not Compliant"),""))</f>
        <v/>
      </c>
      <c r="P270" s="68" t="s">
        <v>73</v>
      </c>
      <c r="Q270" s="19"/>
      <c r="R270" s="19" t="s">
        <v>1397</v>
      </c>
      <c r="S270" s="24"/>
      <c r="T270" s="24"/>
      <c r="U270" s="24"/>
    </row>
    <row r="271" spans="1:21" s="42" customFormat="1" ht="78">
      <c r="A271" s="90">
        <v>756</v>
      </c>
      <c r="B271" s="91" t="s">
        <v>1398</v>
      </c>
      <c r="C271" s="20" t="s">
        <v>87</v>
      </c>
      <c r="D271" s="91"/>
      <c r="E271" s="20" t="s">
        <v>1399</v>
      </c>
      <c r="F271" s="20" t="s">
        <v>68</v>
      </c>
      <c r="G271" s="22" t="s">
        <v>942</v>
      </c>
      <c r="H271" s="22" t="s">
        <v>1374</v>
      </c>
      <c r="I271" s="92">
        <v>32815</v>
      </c>
      <c r="J271" s="93" t="s">
        <v>1400</v>
      </c>
      <c r="K271" s="93" t="s">
        <v>1401</v>
      </c>
      <c r="L271" s="19"/>
      <c r="M271" s="22" t="s">
        <v>1402</v>
      </c>
      <c r="N271" s="21"/>
      <c r="O271" s="20" t="str">
        <f>IF(L271="Yes",(IF(N271="yes","Sponsor Certified Compliant",IF(N271="No","Sponsor Certified Not Compliant",""))),IF(L271="No",IF(N271&lt;&gt;"","Do not answer Question 2","Sponsor Certified Not Applicable"),""))</f>
        <v/>
      </c>
      <c r="P271" s="68" t="s">
        <v>73</v>
      </c>
      <c r="Q271" s="21"/>
      <c r="R271" s="171"/>
      <c r="S271" s="24"/>
      <c r="T271" s="24"/>
      <c r="U271" s="24"/>
    </row>
    <row r="272" spans="1:21" s="42" customFormat="1" ht="78">
      <c r="A272" s="90">
        <v>757</v>
      </c>
      <c r="B272" s="20" t="s">
        <v>1403</v>
      </c>
      <c r="C272" s="20"/>
      <c r="D272" s="20" t="s">
        <v>1404</v>
      </c>
      <c r="E272" s="20" t="s">
        <v>1405</v>
      </c>
      <c r="F272" s="20" t="s">
        <v>68</v>
      </c>
      <c r="G272" s="22" t="s">
        <v>942</v>
      </c>
      <c r="H272" s="22" t="s">
        <v>1374</v>
      </c>
      <c r="I272" s="92">
        <v>42276</v>
      </c>
      <c r="J272" s="20" t="s">
        <v>1406</v>
      </c>
      <c r="K272" s="20" t="s">
        <v>1407</v>
      </c>
      <c r="L272" s="19"/>
      <c r="M272" s="20" t="s">
        <v>1408</v>
      </c>
      <c r="N272" s="21"/>
      <c r="O272" s="20" t="str">
        <f>IF(L272="Yes",(IF(N272="yes","Sponsor Certified Compliant",IF(N272="No","Sponsor Certified Not Compliant",""))),IF(L272="No",IF(N272&lt;&gt;"","Do not answer Question 2","Sponsor Certified Not Applicable"),""))</f>
        <v/>
      </c>
      <c r="P272" s="68" t="s">
        <v>73</v>
      </c>
      <c r="Q272" s="19"/>
      <c r="R272" s="19" t="s">
        <v>1409</v>
      </c>
      <c r="S272" s="24"/>
      <c r="T272" s="24"/>
      <c r="U272" s="24"/>
    </row>
    <row r="273" spans="1:21" s="42" customFormat="1" ht="78">
      <c r="A273" s="90">
        <v>758</v>
      </c>
      <c r="B273" s="20" t="s">
        <v>1410</v>
      </c>
      <c r="C273" s="20"/>
      <c r="D273" s="20"/>
      <c r="E273" s="20" t="s">
        <v>1411</v>
      </c>
      <c r="F273" s="20" t="s">
        <v>68</v>
      </c>
      <c r="G273" s="22" t="s">
        <v>942</v>
      </c>
      <c r="H273" s="22" t="s">
        <v>1374</v>
      </c>
      <c r="I273" s="92">
        <v>39176</v>
      </c>
      <c r="J273" s="20" t="s">
        <v>1412</v>
      </c>
      <c r="K273" s="22" t="s">
        <v>1413</v>
      </c>
      <c r="L273" s="19"/>
      <c r="M273" s="22" t="s">
        <v>1414</v>
      </c>
      <c r="N273" s="21"/>
      <c r="O273" s="20" t="str">
        <f>IF(L273="Yes",(IF(N273="yes","Sponsor Certified Compliant",IF(N273="No","Sponsor Certified Not Compliant",""))),IF(L273="No",IF(N273&lt;&gt;"","Do not answer Question 2","Sponsor Certified Not Applicable"),""))</f>
        <v/>
      </c>
      <c r="P273" s="68" t="s">
        <v>73</v>
      </c>
      <c r="Q273" s="21"/>
      <c r="R273" s="171"/>
      <c r="S273" s="24"/>
      <c r="T273" s="24"/>
      <c r="U273" s="24"/>
    </row>
    <row r="274" spans="1:21" s="42" customFormat="1" ht="83.25" customHeight="1">
      <c r="A274" s="90">
        <v>759</v>
      </c>
      <c r="B274" s="170" t="s">
        <v>1415</v>
      </c>
      <c r="C274" s="20" t="s">
        <v>87</v>
      </c>
      <c r="D274" s="93"/>
      <c r="E274" s="20" t="s">
        <v>1416</v>
      </c>
      <c r="F274" s="20" t="s">
        <v>68</v>
      </c>
      <c r="G274" s="22" t="s">
        <v>942</v>
      </c>
      <c r="H274" s="22" t="s">
        <v>1417</v>
      </c>
      <c r="I274" s="92">
        <v>41998</v>
      </c>
      <c r="J274" s="20" t="s">
        <v>1418</v>
      </c>
      <c r="K274" s="22" t="s">
        <v>1419</v>
      </c>
      <c r="L274" s="19"/>
      <c r="M274" s="116" t="s">
        <v>1420</v>
      </c>
      <c r="N274" s="21"/>
      <c r="O274" s="20" t="str">
        <f>IF(L274="Yes",(IF(N274="yes","Sponsor Certified Compliant",IF(N274="No","Sponsor Certified Not Compliant",""))),IF(L274="No",IF(N274&lt;&gt;"","Do not answer Question 2","Sponsor Certified Not Applicable"),""))</f>
        <v/>
      </c>
      <c r="P274" s="68" t="s">
        <v>73</v>
      </c>
      <c r="Q274" s="21"/>
      <c r="R274" s="171"/>
      <c r="S274" s="24"/>
      <c r="T274" s="24"/>
      <c r="U274" s="24"/>
    </row>
    <row r="275" spans="1:21" s="42" customFormat="1" ht="78">
      <c r="A275" s="90">
        <v>760</v>
      </c>
      <c r="B275" s="20" t="s">
        <v>1421</v>
      </c>
      <c r="C275" s="20" t="s">
        <v>87</v>
      </c>
      <c r="D275" s="20"/>
      <c r="E275" s="20" t="s">
        <v>1422</v>
      </c>
      <c r="F275" s="20" t="s">
        <v>68</v>
      </c>
      <c r="G275" s="22" t="s">
        <v>942</v>
      </c>
      <c r="H275" s="22" t="s">
        <v>1423</v>
      </c>
      <c r="I275" s="92">
        <v>39171</v>
      </c>
      <c r="J275" s="93" t="s">
        <v>1424</v>
      </c>
      <c r="K275" s="93" t="s">
        <v>1425</v>
      </c>
      <c r="L275" s="19"/>
      <c r="M275" s="151" t="s">
        <v>1426</v>
      </c>
      <c r="N275" s="21"/>
      <c r="O275" s="20" t="str">
        <f>IF(L275="Yes",(IF(N275="yes","Sponsor Certified Compliant",IF(N275="No","Sponsor Certified Not Compliant",""))),IF(L275="No",IF(N275&lt;&gt;"","Do not answer Question 2","Sponsor Certified Not Applicable"),""))</f>
        <v/>
      </c>
      <c r="P275" s="68" t="s">
        <v>73</v>
      </c>
      <c r="Q275" s="19"/>
      <c r="R275" s="171"/>
      <c r="S275" s="24"/>
      <c r="T275" s="24"/>
      <c r="U275" s="24"/>
    </row>
    <row r="276" spans="1:21" s="42" customFormat="1" ht="191.25" customHeight="1">
      <c r="A276" s="90">
        <v>761</v>
      </c>
      <c r="B276" s="20" t="s">
        <v>1427</v>
      </c>
      <c r="C276" s="20" t="s">
        <v>87</v>
      </c>
      <c r="D276" s="20"/>
      <c r="E276" s="20" t="s">
        <v>1428</v>
      </c>
      <c r="F276" s="20" t="s">
        <v>68</v>
      </c>
      <c r="G276" s="22" t="s">
        <v>942</v>
      </c>
      <c r="H276" s="22" t="s">
        <v>1423</v>
      </c>
      <c r="I276" s="92">
        <v>39171</v>
      </c>
      <c r="J276" s="93" t="s">
        <v>1429</v>
      </c>
      <c r="K276" s="93" t="s">
        <v>1430</v>
      </c>
      <c r="L276" s="19"/>
      <c r="M276" s="116" t="s">
        <v>1431</v>
      </c>
      <c r="N276" s="19"/>
      <c r="O276" s="20" t="str">
        <f>IF(L276="Yes",(IF(N276="yes","Sponsor Certified Compliant",IF(N276="No","Sponsor Certified Not Compliant",""))),IF(L276="No",IF(N276&lt;&gt;"","Do not answer Question 2","Sponsor Certified Not Compliant"),""))</f>
        <v/>
      </c>
      <c r="P276" s="68" t="s">
        <v>73</v>
      </c>
      <c r="Q276" s="19"/>
      <c r="R276" s="151" t="s">
        <v>1432</v>
      </c>
      <c r="S276" s="24"/>
      <c r="T276" s="24"/>
      <c r="U276" s="24"/>
    </row>
    <row r="277" spans="1:21" s="42" customFormat="1" ht="163.5" customHeight="1">
      <c r="A277" s="176">
        <v>762</v>
      </c>
      <c r="B277" s="154" t="s">
        <v>1433</v>
      </c>
      <c r="C277" s="154" t="s">
        <v>87</v>
      </c>
      <c r="D277" s="154"/>
      <c r="E277" s="154" t="s">
        <v>1434</v>
      </c>
      <c r="F277" s="154" t="s">
        <v>68</v>
      </c>
      <c r="G277" s="154" t="s">
        <v>942</v>
      </c>
      <c r="H277" s="154" t="s">
        <v>1435</v>
      </c>
      <c r="I277" s="156">
        <v>43546</v>
      </c>
      <c r="J277" s="169" t="s">
        <v>1436</v>
      </c>
      <c r="K277" s="169" t="s">
        <v>1437</v>
      </c>
      <c r="L277" s="131"/>
      <c r="M277" s="131"/>
      <c r="N277" s="131"/>
      <c r="O277" s="20"/>
      <c r="P277" s="68" t="s">
        <v>73</v>
      </c>
      <c r="Q277" s="19"/>
      <c r="R277" s="171"/>
      <c r="S277" s="24"/>
      <c r="T277" s="24"/>
      <c r="U277" s="24"/>
    </row>
    <row r="278" spans="1:21" s="42" customFormat="1" ht="163.5" customHeight="1">
      <c r="A278" s="90">
        <v>763</v>
      </c>
      <c r="B278" s="20" t="s">
        <v>1438</v>
      </c>
      <c r="C278" s="20" t="s">
        <v>87</v>
      </c>
      <c r="D278" s="20"/>
      <c r="E278" s="20" t="s">
        <v>1439</v>
      </c>
      <c r="F278" s="20" t="s">
        <v>68</v>
      </c>
      <c r="G278" s="20" t="s">
        <v>942</v>
      </c>
      <c r="H278" s="20" t="s">
        <v>943</v>
      </c>
      <c r="I278" s="92">
        <v>43755</v>
      </c>
      <c r="J278" s="93" t="s">
        <v>1440</v>
      </c>
      <c r="K278" s="93" t="s">
        <v>1441</v>
      </c>
      <c r="L278" s="19"/>
      <c r="M278" s="131"/>
      <c r="N278" s="131"/>
      <c r="O278" s="20" t="str">
        <f>IF(L278="Yes","Sponsor Certified Compliant",IF(L278="No","Sponsor Certified Not Compliant",""))</f>
        <v/>
      </c>
      <c r="P278" s="68" t="s">
        <v>73</v>
      </c>
      <c r="Q278" s="19"/>
      <c r="R278" s="19" t="s">
        <v>74</v>
      </c>
      <c r="S278" s="24"/>
      <c r="T278" s="24"/>
      <c r="U278" s="24"/>
    </row>
    <row r="279" spans="1:21" s="42" customFormat="1" ht="127.15" customHeight="1">
      <c r="A279" s="121">
        <v>764</v>
      </c>
      <c r="B279" s="122" t="s">
        <v>1442</v>
      </c>
      <c r="C279" s="122" t="s">
        <v>87</v>
      </c>
      <c r="D279" s="122"/>
      <c r="E279" s="122" t="s">
        <v>1443</v>
      </c>
      <c r="F279" s="122" t="s">
        <v>1444</v>
      </c>
      <c r="G279" s="122" t="s">
        <v>942</v>
      </c>
      <c r="H279" s="122" t="s">
        <v>1374</v>
      </c>
      <c r="I279" s="123">
        <v>44279</v>
      </c>
      <c r="J279" s="122" t="s">
        <v>1445</v>
      </c>
      <c r="K279" s="122" t="s">
        <v>1446</v>
      </c>
      <c r="L279" s="122"/>
      <c r="M279" s="122" t="s">
        <v>1447</v>
      </c>
      <c r="N279" s="122"/>
      <c r="O279" s="122" t="s">
        <v>1448</v>
      </c>
      <c r="P279" s="125"/>
      <c r="Q279" s="124"/>
      <c r="R279" s="124"/>
      <c r="S279" s="146"/>
      <c r="T279" s="146"/>
      <c r="U279" s="146"/>
    </row>
    <row r="280" spans="1:21" s="42" customFormat="1" ht="110.1" customHeight="1">
      <c r="A280" s="117">
        <v>765</v>
      </c>
      <c r="B280" s="116" t="s">
        <v>1449</v>
      </c>
      <c r="C280" s="116" t="s">
        <v>87</v>
      </c>
      <c r="D280" s="116"/>
      <c r="E280" s="116" t="s">
        <v>1450</v>
      </c>
      <c r="F280" s="116" t="s">
        <v>68</v>
      </c>
      <c r="G280" s="116" t="s">
        <v>942</v>
      </c>
      <c r="H280" s="116" t="s">
        <v>1374</v>
      </c>
      <c r="I280" s="118">
        <v>44279</v>
      </c>
      <c r="J280" s="116" t="s">
        <v>1451</v>
      </c>
      <c r="K280" s="116" t="s">
        <v>1452</v>
      </c>
      <c r="L280" s="19"/>
      <c r="M280" s="116" t="s">
        <v>1453</v>
      </c>
      <c r="N280" s="19"/>
      <c r="O280" s="116" t="str">
        <f>IF(L280="Yes",(IF(N280="yes","Sponsor Certified Compliant",IF(N280="No","Sponsor Certified Not Compliant",""))),IF(L280="No",IF(N280&lt;&gt;"","Do not answer Question 2","Sponsor Certified Not Compliant"),""))</f>
        <v/>
      </c>
      <c r="P280" s="172" t="s">
        <v>73</v>
      </c>
      <c r="Q280" s="119"/>
      <c r="R280" s="19" t="s">
        <v>74</v>
      </c>
      <c r="S280" s="24"/>
      <c r="T280" s="24"/>
      <c r="U280" s="24"/>
    </row>
    <row r="281" spans="1:21" s="42" customFormat="1" ht="111.75" customHeight="1">
      <c r="A281" s="97">
        <v>776</v>
      </c>
      <c r="B281" s="20" t="s">
        <v>1454</v>
      </c>
      <c r="C281" s="20" t="s">
        <v>87</v>
      </c>
      <c r="D281" s="20" t="s">
        <v>1455</v>
      </c>
      <c r="E281" s="20" t="s">
        <v>1456</v>
      </c>
      <c r="F281" s="20" t="s">
        <v>68</v>
      </c>
      <c r="G281" s="22" t="s">
        <v>942</v>
      </c>
      <c r="H281" s="22" t="s">
        <v>1457</v>
      </c>
      <c r="I281" s="92">
        <v>41025</v>
      </c>
      <c r="J281" s="175" t="s">
        <v>1458</v>
      </c>
      <c r="K281" s="103" t="s">
        <v>1459</v>
      </c>
      <c r="L281" s="19"/>
      <c r="M281" s="20" t="s">
        <v>1460</v>
      </c>
      <c r="N281" s="21"/>
      <c r="O281" s="20" t="str">
        <f>IF(L281="Yes",(IF(N281="yes","Sponsor Certified Compliant",IF(N281="No","Sponsor Certified Not Compliant",""))),IF(L281="No",IF(N281&lt;&gt;"","Do not answer Question 2","Sponsor Certified Not Applicable"),""))</f>
        <v/>
      </c>
      <c r="P281" s="68" t="s">
        <v>73</v>
      </c>
      <c r="Q281" s="19"/>
      <c r="R281" s="19" t="s">
        <v>1461</v>
      </c>
      <c r="S281" s="24"/>
      <c r="T281" s="24"/>
      <c r="U281" s="24"/>
    </row>
    <row r="282" spans="1:21" s="42" customFormat="1" ht="78">
      <c r="A282" s="90">
        <v>777</v>
      </c>
      <c r="B282" s="20" t="s">
        <v>1462</v>
      </c>
      <c r="C282" s="20" t="s">
        <v>87</v>
      </c>
      <c r="D282" s="20"/>
      <c r="E282" s="20" t="s">
        <v>1463</v>
      </c>
      <c r="F282" s="22" t="s">
        <v>68</v>
      </c>
      <c r="G282" s="22" t="s">
        <v>942</v>
      </c>
      <c r="H282" s="22" t="s">
        <v>1457</v>
      </c>
      <c r="I282" s="92">
        <v>41176</v>
      </c>
      <c r="J282" s="93" t="s">
        <v>1464</v>
      </c>
      <c r="K282" s="93" t="s">
        <v>1465</v>
      </c>
      <c r="L282" s="19"/>
      <c r="M282" s="20" t="s">
        <v>1466</v>
      </c>
      <c r="N282" s="21"/>
      <c r="O282" s="20" t="str">
        <f>IF(L282="Yes",(IF(N282="yes","Sponsor Certified Compliant",IF(N282="No","Sponsor Certified Not Compliant",""))),IF(L282="No",IF(N282&lt;&gt;"","Do not answer Question 2","Sponsor Certified Not Applicable"),""))</f>
        <v/>
      </c>
      <c r="P282" s="68" t="s">
        <v>73</v>
      </c>
      <c r="Q282" s="19"/>
      <c r="R282" s="171"/>
      <c r="S282" s="24"/>
      <c r="T282" s="24"/>
      <c r="U282" s="24"/>
    </row>
    <row r="283" spans="1:21" s="42" customFormat="1" ht="165" customHeight="1">
      <c r="A283" s="97">
        <v>778</v>
      </c>
      <c r="B283" s="20" t="s">
        <v>1467</v>
      </c>
      <c r="C283" s="20" t="s">
        <v>1468</v>
      </c>
      <c r="D283" s="20"/>
      <c r="E283" s="20" t="s">
        <v>1469</v>
      </c>
      <c r="F283" s="20" t="s">
        <v>1470</v>
      </c>
      <c r="G283" s="22" t="s">
        <v>942</v>
      </c>
      <c r="H283" s="22" t="s">
        <v>1457</v>
      </c>
      <c r="I283" s="92">
        <v>37505</v>
      </c>
      <c r="J283" s="20" t="s">
        <v>1471</v>
      </c>
      <c r="K283" s="20" t="s">
        <v>1472</v>
      </c>
      <c r="L283" s="19"/>
      <c r="M283" s="20" t="s">
        <v>1473</v>
      </c>
      <c r="N283" s="21"/>
      <c r="O283" s="20" t="str">
        <f>IF(L283="Yes",(IF(N283="yes","Sponsor Certified Compliant",IF(N283="No","Sponsor Certified Not Compliant",""))),IF(L283="No",IF(N283&lt;&gt;"","Do not answer Question 2","Sponsor Certified Not Applicable"),""))</f>
        <v/>
      </c>
      <c r="P283" s="68" t="s">
        <v>73</v>
      </c>
      <c r="Q283" s="19"/>
      <c r="R283" s="19" t="s">
        <v>1474</v>
      </c>
      <c r="S283" s="24"/>
      <c r="T283" s="24"/>
      <c r="U283" s="24"/>
    </row>
    <row r="284" spans="1:21" s="42" customFormat="1" ht="78">
      <c r="A284" s="90">
        <v>779</v>
      </c>
      <c r="B284" s="20" t="s">
        <v>1475</v>
      </c>
      <c r="C284" s="20" t="s">
        <v>1476</v>
      </c>
      <c r="D284" s="20" t="s">
        <v>1477</v>
      </c>
      <c r="E284" s="20" t="s">
        <v>1478</v>
      </c>
      <c r="F284" s="20" t="s">
        <v>1470</v>
      </c>
      <c r="G284" s="22" t="s">
        <v>942</v>
      </c>
      <c r="H284" s="22" t="s">
        <v>1457</v>
      </c>
      <c r="I284" s="92">
        <v>42089</v>
      </c>
      <c r="J284" s="103" t="s">
        <v>1479</v>
      </c>
      <c r="K284" s="103" t="s">
        <v>1480</v>
      </c>
      <c r="L284" s="19"/>
      <c r="M284" s="20" t="s">
        <v>1481</v>
      </c>
      <c r="N284" s="21"/>
      <c r="O284" s="20" t="str">
        <f>IF(L284="Yes",(IF(N284="yes","Sponsor Certified Compliant",IF(N284="No","Sponsor Certified Not Compliant",""))),IF(L284="No",IF(N284&lt;&gt;"","Do not answer Question 2","Sponsor Certified Not Applicable"),""))</f>
        <v/>
      </c>
      <c r="P284" s="68" t="s">
        <v>73</v>
      </c>
      <c r="Q284" s="19"/>
      <c r="R284" s="19" t="s">
        <v>74</v>
      </c>
      <c r="S284" s="24"/>
      <c r="T284" s="24"/>
      <c r="U284" s="24"/>
    </row>
    <row r="285" spans="1:21" s="42" customFormat="1" ht="78">
      <c r="A285" s="130">
        <v>780</v>
      </c>
      <c r="B285" s="131" t="s">
        <v>1482</v>
      </c>
      <c r="C285" s="131" t="s">
        <v>87</v>
      </c>
      <c r="D285" s="131"/>
      <c r="E285" s="131" t="s">
        <v>1483</v>
      </c>
      <c r="F285" s="131" t="s">
        <v>1470</v>
      </c>
      <c r="G285" s="131" t="s">
        <v>942</v>
      </c>
      <c r="H285" s="131" t="s">
        <v>1457</v>
      </c>
      <c r="I285" s="132">
        <v>40725</v>
      </c>
      <c r="J285" s="133" t="s">
        <v>1484</v>
      </c>
      <c r="K285" s="133" t="s">
        <v>1485</v>
      </c>
      <c r="L285" s="131"/>
      <c r="M285" s="131" t="s">
        <v>1486</v>
      </c>
      <c r="N285" s="131"/>
      <c r="O285" s="131" t="s">
        <v>1487</v>
      </c>
      <c r="P285" s="135" t="s">
        <v>73</v>
      </c>
      <c r="Q285" s="134"/>
      <c r="R285" s="134"/>
      <c r="S285" s="24"/>
      <c r="T285" s="24"/>
      <c r="U285" s="24"/>
    </row>
    <row r="286" spans="1:21" s="178" customFormat="1" ht="78">
      <c r="A286" s="176">
        <v>781</v>
      </c>
      <c r="B286" s="154" t="s">
        <v>1488</v>
      </c>
      <c r="C286" s="154" t="s">
        <v>87</v>
      </c>
      <c r="D286" s="154"/>
      <c r="E286" s="154" t="s">
        <v>1489</v>
      </c>
      <c r="F286" s="154" t="s">
        <v>1470</v>
      </c>
      <c r="G286" s="155" t="s">
        <v>942</v>
      </c>
      <c r="H286" s="155" t="s">
        <v>1457</v>
      </c>
      <c r="I286" s="156">
        <v>40725</v>
      </c>
      <c r="J286" s="177" t="s">
        <v>1490</v>
      </c>
      <c r="K286" s="177" t="s">
        <v>1491</v>
      </c>
      <c r="L286" s="205"/>
      <c r="M286" s="155" t="s">
        <v>1492</v>
      </c>
      <c r="N286" s="205"/>
      <c r="O286" s="154"/>
      <c r="P286" s="158" t="s">
        <v>73</v>
      </c>
      <c r="Q286" s="159"/>
      <c r="R286" s="185"/>
      <c r="S286" s="160"/>
      <c r="T286" s="160"/>
      <c r="U286" s="160"/>
    </row>
    <row r="287" spans="1:21" s="42" customFormat="1" ht="96.75" customHeight="1">
      <c r="A287" s="97">
        <v>782</v>
      </c>
      <c r="B287" s="20" t="s">
        <v>1476</v>
      </c>
      <c r="C287" s="20" t="s">
        <v>1476</v>
      </c>
      <c r="D287" s="20"/>
      <c r="E287" s="20" t="s">
        <v>1493</v>
      </c>
      <c r="F287" s="20" t="s">
        <v>1470</v>
      </c>
      <c r="G287" s="22" t="s">
        <v>942</v>
      </c>
      <c r="H287" s="22" t="s">
        <v>1457</v>
      </c>
      <c r="I287" s="92">
        <v>41176</v>
      </c>
      <c r="J287" s="20" t="s">
        <v>1494</v>
      </c>
      <c r="K287" s="22" t="s">
        <v>1495</v>
      </c>
      <c r="L287" s="19"/>
      <c r="M287" s="22" t="s">
        <v>1496</v>
      </c>
      <c r="N287" s="21"/>
      <c r="O287" s="20" t="str">
        <f>IF(L287="Yes",(IF(N287="yes","Sponsor Certified Compliant",IF(N287="No","Sponsor Certified Not Compliant",""))),IF(L287="No",IF(N287&lt;&gt;"","Do not answer Question 2","Sponsor Certified Not Applicable"),""))</f>
        <v/>
      </c>
      <c r="P287" s="68" t="s">
        <v>73</v>
      </c>
      <c r="Q287" s="21"/>
      <c r="R287" s="171"/>
      <c r="S287" s="24"/>
      <c r="T287" s="24"/>
      <c r="U287" s="24"/>
    </row>
    <row r="288" spans="1:21" s="42" customFormat="1" ht="110.1" customHeight="1">
      <c r="A288" s="90">
        <v>783</v>
      </c>
      <c r="B288" s="20" t="s">
        <v>1497</v>
      </c>
      <c r="C288" s="20" t="s">
        <v>87</v>
      </c>
      <c r="D288" s="20"/>
      <c r="E288" s="20" t="s">
        <v>1498</v>
      </c>
      <c r="F288" s="20" t="s">
        <v>1470</v>
      </c>
      <c r="G288" s="20" t="s">
        <v>942</v>
      </c>
      <c r="H288" s="20" t="s">
        <v>1457</v>
      </c>
      <c r="I288" s="92">
        <v>43755</v>
      </c>
      <c r="J288" s="20" t="s">
        <v>1499</v>
      </c>
      <c r="K288" s="20" t="s">
        <v>1500</v>
      </c>
      <c r="L288" s="19"/>
      <c r="M288" s="20" t="s">
        <v>1501</v>
      </c>
      <c r="N288" s="21"/>
      <c r="O288" s="20" t="str">
        <f>IF(L288="Yes",(IF(N288="yes","Sponsor Certified Compliant",IF(N288="No","Sponsor Certified Not Compliant",""))),IF(L288="No",IF(N288&lt;&gt;"","Do not answer Question 2","Sponsor Certified Not Applicable"),""))</f>
        <v/>
      </c>
      <c r="P288" s="68" t="s">
        <v>73</v>
      </c>
      <c r="Q288" s="21"/>
      <c r="R288" s="171"/>
      <c r="S288" s="24"/>
      <c r="T288" s="24"/>
      <c r="U288" s="24"/>
    </row>
    <row r="289" spans="1:21" s="43" customFormat="1" ht="78">
      <c r="A289" s="94">
        <v>801</v>
      </c>
      <c r="B289" s="20" t="s">
        <v>1502</v>
      </c>
      <c r="C289" s="22" t="s">
        <v>1503</v>
      </c>
      <c r="D289" s="22" t="s">
        <v>1504</v>
      </c>
      <c r="E289" s="20" t="s">
        <v>1505</v>
      </c>
      <c r="F289" s="22" t="s">
        <v>68</v>
      </c>
      <c r="G289" s="22" t="s">
        <v>1506</v>
      </c>
      <c r="H289" s="22" t="s">
        <v>1506</v>
      </c>
      <c r="I289" s="95">
        <v>41480</v>
      </c>
      <c r="J289" s="22" t="s">
        <v>1507</v>
      </c>
      <c r="K289" s="101" t="s">
        <v>44</v>
      </c>
      <c r="L289" s="21" t="str">
        <f>IF($L$16="No",$L$16,IF($L$16="Yes","","Typing in this cell will remove the Efficiency Formula"))</f>
        <v>Typing in this cell will remove the Efficiency Formula</v>
      </c>
      <c r="M289" s="22" t="s">
        <v>1508</v>
      </c>
      <c r="N289" s="21"/>
      <c r="O289" s="22" t="str">
        <f t="shared" ref="O289:O306" si="11">IF(L289="Yes",(IF(N289="yes","Sponsor Certified Compliant",IF(N289="No","Sponsor Certified Not Compliant",""))),IF(L289="No",IF(N289&lt;&gt;"","Do not answer Question 2","Sponsor Certified Not Applicable"),""))</f>
        <v/>
      </c>
      <c r="P289" s="68" t="s">
        <v>73</v>
      </c>
      <c r="Q289" s="21"/>
      <c r="R289" s="171"/>
      <c r="S289" s="24"/>
      <c r="T289" s="24"/>
      <c r="U289" s="24"/>
    </row>
    <row r="290" spans="1:21" s="44" customFormat="1" ht="78">
      <c r="A290" s="90">
        <v>802</v>
      </c>
      <c r="B290" s="20" t="s">
        <v>1509</v>
      </c>
      <c r="C290" s="20" t="s">
        <v>1509</v>
      </c>
      <c r="D290" s="20"/>
      <c r="E290" s="20" t="s">
        <v>1510</v>
      </c>
      <c r="F290" s="20" t="s">
        <v>68</v>
      </c>
      <c r="G290" s="22" t="s">
        <v>1506</v>
      </c>
      <c r="H290" s="22" t="s">
        <v>1506</v>
      </c>
      <c r="I290" s="92">
        <v>41821</v>
      </c>
      <c r="J290" s="93" t="s">
        <v>1511</v>
      </c>
      <c r="K290" s="96" t="s">
        <v>1512</v>
      </c>
      <c r="L290" s="19"/>
      <c r="M290" s="93" t="s">
        <v>1513</v>
      </c>
      <c r="N290" s="21"/>
      <c r="O290" s="20" t="str">
        <f t="shared" si="11"/>
        <v/>
      </c>
      <c r="P290" s="68" t="s">
        <v>73</v>
      </c>
      <c r="Q290" s="21"/>
      <c r="R290" s="171"/>
      <c r="S290" s="24"/>
      <c r="T290" s="24"/>
      <c r="U290" s="24"/>
    </row>
    <row r="291" spans="1:21" s="43" customFormat="1" ht="78">
      <c r="A291" s="94">
        <v>803</v>
      </c>
      <c r="B291" s="20" t="s">
        <v>1514</v>
      </c>
      <c r="C291" s="20" t="s">
        <v>1515</v>
      </c>
      <c r="D291" s="20" t="s">
        <v>1516</v>
      </c>
      <c r="E291" s="20" t="s">
        <v>1517</v>
      </c>
      <c r="F291" s="22" t="s">
        <v>68</v>
      </c>
      <c r="G291" s="22" t="s">
        <v>1506</v>
      </c>
      <c r="H291" s="22" t="s">
        <v>1506</v>
      </c>
      <c r="I291" s="95">
        <v>42276</v>
      </c>
      <c r="J291" s="96" t="s">
        <v>1518</v>
      </c>
      <c r="K291" s="101" t="s">
        <v>44</v>
      </c>
      <c r="L291" s="21" t="str">
        <f t="shared" ref="L291:L299" si="12">IF($L$16="No",$L$16,IF($L$16="Yes","","Typing in this cell will remove the Efficiency Formula"))</f>
        <v>Typing in this cell will remove the Efficiency Formula</v>
      </c>
      <c r="M291" s="96" t="s">
        <v>1519</v>
      </c>
      <c r="N291" s="21"/>
      <c r="O291" s="22" t="str">
        <f t="shared" si="11"/>
        <v/>
      </c>
      <c r="P291" s="68" t="s">
        <v>73</v>
      </c>
      <c r="Q291" s="21"/>
      <c r="R291" s="171"/>
      <c r="S291" s="24"/>
      <c r="T291" s="24"/>
      <c r="U291" s="24"/>
    </row>
    <row r="292" spans="1:21" s="44" customFormat="1" ht="90" customHeight="1">
      <c r="A292" s="90">
        <v>804</v>
      </c>
      <c r="B292" s="20" t="s">
        <v>1514</v>
      </c>
      <c r="C292" s="91" t="s">
        <v>1520</v>
      </c>
      <c r="D292" s="20" t="s">
        <v>1521</v>
      </c>
      <c r="E292" s="20" t="s">
        <v>1522</v>
      </c>
      <c r="F292" s="20" t="s">
        <v>68</v>
      </c>
      <c r="G292" s="22" t="s">
        <v>1506</v>
      </c>
      <c r="H292" s="22" t="s">
        <v>1506</v>
      </c>
      <c r="I292" s="92">
        <v>38261</v>
      </c>
      <c r="J292" s="103" t="s">
        <v>1523</v>
      </c>
      <c r="K292" s="101" t="s">
        <v>44</v>
      </c>
      <c r="L292" s="21" t="str">
        <f t="shared" si="12"/>
        <v>Typing in this cell will remove the Efficiency Formula</v>
      </c>
      <c r="M292" s="20" t="s">
        <v>1524</v>
      </c>
      <c r="N292" s="21"/>
      <c r="O292" s="20" t="str">
        <f t="shared" si="11"/>
        <v/>
      </c>
      <c r="P292" s="68" t="s">
        <v>73</v>
      </c>
      <c r="Q292" s="19"/>
      <c r="R292" s="19" t="s">
        <v>1525</v>
      </c>
      <c r="S292" s="24"/>
      <c r="T292" s="24"/>
      <c r="U292" s="24"/>
    </row>
    <row r="293" spans="1:21" s="44" customFormat="1" ht="78">
      <c r="A293" s="90">
        <v>805</v>
      </c>
      <c r="B293" s="20" t="s">
        <v>1514</v>
      </c>
      <c r="C293" s="91" t="s">
        <v>1520</v>
      </c>
      <c r="D293" s="20" t="s">
        <v>1526</v>
      </c>
      <c r="E293" s="20" t="s">
        <v>1527</v>
      </c>
      <c r="F293" s="20" t="s">
        <v>68</v>
      </c>
      <c r="G293" s="22" t="s">
        <v>1506</v>
      </c>
      <c r="H293" s="22" t="s">
        <v>1506</v>
      </c>
      <c r="I293" s="92">
        <v>38261</v>
      </c>
      <c r="J293" s="103" t="s">
        <v>1528</v>
      </c>
      <c r="K293" s="101" t="s">
        <v>44</v>
      </c>
      <c r="L293" s="21" t="str">
        <f t="shared" si="12"/>
        <v>Typing in this cell will remove the Efficiency Formula</v>
      </c>
      <c r="M293" s="20" t="s">
        <v>1529</v>
      </c>
      <c r="N293" s="21"/>
      <c r="O293" s="20" t="str">
        <f t="shared" si="11"/>
        <v/>
      </c>
      <c r="P293" s="68" t="s">
        <v>73</v>
      </c>
      <c r="Q293" s="19"/>
      <c r="R293" s="19" t="s">
        <v>1530</v>
      </c>
      <c r="S293" s="24"/>
      <c r="T293" s="24"/>
      <c r="U293" s="24"/>
    </row>
    <row r="294" spans="1:21" s="44" customFormat="1" ht="78">
      <c r="A294" s="90">
        <v>806</v>
      </c>
      <c r="B294" s="20" t="s">
        <v>1531</v>
      </c>
      <c r="C294" s="91" t="s">
        <v>1520</v>
      </c>
      <c r="D294" s="20" t="s">
        <v>1532</v>
      </c>
      <c r="E294" s="20" t="s">
        <v>1533</v>
      </c>
      <c r="F294" s="20" t="s">
        <v>68</v>
      </c>
      <c r="G294" s="22" t="s">
        <v>1506</v>
      </c>
      <c r="H294" s="22" t="s">
        <v>1506</v>
      </c>
      <c r="I294" s="92">
        <v>38261</v>
      </c>
      <c r="J294" s="103" t="s">
        <v>1534</v>
      </c>
      <c r="K294" s="101" t="s">
        <v>44</v>
      </c>
      <c r="L294" s="21" t="str">
        <f t="shared" si="12"/>
        <v>Typing in this cell will remove the Efficiency Formula</v>
      </c>
      <c r="M294" s="20" t="s">
        <v>1535</v>
      </c>
      <c r="N294" s="21"/>
      <c r="O294" s="20" t="str">
        <f t="shared" si="11"/>
        <v/>
      </c>
      <c r="P294" s="68" t="s">
        <v>73</v>
      </c>
      <c r="Q294" s="19"/>
      <c r="R294" s="171"/>
      <c r="S294" s="24"/>
      <c r="T294" s="24"/>
      <c r="U294" s="24"/>
    </row>
    <row r="295" spans="1:21" s="44" customFormat="1" ht="136.15" customHeight="1">
      <c r="A295" s="90">
        <v>807</v>
      </c>
      <c r="B295" s="20" t="s">
        <v>1536</v>
      </c>
      <c r="C295" s="93" t="s">
        <v>1144</v>
      </c>
      <c r="D295" s="20" t="s">
        <v>1537</v>
      </c>
      <c r="E295" s="20" t="s">
        <v>1538</v>
      </c>
      <c r="F295" s="20" t="s">
        <v>68</v>
      </c>
      <c r="G295" s="22" t="s">
        <v>1506</v>
      </c>
      <c r="H295" s="22" t="s">
        <v>1506</v>
      </c>
      <c r="I295" s="92">
        <v>38261</v>
      </c>
      <c r="J295" s="103" t="s">
        <v>1539</v>
      </c>
      <c r="K295" s="101" t="s">
        <v>44</v>
      </c>
      <c r="L295" s="21" t="str">
        <f t="shared" si="12"/>
        <v>Typing in this cell will remove the Efficiency Formula</v>
      </c>
      <c r="M295" s="20" t="s">
        <v>1540</v>
      </c>
      <c r="N295" s="21"/>
      <c r="O295" s="20" t="str">
        <f t="shared" si="11"/>
        <v/>
      </c>
      <c r="P295" s="68" t="s">
        <v>73</v>
      </c>
      <c r="Q295" s="19"/>
      <c r="R295" s="19" t="s">
        <v>1541</v>
      </c>
      <c r="S295" s="24"/>
      <c r="T295" s="24"/>
      <c r="U295" s="24"/>
    </row>
    <row r="296" spans="1:21" s="44" customFormat="1" ht="136.15" customHeight="1">
      <c r="A296" s="90">
        <v>808</v>
      </c>
      <c r="B296" s="20" t="s">
        <v>1542</v>
      </c>
      <c r="C296" s="93" t="s">
        <v>1144</v>
      </c>
      <c r="D296" s="20" t="s">
        <v>1543</v>
      </c>
      <c r="E296" s="20" t="s">
        <v>1544</v>
      </c>
      <c r="F296" s="20" t="s">
        <v>68</v>
      </c>
      <c r="G296" s="22" t="s">
        <v>1506</v>
      </c>
      <c r="H296" s="22" t="s">
        <v>1506</v>
      </c>
      <c r="I296" s="92">
        <v>41480</v>
      </c>
      <c r="J296" s="103" t="s">
        <v>1545</v>
      </c>
      <c r="K296" s="101" t="s">
        <v>44</v>
      </c>
      <c r="L296" s="21" t="str">
        <f t="shared" si="12"/>
        <v>Typing in this cell will remove the Efficiency Formula</v>
      </c>
      <c r="M296" s="20" t="s">
        <v>1546</v>
      </c>
      <c r="N296" s="21"/>
      <c r="O296" s="20" t="str">
        <f t="shared" si="11"/>
        <v/>
      </c>
      <c r="P296" s="68" t="s">
        <v>73</v>
      </c>
      <c r="Q296" s="19"/>
      <c r="R296" s="171"/>
      <c r="S296" s="24"/>
      <c r="T296" s="24"/>
      <c r="U296" s="24"/>
    </row>
    <row r="297" spans="1:21" s="44" customFormat="1" ht="78">
      <c r="A297" s="90">
        <v>809</v>
      </c>
      <c r="B297" s="20" t="s">
        <v>1536</v>
      </c>
      <c r="C297" s="93" t="s">
        <v>1144</v>
      </c>
      <c r="D297" s="20" t="s">
        <v>1547</v>
      </c>
      <c r="E297" s="20" t="s">
        <v>1548</v>
      </c>
      <c r="F297" s="20" t="s">
        <v>68</v>
      </c>
      <c r="G297" s="22" t="s">
        <v>1506</v>
      </c>
      <c r="H297" s="22" t="s">
        <v>1506</v>
      </c>
      <c r="I297" s="92">
        <v>38856</v>
      </c>
      <c r="J297" s="103" t="s">
        <v>1549</v>
      </c>
      <c r="K297" s="101" t="s">
        <v>44</v>
      </c>
      <c r="L297" s="21" t="str">
        <f t="shared" si="12"/>
        <v>Typing in this cell will remove the Efficiency Formula</v>
      </c>
      <c r="M297" s="22" t="s">
        <v>1550</v>
      </c>
      <c r="N297" s="21"/>
      <c r="O297" s="20" t="str">
        <f t="shared" si="11"/>
        <v/>
      </c>
      <c r="P297" s="68" t="s">
        <v>73</v>
      </c>
      <c r="Q297" s="21"/>
      <c r="R297" s="171"/>
      <c r="S297" s="24"/>
      <c r="T297" s="24"/>
      <c r="U297" s="24"/>
    </row>
    <row r="298" spans="1:21" s="44" customFormat="1" ht="108" customHeight="1">
      <c r="A298" s="90">
        <v>810</v>
      </c>
      <c r="B298" s="20" t="s">
        <v>1551</v>
      </c>
      <c r="C298" s="20" t="s">
        <v>1144</v>
      </c>
      <c r="D298" s="20" t="s">
        <v>1543</v>
      </c>
      <c r="E298" s="20" t="s">
        <v>1552</v>
      </c>
      <c r="F298" s="20" t="s">
        <v>1153</v>
      </c>
      <c r="G298" s="22" t="s">
        <v>1506</v>
      </c>
      <c r="H298" s="22" t="s">
        <v>1506</v>
      </c>
      <c r="I298" s="92">
        <v>39354</v>
      </c>
      <c r="J298" s="103" t="s">
        <v>1553</v>
      </c>
      <c r="K298" s="101" t="s">
        <v>1554</v>
      </c>
      <c r="L298" s="21" t="str">
        <f t="shared" si="12"/>
        <v>Typing in this cell will remove the Efficiency Formula</v>
      </c>
      <c r="M298" s="20" t="s">
        <v>1555</v>
      </c>
      <c r="N298" s="21"/>
      <c r="O298" s="20" t="str">
        <f t="shared" si="11"/>
        <v/>
      </c>
      <c r="P298" s="68" t="s">
        <v>73</v>
      </c>
      <c r="Q298" s="19"/>
      <c r="R298" s="171"/>
      <c r="S298" s="24"/>
      <c r="T298" s="24"/>
      <c r="U298" s="24"/>
    </row>
    <row r="299" spans="1:21" s="44" customFormat="1" ht="78">
      <c r="A299" s="90">
        <v>811</v>
      </c>
      <c r="B299" s="20" t="s">
        <v>1556</v>
      </c>
      <c r="C299" s="20" t="s">
        <v>1144</v>
      </c>
      <c r="D299" s="20" t="s">
        <v>1557</v>
      </c>
      <c r="E299" s="20" t="s">
        <v>1558</v>
      </c>
      <c r="F299" s="20" t="s">
        <v>1153</v>
      </c>
      <c r="G299" s="22" t="s">
        <v>1506</v>
      </c>
      <c r="H299" s="22" t="s">
        <v>1506</v>
      </c>
      <c r="I299" s="92">
        <v>29251</v>
      </c>
      <c r="J299" s="103" t="s">
        <v>1559</v>
      </c>
      <c r="K299" s="101" t="s">
        <v>44</v>
      </c>
      <c r="L299" s="21" t="str">
        <f t="shared" si="12"/>
        <v>Typing in this cell will remove the Efficiency Formula</v>
      </c>
      <c r="M299" s="20" t="s">
        <v>1560</v>
      </c>
      <c r="N299" s="21"/>
      <c r="O299" s="20" t="str">
        <f t="shared" si="11"/>
        <v/>
      </c>
      <c r="P299" s="68" t="s">
        <v>73</v>
      </c>
      <c r="Q299" s="19"/>
      <c r="R299" s="171"/>
      <c r="S299" s="24"/>
      <c r="T299" s="24"/>
      <c r="U299" s="24"/>
    </row>
    <row r="300" spans="1:21" s="44" customFormat="1" ht="176.25" customHeight="1">
      <c r="A300" s="90">
        <v>812</v>
      </c>
      <c r="B300" s="20" t="s">
        <v>1561</v>
      </c>
      <c r="C300" s="20" t="s">
        <v>1144</v>
      </c>
      <c r="D300" s="20" t="s">
        <v>1562</v>
      </c>
      <c r="E300" s="20" t="s">
        <v>1563</v>
      </c>
      <c r="F300" s="20" t="s">
        <v>1153</v>
      </c>
      <c r="G300" s="22" t="s">
        <v>1506</v>
      </c>
      <c r="H300" s="22" t="s">
        <v>1506</v>
      </c>
      <c r="I300" s="92" t="s">
        <v>1564</v>
      </c>
      <c r="J300" s="103" t="s">
        <v>1565</v>
      </c>
      <c r="K300" s="103" t="s">
        <v>1566</v>
      </c>
      <c r="L300" s="19"/>
      <c r="M300" s="20" t="s">
        <v>1567</v>
      </c>
      <c r="N300" s="21"/>
      <c r="O300" s="20" t="str">
        <f t="shared" si="11"/>
        <v/>
      </c>
      <c r="P300" s="68" t="s">
        <v>73</v>
      </c>
      <c r="Q300" s="19"/>
      <c r="R300" s="171"/>
      <c r="S300" s="24"/>
      <c r="T300" s="24"/>
      <c r="U300" s="24"/>
    </row>
    <row r="301" spans="1:21" s="44" customFormat="1" ht="118.9" customHeight="1">
      <c r="A301" s="90">
        <v>813</v>
      </c>
      <c r="B301" s="20" t="s">
        <v>1531</v>
      </c>
      <c r="C301" s="20" t="s">
        <v>1144</v>
      </c>
      <c r="D301" s="20" t="s">
        <v>1568</v>
      </c>
      <c r="E301" s="20" t="s">
        <v>1569</v>
      </c>
      <c r="F301" s="20" t="s">
        <v>1153</v>
      </c>
      <c r="G301" s="22" t="s">
        <v>1506</v>
      </c>
      <c r="H301" s="22" t="s">
        <v>1506</v>
      </c>
      <c r="I301" s="92">
        <v>41091</v>
      </c>
      <c r="J301" s="103" t="s">
        <v>1570</v>
      </c>
      <c r="K301" s="101" t="s">
        <v>44</v>
      </c>
      <c r="L301" s="21" t="str">
        <f>IF($L$16="No",$L$16,IF($L$16="Yes","","Typing in this cell will remove the Efficiency Formula"))</f>
        <v>Typing in this cell will remove the Efficiency Formula</v>
      </c>
      <c r="M301" s="20" t="s">
        <v>1571</v>
      </c>
      <c r="N301" s="21"/>
      <c r="O301" s="20" t="str">
        <f t="shared" si="11"/>
        <v/>
      </c>
      <c r="P301" s="68" t="s">
        <v>73</v>
      </c>
      <c r="Q301" s="19"/>
      <c r="R301" s="19" t="s">
        <v>1572</v>
      </c>
      <c r="S301" s="24"/>
      <c r="T301" s="24"/>
      <c r="U301" s="24"/>
    </row>
    <row r="302" spans="1:21" s="44" customFormat="1" ht="96" customHeight="1">
      <c r="A302" s="90">
        <v>814</v>
      </c>
      <c r="B302" s="20" t="s">
        <v>1531</v>
      </c>
      <c r="C302" s="20" t="s">
        <v>1144</v>
      </c>
      <c r="D302" s="20" t="s">
        <v>1573</v>
      </c>
      <c r="E302" s="20" t="s">
        <v>1574</v>
      </c>
      <c r="F302" s="20" t="s">
        <v>1153</v>
      </c>
      <c r="G302" s="22" t="s">
        <v>1506</v>
      </c>
      <c r="H302" s="22" t="s">
        <v>1506</v>
      </c>
      <c r="I302" s="92">
        <v>40262</v>
      </c>
      <c r="J302" s="103" t="s">
        <v>1575</v>
      </c>
      <c r="K302" s="101" t="s">
        <v>44</v>
      </c>
      <c r="L302" s="21" t="str">
        <f>IF($L$16="No",$L$16,IF($L$16="Yes","","Typing in this cell will remove the Efficiency Formula"))</f>
        <v>Typing in this cell will remove the Efficiency Formula</v>
      </c>
      <c r="M302" s="20" t="s">
        <v>1576</v>
      </c>
      <c r="N302" s="21"/>
      <c r="O302" s="20" t="str">
        <f t="shared" si="11"/>
        <v/>
      </c>
      <c r="P302" s="68" t="s">
        <v>73</v>
      </c>
      <c r="Q302" s="19"/>
      <c r="R302" s="19" t="s">
        <v>1577</v>
      </c>
      <c r="S302" s="24"/>
      <c r="T302" s="24"/>
      <c r="U302" s="24"/>
    </row>
    <row r="303" spans="1:21" s="44" customFormat="1" ht="78">
      <c r="A303" s="90">
        <v>815</v>
      </c>
      <c r="B303" s="20" t="s">
        <v>1531</v>
      </c>
      <c r="C303" s="20" t="s">
        <v>1144</v>
      </c>
      <c r="D303" s="20" t="s">
        <v>1578</v>
      </c>
      <c r="E303" s="20" t="s">
        <v>1579</v>
      </c>
      <c r="F303" s="20" t="s">
        <v>1153</v>
      </c>
      <c r="G303" s="22" t="s">
        <v>1506</v>
      </c>
      <c r="H303" s="22" t="s">
        <v>1506</v>
      </c>
      <c r="I303" s="92">
        <v>41480</v>
      </c>
      <c r="J303" s="103" t="s">
        <v>1580</v>
      </c>
      <c r="K303" s="101" t="s">
        <v>44</v>
      </c>
      <c r="L303" s="21" t="str">
        <f>IF($L$16="No",$L$16,IF($L$16="Yes","","Typing in this cell will remove the Efficiency Formula"))</f>
        <v>Typing in this cell will remove the Efficiency Formula</v>
      </c>
      <c r="M303" s="20" t="s">
        <v>1581</v>
      </c>
      <c r="N303" s="21"/>
      <c r="O303" s="20" t="str">
        <f t="shared" si="11"/>
        <v/>
      </c>
      <c r="P303" s="68" t="s">
        <v>73</v>
      </c>
      <c r="Q303" s="19"/>
      <c r="R303" s="171"/>
      <c r="S303" s="24"/>
      <c r="T303" s="24"/>
      <c r="U303" s="24"/>
    </row>
    <row r="304" spans="1:21" s="44" customFormat="1" ht="135" customHeight="1">
      <c r="A304" s="90">
        <v>816</v>
      </c>
      <c r="B304" s="20" t="s">
        <v>1582</v>
      </c>
      <c r="C304" s="20" t="s">
        <v>1144</v>
      </c>
      <c r="D304" s="20" t="s">
        <v>1583</v>
      </c>
      <c r="E304" s="20" t="s">
        <v>1584</v>
      </c>
      <c r="F304" s="20" t="s">
        <v>1153</v>
      </c>
      <c r="G304" s="22" t="s">
        <v>1506</v>
      </c>
      <c r="H304" s="22" t="s">
        <v>1506</v>
      </c>
      <c r="I304" s="92">
        <v>41091</v>
      </c>
      <c r="J304" s="103" t="s">
        <v>1585</v>
      </c>
      <c r="K304" s="101" t="s">
        <v>44</v>
      </c>
      <c r="L304" s="21" t="str">
        <f>IF($L$16="No",$L$16,IF($L$16="Yes","","Typing in this cell will remove the Efficiency Formula"))</f>
        <v>Typing in this cell will remove the Efficiency Formula</v>
      </c>
      <c r="M304" s="20" t="s">
        <v>1586</v>
      </c>
      <c r="N304" s="21"/>
      <c r="O304" s="20" t="str">
        <f t="shared" si="11"/>
        <v/>
      </c>
      <c r="P304" s="68" t="s">
        <v>73</v>
      </c>
      <c r="Q304" s="19"/>
      <c r="R304" s="19" t="s">
        <v>1587</v>
      </c>
      <c r="S304" s="24"/>
      <c r="T304" s="24"/>
      <c r="U304" s="24"/>
    </row>
    <row r="305" spans="1:21" s="44" customFormat="1" ht="78">
      <c r="A305" s="90">
        <v>817</v>
      </c>
      <c r="B305" s="20" t="s">
        <v>1588</v>
      </c>
      <c r="C305" s="20" t="s">
        <v>1144</v>
      </c>
      <c r="D305" s="20"/>
      <c r="E305" s="20" t="s">
        <v>1589</v>
      </c>
      <c r="F305" s="20" t="s">
        <v>1153</v>
      </c>
      <c r="G305" s="22" t="s">
        <v>1506</v>
      </c>
      <c r="H305" s="22" t="s">
        <v>1590</v>
      </c>
      <c r="I305" s="92">
        <v>41899</v>
      </c>
      <c r="J305" s="20" t="s">
        <v>1591</v>
      </c>
      <c r="K305" s="20" t="s">
        <v>213</v>
      </c>
      <c r="L305" s="19"/>
      <c r="M305" s="22" t="s">
        <v>1592</v>
      </c>
      <c r="N305" s="21"/>
      <c r="O305" s="20" t="str">
        <f t="shared" si="11"/>
        <v/>
      </c>
      <c r="P305" s="68" t="s">
        <v>73</v>
      </c>
      <c r="Q305" s="21"/>
      <c r="R305" s="171"/>
      <c r="S305" s="24"/>
      <c r="T305" s="24"/>
      <c r="U305" s="24"/>
    </row>
    <row r="306" spans="1:21" s="44" customFormat="1" ht="202.5" customHeight="1">
      <c r="A306" s="90">
        <v>818</v>
      </c>
      <c r="B306" s="20" t="s">
        <v>1561</v>
      </c>
      <c r="C306" s="20"/>
      <c r="D306" s="20" t="s">
        <v>1562</v>
      </c>
      <c r="E306" s="20" t="s">
        <v>1593</v>
      </c>
      <c r="F306" s="20" t="s">
        <v>68</v>
      </c>
      <c r="G306" s="20" t="s">
        <v>1506</v>
      </c>
      <c r="H306" s="20" t="s">
        <v>1506</v>
      </c>
      <c r="I306" s="92">
        <v>41091</v>
      </c>
      <c r="J306" s="20" t="s">
        <v>1594</v>
      </c>
      <c r="K306" s="101" t="s">
        <v>44</v>
      </c>
      <c r="L306" s="21" t="str">
        <f>IF($L$16="No",$L$16,IF($L$16="Yes","","Typing in this cell will remove the Efficiency Formula"))</f>
        <v>Typing in this cell will remove the Efficiency Formula</v>
      </c>
      <c r="M306" s="20" t="s">
        <v>1595</v>
      </c>
      <c r="N306" s="21"/>
      <c r="O306" s="20" t="str">
        <f t="shared" si="11"/>
        <v/>
      </c>
      <c r="P306" s="68" t="s">
        <v>73</v>
      </c>
      <c r="Q306" s="19"/>
      <c r="R306" s="171"/>
      <c r="S306" s="24"/>
      <c r="T306" s="24"/>
      <c r="U306" s="24"/>
    </row>
    <row r="307" spans="1:21" s="44" customFormat="1" ht="110.25" customHeight="1">
      <c r="A307" s="173">
        <v>819</v>
      </c>
      <c r="B307" s="152" t="s">
        <v>1596</v>
      </c>
      <c r="C307" s="197"/>
      <c r="D307" s="152"/>
      <c r="E307" s="199"/>
      <c r="F307" s="152" t="s">
        <v>68</v>
      </c>
      <c r="G307" s="165" t="s">
        <v>1506</v>
      </c>
      <c r="H307" s="165" t="s">
        <v>1506</v>
      </c>
      <c r="I307" s="174">
        <v>44469</v>
      </c>
      <c r="J307" s="198" t="s">
        <v>1597</v>
      </c>
      <c r="K307" s="198" t="s">
        <v>1598</v>
      </c>
      <c r="L307" s="167"/>
      <c r="M307" s="152" t="s">
        <v>1599</v>
      </c>
      <c r="N307" s="21"/>
      <c r="O307" s="151" t="str">
        <f>IF(L307="Yes",(IF(N307="yes","Sponsor Certified Compliant",IF(N307="No","Sponsor Certified Not Compliant",""))),IF(L307="No",IF(N307&lt;&gt;"","Do not answer Question 2","Sponsor Certified Not Applicable"),""))</f>
        <v/>
      </c>
      <c r="P307" s="172" t="s">
        <v>73</v>
      </c>
      <c r="Q307" s="21"/>
      <c r="R307" s="171"/>
      <c r="S307" s="149"/>
      <c r="T307" s="149"/>
      <c r="U307" s="149"/>
    </row>
    <row r="308" spans="1:21" s="44" customFormat="1" ht="128.25" customHeight="1">
      <c r="A308" s="173">
        <v>820</v>
      </c>
      <c r="B308" s="152" t="s">
        <v>1600</v>
      </c>
      <c r="C308" s="152"/>
      <c r="D308" s="152"/>
      <c r="E308" s="199" t="s">
        <v>1574</v>
      </c>
      <c r="F308" s="152" t="s">
        <v>1153</v>
      </c>
      <c r="G308" s="165" t="s">
        <v>1506</v>
      </c>
      <c r="H308" s="165" t="s">
        <v>1506</v>
      </c>
      <c r="I308" s="174">
        <v>44469</v>
      </c>
      <c r="J308" s="145" t="s">
        <v>1601</v>
      </c>
      <c r="K308" s="165" t="s">
        <v>1602</v>
      </c>
      <c r="L308" s="21"/>
      <c r="M308" s="152" t="s">
        <v>1603</v>
      </c>
      <c r="N308" s="21"/>
      <c r="O308" s="151" t="str">
        <f>IF(L308="Yes",(IF(N308="yes","Sponsor Certified Compliant",IF(N308="No","Sponsor Certified Not Compliant",""))),IF(L308="No",IF(N308&lt;&gt;"","Do not answer Question 2","Sponsor Certified Not Applicable"),""))</f>
        <v/>
      </c>
      <c r="P308" s="172" t="s">
        <v>73</v>
      </c>
      <c r="Q308" s="167"/>
      <c r="R308" s="19" t="s">
        <v>1604</v>
      </c>
      <c r="S308" s="149"/>
      <c r="T308" s="149"/>
      <c r="U308" s="149"/>
    </row>
    <row r="309" spans="1:21" s="44" customFormat="1" ht="92.25" customHeight="1">
      <c r="A309" s="90">
        <v>901</v>
      </c>
      <c r="B309" s="20" t="s">
        <v>1605</v>
      </c>
      <c r="C309" s="91" t="s">
        <v>87</v>
      </c>
      <c r="D309" s="20" t="s">
        <v>1606</v>
      </c>
      <c r="E309" s="20" t="s">
        <v>1607</v>
      </c>
      <c r="F309" s="20" t="s">
        <v>68</v>
      </c>
      <c r="G309" s="22" t="s">
        <v>1608</v>
      </c>
      <c r="H309" s="22" t="s">
        <v>1609</v>
      </c>
      <c r="I309" s="92">
        <v>43406</v>
      </c>
      <c r="J309" s="103" t="s">
        <v>1610</v>
      </c>
      <c r="K309" s="103" t="s">
        <v>1611</v>
      </c>
      <c r="L309" s="19"/>
      <c r="M309" s="20" t="s">
        <v>1612</v>
      </c>
      <c r="N309" s="21"/>
      <c r="O309" s="20" t="str">
        <f>IF(L309="Yes",(IF(N309="yes","Sponsor Certified Compliant",IF(N309="No","Sponsor Certified Not Compliant",""))),IF(L309="No",IF(N309&lt;&gt;"","Do not answer Question 2","Sponsor Certified Not Compliant"),""))</f>
        <v/>
      </c>
      <c r="P309" s="68" t="s">
        <v>73</v>
      </c>
      <c r="Q309" s="21"/>
      <c r="R309" s="21" t="s">
        <v>1613</v>
      </c>
      <c r="S309" s="24"/>
      <c r="T309" s="24"/>
      <c r="U309" s="24"/>
    </row>
    <row r="310" spans="1:21" s="44" customFormat="1" ht="161.25" customHeight="1">
      <c r="A310" s="90">
        <v>902</v>
      </c>
      <c r="B310" s="20" t="s">
        <v>1614</v>
      </c>
      <c r="C310" s="20" t="s">
        <v>87</v>
      </c>
      <c r="D310" s="20"/>
      <c r="E310" s="20" t="s">
        <v>1615</v>
      </c>
      <c r="F310" s="20" t="s">
        <v>68</v>
      </c>
      <c r="G310" s="22" t="s">
        <v>1608</v>
      </c>
      <c r="H310" s="22" t="s">
        <v>1609</v>
      </c>
      <c r="I310" s="92">
        <v>35977</v>
      </c>
      <c r="J310" s="93" t="s">
        <v>1616</v>
      </c>
      <c r="K310" s="93" t="s">
        <v>1617</v>
      </c>
      <c r="L310" s="19"/>
      <c r="M310" s="131"/>
      <c r="N310" s="131"/>
      <c r="O310" s="20" t="str">
        <f>IF(L310="Yes","Sponsor Certified Compliant",IF(L310="No","Sponsor Certified Not Compliant",""))</f>
        <v/>
      </c>
      <c r="P310" s="68" t="s">
        <v>73</v>
      </c>
      <c r="Q310" s="19"/>
      <c r="R310" s="19" t="s">
        <v>351</v>
      </c>
      <c r="S310" s="24"/>
      <c r="T310" s="24"/>
      <c r="U310" s="24"/>
    </row>
    <row r="311" spans="1:21" s="44" customFormat="1" ht="96.6" customHeight="1">
      <c r="A311" s="90">
        <v>903</v>
      </c>
      <c r="B311" s="91" t="s">
        <v>1618</v>
      </c>
      <c r="C311" s="20" t="s">
        <v>87</v>
      </c>
      <c r="D311" s="91"/>
      <c r="E311" s="20" t="s">
        <v>1619</v>
      </c>
      <c r="F311" s="20" t="s">
        <v>68</v>
      </c>
      <c r="G311" s="22" t="s">
        <v>1608</v>
      </c>
      <c r="H311" s="22" t="s">
        <v>1609</v>
      </c>
      <c r="I311" s="92">
        <v>39176</v>
      </c>
      <c r="J311" s="20" t="s">
        <v>1620</v>
      </c>
      <c r="K311" s="20" t="s">
        <v>1621</v>
      </c>
      <c r="L311" s="19"/>
      <c r="M311" s="131"/>
      <c r="N311" s="131"/>
      <c r="O311" s="20" t="str">
        <f>IF(L311="Yes","Sponsor Certified Compliant",IF(L311="No","Sponsor Certified Not Compliant",""))</f>
        <v/>
      </c>
      <c r="P311" s="68" t="s">
        <v>73</v>
      </c>
      <c r="Q311" s="19"/>
      <c r="R311" s="19" t="s">
        <v>351</v>
      </c>
      <c r="S311" s="24"/>
      <c r="T311" s="24"/>
      <c r="U311" s="24"/>
    </row>
    <row r="312" spans="1:21" s="42" customFormat="1" ht="123" customHeight="1">
      <c r="A312" s="90">
        <v>904</v>
      </c>
      <c r="B312" s="20" t="s">
        <v>1622</v>
      </c>
      <c r="C312" s="91" t="s">
        <v>87</v>
      </c>
      <c r="D312" s="20" t="s">
        <v>1623</v>
      </c>
      <c r="E312" s="20" t="s">
        <v>1607</v>
      </c>
      <c r="F312" s="20" t="s">
        <v>68</v>
      </c>
      <c r="G312" s="20" t="s">
        <v>1608</v>
      </c>
      <c r="H312" s="20" t="s">
        <v>1609</v>
      </c>
      <c r="I312" s="92">
        <v>43406</v>
      </c>
      <c r="J312" s="20" t="s">
        <v>1624</v>
      </c>
      <c r="K312" s="20" t="s">
        <v>1625</v>
      </c>
      <c r="L312" s="19"/>
      <c r="M312" s="20" t="s">
        <v>1626</v>
      </c>
      <c r="N312" s="21"/>
      <c r="O312" s="20" t="str">
        <f>IF(L312="Yes",(IF(N312="yes","Sponsor Certified Compliant",IF(N312="No","Sponsor Certified Not Compliant",""))),IF(L312="No",IF(N312&lt;&gt;"","Do not answer Question 2","Sponsor Certified Not Compliant"),""))</f>
        <v/>
      </c>
      <c r="P312" s="68" t="s">
        <v>73</v>
      </c>
      <c r="Q312" s="19"/>
      <c r="R312" s="171"/>
      <c r="S312" s="24"/>
      <c r="T312" s="24"/>
      <c r="U312" s="24"/>
    </row>
    <row r="313" spans="1:21" s="44" customFormat="1" ht="78">
      <c r="A313" s="97">
        <v>951</v>
      </c>
      <c r="B313" s="20" t="s">
        <v>1627</v>
      </c>
      <c r="C313" s="20"/>
      <c r="D313" s="20"/>
      <c r="E313" s="20" t="s">
        <v>1628</v>
      </c>
      <c r="F313" s="20" t="s">
        <v>68</v>
      </c>
      <c r="G313" s="22" t="s">
        <v>1608</v>
      </c>
      <c r="H313" s="22" t="s">
        <v>1629</v>
      </c>
      <c r="I313" s="92">
        <v>42292</v>
      </c>
      <c r="J313" s="93" t="s">
        <v>1630</v>
      </c>
      <c r="K313" s="93" t="s">
        <v>1631</v>
      </c>
      <c r="L313" s="19"/>
      <c r="M313" s="20" t="s">
        <v>1632</v>
      </c>
      <c r="N313" s="21"/>
      <c r="O313" s="20" t="str">
        <f>IF(L313="Yes",(IF(N313="yes","Sponsor Certified Compliant",IF(N313="No","Sponsor Certified Not Compliant",""))),IF(L313="No",IF(N313&lt;&gt;"","Do not answer Question 2","Sponsor Certified Not Applicable"),""))</f>
        <v/>
      </c>
      <c r="P313" s="68" t="s">
        <v>73</v>
      </c>
      <c r="Q313" s="19"/>
      <c r="R313" s="171"/>
      <c r="S313" s="24"/>
      <c r="T313" s="24"/>
      <c r="U313" s="24"/>
    </row>
    <row r="314" spans="1:21" s="44" customFormat="1" ht="129" customHeight="1">
      <c r="A314" s="90">
        <v>952</v>
      </c>
      <c r="B314" s="91" t="s">
        <v>1633</v>
      </c>
      <c r="C314" s="91" t="s">
        <v>1633</v>
      </c>
      <c r="D314" s="91"/>
      <c r="E314" s="20" t="s">
        <v>1187</v>
      </c>
      <c r="F314" s="20" t="s">
        <v>68</v>
      </c>
      <c r="G314" s="22" t="s">
        <v>1608</v>
      </c>
      <c r="H314" s="22" t="s">
        <v>1634</v>
      </c>
      <c r="I314" s="92">
        <v>42401</v>
      </c>
      <c r="J314" s="93" t="s">
        <v>1635</v>
      </c>
      <c r="K314" s="96" t="s">
        <v>1636</v>
      </c>
      <c r="L314" s="19"/>
      <c r="M314" s="96" t="s">
        <v>1637</v>
      </c>
      <c r="N314" s="19"/>
      <c r="O314" s="20" t="str">
        <f>IF(L314="Yes",(IF(N314="yes","Sponsor Certified Compliant",IF(N314="No","Sponsor Certified Not Compliant",""))),IF(L314="No",IF(N314&lt;&gt;"","Do not answer Question 2","Sponsor Certified Not Applicable"),""))</f>
        <v/>
      </c>
      <c r="P314" s="68" t="s">
        <v>73</v>
      </c>
      <c r="Q314" s="21"/>
      <c r="R314" s="171"/>
      <c r="S314" s="24"/>
      <c r="T314" s="24"/>
      <c r="U314" s="24"/>
    </row>
    <row r="315" spans="1:21" s="44" customFormat="1" ht="102.6" customHeight="1">
      <c r="A315" s="97">
        <v>953</v>
      </c>
      <c r="B315" s="20" t="s">
        <v>1638</v>
      </c>
      <c r="C315" s="20" t="s">
        <v>1638</v>
      </c>
      <c r="D315" s="20"/>
      <c r="E315" s="20" t="s">
        <v>1639</v>
      </c>
      <c r="F315" s="20" t="s">
        <v>778</v>
      </c>
      <c r="G315" s="22" t="s">
        <v>1608</v>
      </c>
      <c r="H315" s="22" t="s">
        <v>1640</v>
      </c>
      <c r="I315" s="92">
        <v>38624</v>
      </c>
      <c r="J315" s="20" t="s">
        <v>1641</v>
      </c>
      <c r="K315" s="101" t="s">
        <v>1642</v>
      </c>
      <c r="L315" s="21" t="str">
        <f>IF($L$9="No",$L$9,IF($L$9="Yes","","Typing in this cell will remove the Efficiency Formula"))</f>
        <v>Typing in this cell will remove the Efficiency Formula</v>
      </c>
      <c r="M315" s="22" t="s">
        <v>1643</v>
      </c>
      <c r="N315" s="19"/>
      <c r="O315" s="20" t="str">
        <f>IF(L315="Yes",(IF(N315="yes","Sponsor Certified Compliant",IF(N315="No","Sponsor Certified Not Compliant",""))),IF(L315="No",IF(N315&lt;&gt;"","Do not answer Question 2","Sponsor Certified Not Applicable"),""))</f>
        <v/>
      </c>
      <c r="P315" s="68" t="s">
        <v>73</v>
      </c>
      <c r="Q315" s="21"/>
      <c r="R315" s="171"/>
      <c r="S315" s="24"/>
      <c r="T315" s="24"/>
      <c r="U315" s="24"/>
    </row>
    <row r="316" spans="1:21" s="44" customFormat="1" ht="105.75" customHeight="1">
      <c r="A316" s="90">
        <v>954</v>
      </c>
      <c r="B316" s="91" t="s">
        <v>1644</v>
      </c>
      <c r="C316" s="91" t="s">
        <v>87</v>
      </c>
      <c r="D316" s="91"/>
      <c r="E316" s="20" t="s">
        <v>1645</v>
      </c>
      <c r="F316" s="20" t="s">
        <v>68</v>
      </c>
      <c r="G316" s="22" t="s">
        <v>1608</v>
      </c>
      <c r="H316" s="22" t="s">
        <v>1646</v>
      </c>
      <c r="I316" s="92">
        <v>36708</v>
      </c>
      <c r="J316" s="103" t="s">
        <v>1647</v>
      </c>
      <c r="K316" s="102" t="s">
        <v>1648</v>
      </c>
      <c r="L316" s="19"/>
      <c r="M316" s="131"/>
      <c r="N316" s="131"/>
      <c r="O316" s="20" t="str">
        <f>IF(L316="Yes","Sponsor Certified Compliant",IF(L316="No","Sponsor Certified Not Compliant",""))</f>
        <v/>
      </c>
      <c r="P316" s="68" t="s">
        <v>73</v>
      </c>
      <c r="Q316" s="21"/>
      <c r="R316" s="171"/>
      <c r="S316" s="24"/>
      <c r="T316" s="24"/>
      <c r="U316" s="24"/>
    </row>
    <row r="317" spans="1:21" s="44" customFormat="1" ht="78">
      <c r="A317" s="97">
        <v>955</v>
      </c>
      <c r="B317" s="20" t="s">
        <v>1649</v>
      </c>
      <c r="C317" s="20" t="s">
        <v>1649</v>
      </c>
      <c r="D317" s="107"/>
      <c r="E317" s="20" t="s">
        <v>1650</v>
      </c>
      <c r="F317" s="20" t="s">
        <v>68</v>
      </c>
      <c r="G317" s="22" t="s">
        <v>1608</v>
      </c>
      <c r="H317" s="102" t="s">
        <v>1651</v>
      </c>
      <c r="I317" s="92">
        <v>41899</v>
      </c>
      <c r="J317" s="20" t="s">
        <v>1652</v>
      </c>
      <c r="K317" s="22" t="s">
        <v>1653</v>
      </c>
      <c r="L317" s="19"/>
      <c r="M317" s="22" t="s">
        <v>1654</v>
      </c>
      <c r="N317" s="21"/>
      <c r="O317" s="20" t="str">
        <f>IF(L317="Yes",(IF(N317="yes","Sponsor Certified Compliant",IF(N317="No","Sponsor Certified Not Compliant",""))),IF(L317="No",IF(N317&lt;&gt;"","Do not answer Question 2","Sponsor Certified Not Applicable"),""))</f>
        <v/>
      </c>
      <c r="P317" s="68" t="s">
        <v>73</v>
      </c>
      <c r="Q317" s="46"/>
      <c r="R317" s="187"/>
      <c r="S317" s="24"/>
      <c r="T317" s="24"/>
      <c r="U317" s="24"/>
    </row>
    <row r="318" spans="1:21" s="44" customFormat="1" ht="88.5" customHeight="1">
      <c r="A318" s="90">
        <v>956</v>
      </c>
      <c r="B318" s="20" t="s">
        <v>1655</v>
      </c>
      <c r="C318" s="20"/>
      <c r="D318" s="20"/>
      <c r="E318" s="20" t="s">
        <v>1656</v>
      </c>
      <c r="F318" s="20" t="s">
        <v>169</v>
      </c>
      <c r="G318" s="22" t="s">
        <v>1608</v>
      </c>
      <c r="H318" s="22" t="s">
        <v>1657</v>
      </c>
      <c r="I318" s="92">
        <v>41183</v>
      </c>
      <c r="J318" s="93" t="s">
        <v>1658</v>
      </c>
      <c r="K318" s="100" t="s">
        <v>1659</v>
      </c>
      <c r="L318" s="21" t="str">
        <f>IF($L$13="No",$L$13,IF($L$13="Yes","","Typing in this cell will remove the Efficiency Formula"))</f>
        <v>Typing in this cell will remove the Efficiency Formula</v>
      </c>
      <c r="M318" s="22" t="s">
        <v>1660</v>
      </c>
      <c r="N318" s="21"/>
      <c r="O318" s="20" t="str">
        <f>IF(L318="Yes",(IF(N318="yes","Sponsor Certified Compliant",IF(N318="No","Sponsor Certified Not Compliant",""))),IF(L318="No",IF(N318&lt;&gt;"","Do not answer Question 2","Sponsor Certified Not Applicable"),""))</f>
        <v/>
      </c>
      <c r="P318" s="68" t="s">
        <v>73</v>
      </c>
      <c r="Q318" s="21"/>
      <c r="R318" s="171"/>
      <c r="S318" s="24"/>
      <c r="T318" s="24"/>
      <c r="U318" s="24"/>
    </row>
    <row r="319" spans="1:21" s="44" customFormat="1" ht="78">
      <c r="A319" s="97">
        <v>957</v>
      </c>
      <c r="B319" s="20" t="s">
        <v>1661</v>
      </c>
      <c r="C319" s="20" t="s">
        <v>87</v>
      </c>
      <c r="D319" s="20"/>
      <c r="E319" s="20" t="s">
        <v>1662</v>
      </c>
      <c r="F319" s="20" t="s">
        <v>1663</v>
      </c>
      <c r="G319" s="22" t="s">
        <v>1608</v>
      </c>
      <c r="H319" s="22" t="s">
        <v>1664</v>
      </c>
      <c r="I319" s="92">
        <v>19633</v>
      </c>
      <c r="J319" s="93" t="s">
        <v>1665</v>
      </c>
      <c r="K319" s="100" t="s">
        <v>1666</v>
      </c>
      <c r="L319" s="21" t="str">
        <f>IF($L$10="No",$L$10,IF($L$10="Yes","","Typing in this cell will remove the Efficiency Formula"))</f>
        <v>Typing in this cell will remove the Efficiency Formula</v>
      </c>
      <c r="M319" s="93" t="s">
        <v>1667</v>
      </c>
      <c r="N319" s="21"/>
      <c r="O319" s="20" t="str">
        <f>IF(L319="Yes",(IF(N319="yes","Sponsor Certified Compliant",IF(N319="No","Sponsor Certified Not Compliant",""))),IF(L319="No",IF(N319&lt;&gt;"","Do not answer Question 2","Sponsor Certified Not Applicable"),""))</f>
        <v/>
      </c>
      <c r="P319" s="68" t="s">
        <v>73</v>
      </c>
      <c r="Q319" s="21"/>
      <c r="R319" s="171"/>
      <c r="S319" s="24"/>
      <c r="T319" s="24"/>
      <c r="U319" s="24"/>
    </row>
    <row r="320" spans="1:21" s="47" customFormat="1" ht="78">
      <c r="A320" s="90">
        <v>958</v>
      </c>
      <c r="B320" s="20" t="s">
        <v>1668</v>
      </c>
      <c r="C320" s="20" t="s">
        <v>1669</v>
      </c>
      <c r="D320" s="20"/>
      <c r="E320" s="20" t="s">
        <v>1670</v>
      </c>
      <c r="F320" s="20" t="s">
        <v>1663</v>
      </c>
      <c r="G320" s="22" t="s">
        <v>1608</v>
      </c>
      <c r="H320" s="22" t="s">
        <v>1671</v>
      </c>
      <c r="I320" s="92">
        <v>39002</v>
      </c>
      <c r="J320" s="93" t="s">
        <v>1672</v>
      </c>
      <c r="K320" s="96" t="s">
        <v>1673</v>
      </c>
      <c r="L320" s="19"/>
      <c r="M320" s="96" t="s">
        <v>1674</v>
      </c>
      <c r="N320" s="21"/>
      <c r="O320" s="20" t="str">
        <f>IF(L320="Yes",(IF(N320="yes","Sponsor Certified Compliant",IF(N320="No","Sponsor Certified Not Compliant",""))),IF(L320="No",IF(N320&lt;&gt;"","Do not answer Question 2","Sponsor Certified Not Applicable"),""))</f>
        <v/>
      </c>
      <c r="P320" s="68" t="s">
        <v>73</v>
      </c>
      <c r="Q320" s="21"/>
      <c r="R320" s="171"/>
      <c r="S320" s="24"/>
      <c r="T320" s="24"/>
      <c r="U320" s="24"/>
    </row>
    <row r="321" spans="1:21" s="88" customFormat="1" ht="92.1" customHeight="1">
      <c r="A321" s="113">
        <v>970</v>
      </c>
      <c r="B321" s="103" t="s">
        <v>1675</v>
      </c>
      <c r="C321" s="103" t="s">
        <v>1676</v>
      </c>
      <c r="D321" s="110"/>
      <c r="E321" s="110"/>
      <c r="F321" s="110" t="s">
        <v>68</v>
      </c>
      <c r="G321" s="103" t="s">
        <v>1608</v>
      </c>
      <c r="H321" s="103" t="s">
        <v>1677</v>
      </c>
      <c r="I321" s="110"/>
      <c r="J321" s="103" t="s">
        <v>1678</v>
      </c>
      <c r="K321" s="103" t="s">
        <v>1679</v>
      </c>
      <c r="L321" s="21"/>
      <c r="M321" s="189"/>
      <c r="N321" s="188"/>
      <c r="O321" s="20" t="str">
        <f>IF(L321="Yes","Sponsor Certified Compliant",IF(L321="No","Sponsor Certified Not Compliant",""))</f>
        <v/>
      </c>
      <c r="P321" s="79" t="s">
        <v>73</v>
      </c>
      <c r="Q321" s="23"/>
      <c r="R321" s="188"/>
      <c r="S321" s="24"/>
      <c r="T321" s="24"/>
      <c r="U321" s="24"/>
    </row>
    <row r="322" spans="1:21" s="47" customFormat="1" ht="88.9" customHeight="1">
      <c r="A322" s="90">
        <v>971</v>
      </c>
      <c r="B322" s="110" t="s">
        <v>1680</v>
      </c>
      <c r="C322" s="103" t="s">
        <v>1676</v>
      </c>
      <c r="D322" s="109"/>
      <c r="E322" s="109"/>
      <c r="F322" s="110" t="s">
        <v>68</v>
      </c>
      <c r="G322" s="103" t="s">
        <v>1608</v>
      </c>
      <c r="H322" s="103" t="s">
        <v>1677</v>
      </c>
      <c r="I322" s="109"/>
      <c r="J322" s="103" t="s">
        <v>1681</v>
      </c>
      <c r="K322" s="103" t="s">
        <v>1682</v>
      </c>
      <c r="L322" s="46"/>
      <c r="M322" s="190"/>
      <c r="N322" s="188"/>
      <c r="O322" s="20" t="str">
        <f>IF(L322="Yes","Sponsor Certified Compliant",IF(L322="No","Sponsor Certified Not Compliant",""))</f>
        <v/>
      </c>
      <c r="P322" s="79" t="s">
        <v>73</v>
      </c>
      <c r="Q322" s="23"/>
      <c r="R322" s="188"/>
      <c r="S322" s="24"/>
      <c r="T322" s="24"/>
      <c r="U322" s="24"/>
    </row>
    <row r="323" spans="1:21" s="136" customFormat="1" ht="90" customHeight="1">
      <c r="A323" s="176">
        <v>972</v>
      </c>
      <c r="B323" s="175" t="s">
        <v>1683</v>
      </c>
      <c r="C323" s="193"/>
      <c r="D323" s="193"/>
      <c r="E323" s="175" t="s">
        <v>1684</v>
      </c>
      <c r="F323" s="194" t="s">
        <v>68</v>
      </c>
      <c r="G323" s="175" t="s">
        <v>1608</v>
      </c>
      <c r="H323" s="175" t="s">
        <v>1685</v>
      </c>
      <c r="I323" s="193"/>
      <c r="J323" s="175" t="s">
        <v>1686</v>
      </c>
      <c r="K323" s="175" t="s">
        <v>1687</v>
      </c>
      <c r="L323" s="204"/>
      <c r="M323" s="175" t="s">
        <v>1688</v>
      </c>
      <c r="N323" s="205"/>
      <c r="O323" s="154"/>
      <c r="P323" s="195" t="s">
        <v>73</v>
      </c>
      <c r="Q323" s="157"/>
      <c r="R323" s="185"/>
      <c r="S323" s="160"/>
      <c r="T323" s="160"/>
      <c r="U323" s="160"/>
    </row>
    <row r="324" spans="1:21" s="196" customFormat="1" ht="130.5" customHeight="1">
      <c r="A324" s="200">
        <v>973</v>
      </c>
      <c r="B324" s="198" t="s">
        <v>1689</v>
      </c>
      <c r="C324" s="198" t="s">
        <v>1676</v>
      </c>
      <c r="D324" s="201"/>
      <c r="E324" s="201"/>
      <c r="F324" s="201" t="s">
        <v>232</v>
      </c>
      <c r="G324" s="198" t="s">
        <v>1608</v>
      </c>
      <c r="H324" s="198" t="s">
        <v>1690</v>
      </c>
      <c r="I324" s="202"/>
      <c r="J324" s="145" t="s">
        <v>1691</v>
      </c>
      <c r="K324" s="145" t="s">
        <v>1692</v>
      </c>
      <c r="L324" s="19"/>
      <c r="M324" s="120" t="s">
        <v>1693</v>
      </c>
      <c r="N324" s="21"/>
      <c r="O324" s="151" t="str">
        <f>IF(L324="Yes",(IF(N324="yes","Sponsor Certified Compliant",IF(N324="No","Sponsor Certified Not Compliant",""))),IF(L324="No",IF(N324&lt;&gt;"","Do not answer Question 2","Sponsor Certified Not Applicable"),""))</f>
        <v/>
      </c>
      <c r="P324" s="172" t="s">
        <v>73</v>
      </c>
      <c r="Q324" s="23"/>
      <c r="R324" s="188"/>
      <c r="S324" s="149"/>
      <c r="T324" s="149"/>
      <c r="U324" s="149"/>
    </row>
  </sheetData>
  <sheetProtection algorithmName="SHA-512" hashValue="vPHtiThhTTV2UVRC1JupWhw/L4W4gmigtDJQNbQFsOdwLnp8MseWAOuN/wpBx7VGdvkcHYI2DdNxAfeN+I5cPQ==" saltValue="GnXeFVa54OexewbpkxIW6Q==" spinCount="100000" sheet="1" formatRows="0" sort="0" autoFilter="0"/>
  <autoFilter ref="A19:U324" xr:uid="{9BBFDA19-1431-4272-9B93-9D63648E93CA}"/>
  <sortState xmlns:xlrd2="http://schemas.microsoft.com/office/spreadsheetml/2017/richdata2" ref="A20:Q318">
    <sortCondition ref="A20:A318"/>
  </sortState>
  <mergeCells count="14">
    <mergeCell ref="B16:E16"/>
    <mergeCell ref="I7:L7"/>
    <mergeCell ref="B11:E11"/>
    <mergeCell ref="B14:E14"/>
    <mergeCell ref="B12:E12"/>
    <mergeCell ref="B13:E13"/>
    <mergeCell ref="B10:E10"/>
    <mergeCell ref="B15:E15"/>
    <mergeCell ref="B2:E2"/>
    <mergeCell ref="B4:E4"/>
    <mergeCell ref="B6:U6"/>
    <mergeCell ref="B9:E9"/>
    <mergeCell ref="D7:G7"/>
    <mergeCell ref="A7:C7"/>
  </mergeCells>
  <conditionalFormatting sqref="M268">
    <cfRule type="expression" dxfId="87" priority="521">
      <formula>$L$268="Yes"</formula>
    </cfRule>
  </conditionalFormatting>
  <conditionalFormatting sqref="P20 P42:P122 P207:P243 P245:P246 P255:P256 P258:P264 P266:P306 P249:P252 P309:P322 P124:P205">
    <cfRule type="expression" dxfId="86" priority="326">
      <formula>O20="Sponsor Certified Not Compliant"</formula>
    </cfRule>
  </conditionalFormatting>
  <conditionalFormatting sqref="O22 O192:O195 O125:O129 O197:O205 O42:O108 O207:O243 O245 O275:O306 O309:O318">
    <cfRule type="expression" dxfId="85" priority="321">
      <formula>O22="Do not answer Question 2"</formula>
    </cfRule>
  </conditionalFormatting>
  <conditionalFormatting sqref="O23 O319:O320">
    <cfRule type="expression" dxfId="84" priority="320">
      <formula>O23="Do not answer Question 2"</formula>
    </cfRule>
  </conditionalFormatting>
  <conditionalFormatting sqref="O249:O252 O187:O190 O178 O182:O185 O266:O273 O110:O122 O29:O37 O141:O176 O255:O256 O258:O262">
    <cfRule type="expression" dxfId="83" priority="319">
      <formula>O29="Do not answer Question 2"</formula>
    </cfRule>
  </conditionalFormatting>
  <conditionalFormatting sqref="O26:O27">
    <cfRule type="expression" dxfId="82" priority="300">
      <formula>O26="Do not answer Question 2"</formula>
    </cfRule>
  </conditionalFormatting>
  <conditionalFormatting sqref="O264">
    <cfRule type="expression" dxfId="81" priority="263">
      <formula>O264="Do not answer Question 2"</formula>
    </cfRule>
  </conditionalFormatting>
  <conditionalFormatting sqref="O246">
    <cfRule type="expression" dxfId="80" priority="258">
      <formula>O246="Do not answer Question 2"</formula>
    </cfRule>
  </conditionalFormatting>
  <conditionalFormatting sqref="O191">
    <cfRule type="expression" dxfId="79" priority="253">
      <formula>O191="Do not answer Question 2"</formula>
    </cfRule>
  </conditionalFormatting>
  <conditionalFormatting sqref="O24">
    <cfRule type="expression" dxfId="78" priority="247">
      <formula>O24="Do not answer Question 2"</formula>
    </cfRule>
  </conditionalFormatting>
  <conditionalFormatting sqref="O21">
    <cfRule type="expression" dxfId="77" priority="245">
      <formula>O21="Do not answer Question 2"</formula>
    </cfRule>
  </conditionalFormatting>
  <conditionalFormatting sqref="O130 O133:O140">
    <cfRule type="expression" dxfId="76" priority="244">
      <formula>O130="Do not answer Question 2"</formula>
    </cfRule>
  </conditionalFormatting>
  <conditionalFormatting sqref="O109">
    <cfRule type="expression" dxfId="75" priority="239">
      <formula>O109="Do not answer Question 2"</formula>
    </cfRule>
  </conditionalFormatting>
  <conditionalFormatting sqref="H2">
    <cfRule type="expression" dxfId="74" priority="234">
      <formula>$H$2=""</formula>
    </cfRule>
  </conditionalFormatting>
  <conditionalFormatting sqref="H4">
    <cfRule type="expression" dxfId="73" priority="232">
      <formula>$H$4=""</formula>
    </cfRule>
  </conditionalFormatting>
  <conditionalFormatting sqref="O25">
    <cfRule type="expression" dxfId="72" priority="231">
      <formula>O25="Do not answer Question 2"</formula>
    </cfRule>
  </conditionalFormatting>
  <conditionalFormatting sqref="O132">
    <cfRule type="expression" dxfId="71" priority="224">
      <formula>O132="Do not answer Question 2"</formula>
    </cfRule>
  </conditionalFormatting>
  <conditionalFormatting sqref="O177">
    <cfRule type="expression" dxfId="70" priority="221">
      <formula>O177="Do not answer Question 2"</formula>
    </cfRule>
  </conditionalFormatting>
  <conditionalFormatting sqref="O28">
    <cfRule type="expression" dxfId="69" priority="194">
      <formula>O28="Do not answer Question 2"</formula>
    </cfRule>
  </conditionalFormatting>
  <conditionalFormatting sqref="O38">
    <cfRule type="expression" dxfId="68" priority="153">
      <formula>O38="Do not answer Question 2"</formula>
    </cfRule>
  </conditionalFormatting>
  <conditionalFormatting sqref="O186">
    <cfRule type="expression" dxfId="67" priority="137">
      <formula>O186="Do not answer Question 2"</formula>
    </cfRule>
  </conditionalFormatting>
  <conditionalFormatting sqref="N174">
    <cfRule type="expression" dxfId="66" priority="127">
      <formula>L173="yes"</formula>
    </cfRule>
  </conditionalFormatting>
  <conditionalFormatting sqref="O263">
    <cfRule type="expression" dxfId="65" priority="108">
      <formula>O263="Do not answer Question 2"</formula>
    </cfRule>
  </conditionalFormatting>
  <conditionalFormatting sqref="O179">
    <cfRule type="expression" dxfId="64" priority="93">
      <formula>O179="Do not answer Question 2"</formula>
    </cfRule>
  </conditionalFormatting>
  <conditionalFormatting sqref="O180">
    <cfRule type="expression" dxfId="63" priority="91">
      <formula>O180="Do not answer Question 2"</formula>
    </cfRule>
  </conditionalFormatting>
  <conditionalFormatting sqref="O181">
    <cfRule type="expression" dxfId="62" priority="89">
      <formula>O181="Do not answer Question 2"</formula>
    </cfRule>
  </conditionalFormatting>
  <conditionalFormatting sqref="P21:P23">
    <cfRule type="expression" dxfId="61" priority="85">
      <formula>O21="Sponsor Certified Not Compliant"</formula>
    </cfRule>
  </conditionalFormatting>
  <conditionalFormatting sqref="P24:P38">
    <cfRule type="expression" dxfId="60" priority="84">
      <formula>O24="Sponsor Certified Not Compliant"</formula>
    </cfRule>
  </conditionalFormatting>
  <conditionalFormatting sqref="Q285:R285">
    <cfRule type="expression" dxfId="59" priority="522">
      <formula>#REF!="Sponsor Certified Not Compliant"</formula>
    </cfRule>
  </conditionalFormatting>
  <conditionalFormatting sqref="O321">
    <cfRule type="expression" dxfId="58" priority="76">
      <formula>O321="Do not answer Question 2"</formula>
    </cfRule>
  </conditionalFormatting>
  <conditionalFormatting sqref="O322">
    <cfRule type="expression" dxfId="57" priority="75">
      <formula>O322="Do not answer Question 2"</formula>
    </cfRule>
  </conditionalFormatting>
  <conditionalFormatting sqref="O323">
    <cfRule type="expression" dxfId="56" priority="73">
      <formula>O323="Do not answer Question 2"</formula>
    </cfRule>
  </conditionalFormatting>
  <conditionalFormatting sqref="B2:E2">
    <cfRule type="expression" dxfId="55" priority="71">
      <formula>$H$2=""</formula>
    </cfRule>
  </conditionalFormatting>
  <conditionalFormatting sqref="B4:E4">
    <cfRule type="expression" dxfId="54" priority="70">
      <formula>$H$4=""</formula>
    </cfRule>
  </conditionalFormatting>
  <conditionalFormatting sqref="O40">
    <cfRule type="expression" dxfId="53" priority="69">
      <formula>O40="Do not answer Question 2"</formula>
    </cfRule>
  </conditionalFormatting>
  <conditionalFormatting sqref="O41">
    <cfRule type="expression" dxfId="52" priority="67">
      <formula>O41="Do not answer Question 2"</formula>
    </cfRule>
  </conditionalFormatting>
  <conditionalFormatting sqref="P40">
    <cfRule type="expression" dxfId="51" priority="66">
      <formula>O40="Sponsor Certified Not Compliant"</formula>
    </cfRule>
  </conditionalFormatting>
  <conditionalFormatting sqref="P41">
    <cfRule type="expression" dxfId="50" priority="65">
      <formula>O41="Sponsor Certified Not Compliant"</formula>
    </cfRule>
  </conditionalFormatting>
  <conditionalFormatting sqref="O131">
    <cfRule type="expression" dxfId="49" priority="64">
      <formula>O131="Do not answer Question 2"</formula>
    </cfRule>
  </conditionalFormatting>
  <conditionalFormatting sqref="O274">
    <cfRule type="expression" dxfId="48" priority="63">
      <formula>O274="Do not answer Question 2"</formula>
    </cfRule>
  </conditionalFormatting>
  <conditionalFormatting sqref="O39">
    <cfRule type="expression" dxfId="47" priority="56">
      <formula>O39="Do not answer Question 2"</formula>
    </cfRule>
  </conditionalFormatting>
  <conditionalFormatting sqref="P39">
    <cfRule type="expression" dxfId="46" priority="55">
      <formula>O39="Sponsor Certified Not Compliant"</formula>
    </cfRule>
  </conditionalFormatting>
  <conditionalFormatting sqref="O196">
    <cfRule type="expression" dxfId="45" priority="53">
      <formula>O196="Sponsor Certified Compliant - Documentation Required"</formula>
    </cfRule>
    <cfRule type="expression" dxfId="44" priority="54">
      <formula>O196="Do not answer Question 2"</formula>
    </cfRule>
  </conditionalFormatting>
  <conditionalFormatting sqref="R97:R99">
    <cfRule type="expression" dxfId="43" priority="52">
      <formula>R97="Do not answer Question 2"</formula>
    </cfRule>
  </conditionalFormatting>
  <conditionalFormatting sqref="R183">
    <cfRule type="expression" dxfId="42" priority="49">
      <formula>#REF!="Sponsor Certified Compliant - Documentation Required"</formula>
    </cfRule>
    <cfRule type="expression" dxfId="41" priority="50">
      <formula>#REF!="Sponsor Certified Not Applicable"</formula>
    </cfRule>
    <cfRule type="expression" dxfId="40" priority="51">
      <formula>#REF!="Sponsor Certified Not Compliant"</formula>
    </cfRule>
  </conditionalFormatting>
  <conditionalFormatting sqref="P123">
    <cfRule type="expression" dxfId="39" priority="46">
      <formula>O123="Sponsor Certified Not Compliant"</formula>
    </cfRule>
  </conditionalFormatting>
  <conditionalFormatting sqref="L123">
    <cfRule type="expression" dxfId="38" priority="36">
      <formula>$L$123="No"</formula>
    </cfRule>
    <cfRule type="expression" dxfId="37" priority="44">
      <formula>$L$124="Yes"</formula>
    </cfRule>
  </conditionalFormatting>
  <conditionalFormatting sqref="N123">
    <cfRule type="expression" dxfId="36" priority="35">
      <formula>$L$123="No"</formula>
    </cfRule>
    <cfRule type="expression" dxfId="35" priority="43">
      <formula>$L$124="Yes"</formula>
    </cfRule>
  </conditionalFormatting>
  <conditionalFormatting sqref="O123">
    <cfRule type="expression" dxfId="34" priority="1">
      <formula>$O$123="Question 1 for either 401-A or 401-B must be answered as Yes"</formula>
    </cfRule>
    <cfRule type="expression" dxfId="33" priority="41">
      <formula>O123="Do not answer Question 2"</formula>
    </cfRule>
  </conditionalFormatting>
  <conditionalFormatting sqref="O124">
    <cfRule type="expression" dxfId="32" priority="39">
      <formula>O124="Do not answer Question 2"</formula>
    </cfRule>
  </conditionalFormatting>
  <conditionalFormatting sqref="L124">
    <cfRule type="expression" dxfId="31" priority="38">
      <formula>$L$123="Yes"</formula>
    </cfRule>
  </conditionalFormatting>
  <conditionalFormatting sqref="N124">
    <cfRule type="expression" dxfId="30" priority="37">
      <formula>$L$123="Yes"</formula>
    </cfRule>
  </conditionalFormatting>
  <conditionalFormatting sqref="P206">
    <cfRule type="expression" dxfId="29" priority="34">
      <formula>O206="Sponsor Certified Not Compliant"</formula>
    </cfRule>
  </conditionalFormatting>
  <conditionalFormatting sqref="O206">
    <cfRule type="expression" dxfId="28" priority="33">
      <formula>O206="Do not answer Question 2"</formula>
    </cfRule>
  </conditionalFormatting>
  <conditionalFormatting sqref="P244">
    <cfRule type="expression" dxfId="27" priority="32">
      <formula>O244="Sponsor Certified Not Compliant"</formula>
    </cfRule>
  </conditionalFormatting>
  <conditionalFormatting sqref="O244">
    <cfRule type="expression" dxfId="26" priority="31">
      <formula>O244="Do not answer Question 2"</formula>
    </cfRule>
  </conditionalFormatting>
  <conditionalFormatting sqref="P253">
    <cfRule type="expression" dxfId="25" priority="30">
      <formula>O253="Sponsor Certified Not Compliant"</formula>
    </cfRule>
  </conditionalFormatting>
  <conditionalFormatting sqref="O253">
    <cfRule type="expression" dxfId="24" priority="29">
      <formula>O253="Do not answer Question 2"</formula>
    </cfRule>
  </conditionalFormatting>
  <conditionalFormatting sqref="P254">
    <cfRule type="expression" dxfId="23" priority="28">
      <formula>O254="Sponsor Certified Not Compliant"</formula>
    </cfRule>
  </conditionalFormatting>
  <conditionalFormatting sqref="O254">
    <cfRule type="expression" dxfId="22" priority="27">
      <formula>O254="Do not answer Question 2"</formula>
    </cfRule>
  </conditionalFormatting>
  <conditionalFormatting sqref="R254">
    <cfRule type="expression" dxfId="21" priority="24">
      <formula>#REF!="Sponsor Certified Compliant - Documentation Required"</formula>
    </cfRule>
    <cfRule type="expression" dxfId="20" priority="25">
      <formula>#REF!="Sponsor Certified Not Applicable"</formula>
    </cfRule>
    <cfRule type="expression" dxfId="19" priority="26">
      <formula>#REF!="Sponsor Certified Not Compliant"</formula>
    </cfRule>
  </conditionalFormatting>
  <conditionalFormatting sqref="P257">
    <cfRule type="expression" dxfId="18" priority="23">
      <formula>O257="Sponsor Certified Not Compliant"</formula>
    </cfRule>
  </conditionalFormatting>
  <conditionalFormatting sqref="O257">
    <cfRule type="expression" dxfId="17" priority="22">
      <formula>O257="Do not answer Question 2"</formula>
    </cfRule>
  </conditionalFormatting>
  <conditionalFormatting sqref="R276">
    <cfRule type="expression" dxfId="16" priority="19">
      <formula>#REF!="Sponsor Certified Compliant - Documentation Required"</formula>
    </cfRule>
    <cfRule type="expression" dxfId="15" priority="20">
      <formula>#REF!="Sponsor Certified Not Applicable"</formula>
    </cfRule>
    <cfRule type="expression" dxfId="14" priority="21">
      <formula>#REF!="Sponsor Certified Not Compliant"</formula>
    </cfRule>
  </conditionalFormatting>
  <conditionalFormatting sqref="P265">
    <cfRule type="expression" dxfId="13" priority="18">
      <formula>O265="Sponsor Certified Not Compliant"</formula>
    </cfRule>
  </conditionalFormatting>
  <conditionalFormatting sqref="O265">
    <cfRule type="expression" dxfId="12" priority="17">
      <formula>O265="Do not answer Question 2"</formula>
    </cfRule>
  </conditionalFormatting>
  <conditionalFormatting sqref="P323">
    <cfRule type="expression" dxfId="11" priority="16">
      <formula>O323="Sponsor Certified Not Compliant"</formula>
    </cfRule>
  </conditionalFormatting>
  <conditionalFormatting sqref="P324">
    <cfRule type="expression" dxfId="10" priority="15">
      <formula>O324="Sponsor Certified Not Compliant"</formula>
    </cfRule>
  </conditionalFormatting>
  <conditionalFormatting sqref="O324">
    <cfRule type="expression" dxfId="9" priority="13">
      <formula>O324="Do not answer Question 2"</formula>
    </cfRule>
  </conditionalFormatting>
  <conditionalFormatting sqref="O247">
    <cfRule type="expression" dxfId="8" priority="11">
      <formula>O247="Do not answer Question 2"</formula>
    </cfRule>
  </conditionalFormatting>
  <conditionalFormatting sqref="P247">
    <cfRule type="expression" dxfId="7" priority="12">
      <formula>O247="Sponsor Certified Not Compliant"</formula>
    </cfRule>
  </conditionalFormatting>
  <conditionalFormatting sqref="O248">
    <cfRule type="expression" dxfId="6" priority="9">
      <formula>O248="Do not answer Question 2"</formula>
    </cfRule>
  </conditionalFormatting>
  <conditionalFormatting sqref="P248">
    <cfRule type="expression" dxfId="5" priority="10">
      <formula>O248="Sponsor Certified Not Compliant"</formula>
    </cfRule>
  </conditionalFormatting>
  <conditionalFormatting sqref="O307">
    <cfRule type="expression" dxfId="4" priority="7">
      <formula>O307="Do not answer Question 2"</formula>
    </cfRule>
  </conditionalFormatting>
  <conditionalFormatting sqref="P307">
    <cfRule type="expression" dxfId="3" priority="8">
      <formula>O307="Sponsor Certified Not Compliant"</formula>
    </cfRule>
  </conditionalFormatting>
  <conditionalFormatting sqref="O308">
    <cfRule type="expression" dxfId="2" priority="5">
      <formula>O308="Do not answer Question 2"</formula>
    </cfRule>
  </conditionalFormatting>
  <conditionalFormatting sqref="P308">
    <cfRule type="expression" dxfId="1" priority="6">
      <formula>O308="Sponsor Certified Not Compliant"</formula>
    </cfRule>
  </conditionalFormatting>
  <conditionalFormatting sqref="L174">
    <cfRule type="expression" dxfId="0" priority="2">
      <formula>$O$173="Sponsor Certified Compliant"</formula>
    </cfRule>
  </conditionalFormatting>
  <dataValidations count="2">
    <dataValidation allowBlank="1" showInputMessage="1" showErrorMessage="1" error="Please select one response._x000a_" promptTitle="Select One" sqref="M172 M259 M33:M34 M42 M94:M100 M44:M45 M49:M50 M20 M60:M64 M77:M82 M68:M69 M105:M107 M90 M110:M112 M47 M119 M241:M243 M238 M26 M165:M170 M30 M102:M103 M153:M158 M53:M58 M116 M121:M122 M84 M86:M88 M160:M163 M126:M151 M66 M175:M185" xr:uid="{00000000-0002-0000-0000-000000000000}"/>
    <dataValidation allowBlank="1" showInputMessage="1" showErrorMessage="1" error="Please respond to the question in the previous column using the drop down selection._x000a_" promptTitle="Select One" sqref="O321:O322 R97:R99 O324 O20:O319" xr:uid="{00000000-0002-0000-0000-000001000000}"/>
  </dataValidations>
  <printOptions horizontalCentered="1" verticalCentered="1" headings="1" gridLines="1"/>
  <pageMargins left="0.5" right="0.5" top="0.5" bottom="0.5" header="0.3" footer="0.3"/>
  <pageSetup paperSize="5" scale="41" fitToHeight="0" orientation="landscape" r:id="rId1"/>
  <headerFooter>
    <oddHeader>&amp;C2021-2022 Certification Worksheet - Oversight of Schools</oddHeader>
    <oddFooter>Page &amp;P of &amp;N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L153:L177 L26:L27 L20:L24 L9:L16 Q323 L31:L32 N323:N324 N20:N66 N68:N320 Q20:Q320</xm:sqref>
        </x14:dataValidation>
        <x14:dataValidation type="list" allowBlank="1" showDropDown="1" showInputMessage="1" showErrorMessage="1" xr:uid="{00000000-0002-0000-0000-000004000000}">
          <x14:formula1>
            <xm:f>'Drop Downs'!$H$2:$H$46</xm:f>
          </x14:formula1>
          <xm:sqref>H4:H5</xm:sqref>
        </x14:dataValidation>
        <x14:dataValidation type="list" allowBlank="1" showInputMessage="1" showErrorMessage="1" xr:uid="{0E9F38D6-6C25-4193-BCB9-4B5705DFACF8}">
          <x14:formula1>
            <xm:f>'Drop Downs'!$B$8:$B$10</xm:f>
          </x14:formula1>
          <xm:sqref>L308 L145 L301:L304 L291:L299 L68 L37 L33:L35 L44 L47 L40:L42 L28:L30 L73 L70 L91 L108 L64:L66 L122 L131 L211 L178:L182 L285 L265 L221:L224 L289 L102:L103 L306 L152 L53 L88 L226 L57 L219 L25 L59:L62 L315 L318:L319</xm:sqref>
        </x14:dataValidation>
        <x14:dataValidation type="list" allowBlank="1" showInputMessage="1" showErrorMessage="1" xr:uid="{C19FECC3-60BA-4852-BB83-2EE3FA455ACB}">
          <x14:formula1>
            <xm:f>'Drop Downs'!$B$8:$B$9</xm:f>
          </x14:formula1>
          <xm:sqref>L36 L309:L314 L43 L45:L46 L48:L52 L54:L56 L58 L63 L69 L89:L90 L92:L101 L104:L107 L109:L121 L132:L144 L146:L151 L212:L218 L220 L290 L300 L305 L227:L264 L316:L317 L266:L284 L71:L72 L74:L87 L123:L130 L286:L288 L320:L324 L307 L38:L39</xm:sqref>
        </x14:dataValidation>
        <x14:dataValidation type="list" allowBlank="1" showInputMessage="1" showErrorMessage="1" xr:uid="{00000000-0002-0000-0000-000005000000}">
          <x14:formula1>
            <xm:f>'Drop Downs'!$B$2:$B$3</xm:f>
          </x14:formula1>
          <xm:sqref>S20:S71 S73:S324</xm:sqref>
        </x14:dataValidation>
        <x14:dataValidation type="list" allowBlank="1" showInputMessage="1" showErrorMessage="1" error="Please respond to the question in the previous column using the drop down selection._x000a_" promptTitle="Select One" xr:uid="{1C48CFDC-61DE-49B3-BAAD-DBA4D3189B5F}">
          <x14:formula1>
            <xm:f>'Drop Downs'!$B$8:$B$9</xm:f>
          </x14:formula1>
          <xm:sqref>L183:L210</xm:sqref>
        </x14:dataValidation>
        <x14:dataValidation type="list" allowBlank="1" showInputMessage="1" showErrorMessage="1" xr:uid="{00000000-0002-0000-0000-000006000000}">
          <x14:formula1>
            <xm:f>'Drop Downs'!$D$2:$D$4</xm:f>
          </x14:formula1>
          <xm:sqref>T20:T324</xm:sqref>
        </x14:dataValidation>
        <x14:dataValidation type="list" allowBlank="1" showInputMessage="1" showErrorMessage="1" xr:uid="{D05017DD-CD01-48E2-8C82-67A2B26D83D1}">
          <x14:formula1>
            <xm:f>'Drop Downs'!$F$5:$F$29</xm:f>
          </x14:formula1>
          <xm:sqref>U20:U324</xm:sqref>
        </x14:dataValidation>
        <x14:dataValidation type="list" allowBlank="1" showDropDown="1" showInputMessage="1" showErrorMessage="1" xr:uid="{00000000-0002-0000-0000-000003000000}">
          <x14:formula1>
            <xm:f>'Drop Downs'!$K$2:$K$366</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1"/>
  <sheetViews>
    <sheetView workbookViewId="0">
      <pane xSplit="1" ySplit="1" topLeftCell="B2" activePane="bottomRight" state="frozen"/>
      <selection pane="bottomRight" activeCell="F2" sqref="F2"/>
      <selection pane="bottomLeft" activeCell="A2" sqref="A2"/>
      <selection pane="topRight" activeCell="B1" sqref="B1"/>
    </sheetView>
  </sheetViews>
  <sheetFormatPr defaultColWidth="9.28515625" defaultRowHeight="14.45"/>
  <cols>
    <col min="1" max="1" width="13.28515625" style="10" customWidth="1"/>
    <col min="2" max="2" width="13" style="10" customWidth="1"/>
    <col min="3" max="3" width="12.7109375" style="10" customWidth="1"/>
    <col min="4" max="4" width="40" style="10" customWidth="1"/>
    <col min="5" max="5" width="24.42578125" style="10" customWidth="1"/>
    <col min="6" max="6" width="16.7109375" style="10" customWidth="1"/>
    <col min="7" max="7" width="18.5703125" style="10" customWidth="1"/>
    <col min="8" max="8" width="47" style="11" bestFit="1" customWidth="1"/>
    <col min="9" max="16384" width="9.28515625" style="1"/>
  </cols>
  <sheetData>
    <row r="1" spans="1:8" s="7" customFormat="1" ht="43.5">
      <c r="A1" s="9" t="s">
        <v>1694</v>
      </c>
      <c r="B1" s="9" t="s">
        <v>1695</v>
      </c>
      <c r="C1" s="9" t="s">
        <v>45</v>
      </c>
      <c r="D1" s="9" t="s">
        <v>1696</v>
      </c>
      <c r="E1" s="9" t="s">
        <v>1697</v>
      </c>
      <c r="F1" s="9" t="s">
        <v>63</v>
      </c>
      <c r="G1" s="9" t="s">
        <v>1698</v>
      </c>
      <c r="H1" s="9" t="s">
        <v>65</v>
      </c>
    </row>
    <row r="2" spans="1:8">
      <c r="A2" s="10">
        <f>'Sponsor Oversight of Schools'!$H$4</f>
        <v>0</v>
      </c>
      <c r="B2" s="6">
        <f>'Sponsor Oversight of Schools'!$H$2</f>
        <v>0</v>
      </c>
      <c r="C2" s="10">
        <f>'Sponsor Oversight of Schools'!A20</f>
        <v>101</v>
      </c>
      <c r="D2" s="10" t="str">
        <f>'Sponsor Oversight of Schools'!O20</f>
        <v/>
      </c>
      <c r="E2" s="10" t="str">
        <f>IF('Sponsor Oversight of Schools'!Q20&lt;&gt;"",'Sponsor Oversight of Schools'!Q20,"")</f>
        <v/>
      </c>
      <c r="F2" s="10">
        <f>'Sponsor Oversight of Schools'!S20</f>
        <v>0</v>
      </c>
      <c r="G2" s="10">
        <f>'Sponsor Oversight of Schools'!T20</f>
        <v>0</v>
      </c>
      <c r="H2" s="11">
        <f>'Sponsor Oversight of Schools'!U20</f>
        <v>0</v>
      </c>
    </row>
    <row r="3" spans="1:8">
      <c r="A3" s="10">
        <f>'Sponsor Oversight of Schools'!$H$4</f>
        <v>0</v>
      </c>
      <c r="B3" s="6">
        <f>'Sponsor Oversight of Schools'!$H$2</f>
        <v>0</v>
      </c>
      <c r="C3" s="10">
        <f>'Sponsor Oversight of Schools'!A21</f>
        <v>102</v>
      </c>
      <c r="D3" s="10" t="str">
        <f>'Sponsor Oversight of Schools'!O21</f>
        <v/>
      </c>
      <c r="E3" s="10" t="str">
        <f>IF('Sponsor Oversight of Schools'!Q21&lt;&gt;"",'Sponsor Oversight of Schools'!Q21,"")</f>
        <v/>
      </c>
      <c r="F3" s="10">
        <f>'Sponsor Oversight of Schools'!S21</f>
        <v>0</v>
      </c>
      <c r="G3" s="10">
        <f>'Sponsor Oversight of Schools'!T21</f>
        <v>0</v>
      </c>
      <c r="H3" s="11">
        <f>'Sponsor Oversight of Schools'!U21</f>
        <v>0</v>
      </c>
    </row>
    <row r="4" spans="1:8">
      <c r="A4" s="10">
        <f>'Sponsor Oversight of Schools'!$H$4</f>
        <v>0</v>
      </c>
      <c r="B4" s="6">
        <f>'Sponsor Oversight of Schools'!$H$2</f>
        <v>0</v>
      </c>
      <c r="C4" s="10">
        <f>'Sponsor Oversight of Schools'!A22</f>
        <v>103</v>
      </c>
      <c r="D4" s="10" t="str">
        <f>'Sponsor Oversight of Schools'!O22</f>
        <v/>
      </c>
      <c r="E4" s="10" t="str">
        <f>IF('Sponsor Oversight of Schools'!Q22&lt;&gt;"",'Sponsor Oversight of Schools'!Q22,"")</f>
        <v/>
      </c>
      <c r="F4" s="10">
        <f>'Sponsor Oversight of Schools'!S22</f>
        <v>0</v>
      </c>
      <c r="G4" s="10">
        <f>'Sponsor Oversight of Schools'!T22</f>
        <v>0</v>
      </c>
      <c r="H4" s="11">
        <f>'Sponsor Oversight of Schools'!U22</f>
        <v>0</v>
      </c>
    </row>
    <row r="5" spans="1:8">
      <c r="A5" s="10">
        <f>'Sponsor Oversight of Schools'!$H$4</f>
        <v>0</v>
      </c>
      <c r="B5" s="6">
        <f>'Sponsor Oversight of Schools'!$H$2</f>
        <v>0</v>
      </c>
      <c r="C5" s="10">
        <f>'Sponsor Oversight of Schools'!A23</f>
        <v>104</v>
      </c>
      <c r="D5" s="10" t="str">
        <f>'Sponsor Oversight of Schools'!O23</f>
        <v/>
      </c>
      <c r="E5" s="10" t="str">
        <f>IF('Sponsor Oversight of Schools'!Q23&lt;&gt;"",'Sponsor Oversight of Schools'!Q23,"")</f>
        <v/>
      </c>
      <c r="F5" s="10">
        <f>'Sponsor Oversight of Schools'!S23</f>
        <v>0</v>
      </c>
      <c r="G5" s="10">
        <f>'Sponsor Oversight of Schools'!T23</f>
        <v>0</v>
      </c>
      <c r="H5" s="11">
        <f>'Sponsor Oversight of Schools'!U23</f>
        <v>0</v>
      </c>
    </row>
    <row r="6" spans="1:8">
      <c r="A6" s="10">
        <f>'Sponsor Oversight of Schools'!$H$4</f>
        <v>0</v>
      </c>
      <c r="B6" s="6">
        <f>'Sponsor Oversight of Schools'!$H$2</f>
        <v>0</v>
      </c>
      <c r="C6" s="10">
        <f>'Sponsor Oversight of Schools'!A24</f>
        <v>105</v>
      </c>
      <c r="D6" s="10" t="str">
        <f>'Sponsor Oversight of Schools'!O24</f>
        <v/>
      </c>
      <c r="E6" s="10" t="str">
        <f>IF('Sponsor Oversight of Schools'!Q24&lt;&gt;"",'Sponsor Oversight of Schools'!Q24,"")</f>
        <v/>
      </c>
      <c r="F6" s="10">
        <f>'Sponsor Oversight of Schools'!S24</f>
        <v>0</v>
      </c>
      <c r="G6" s="10">
        <f>'Sponsor Oversight of Schools'!T24</f>
        <v>0</v>
      </c>
      <c r="H6" s="11">
        <f>'Sponsor Oversight of Schools'!U24</f>
        <v>0</v>
      </c>
    </row>
    <row r="7" spans="1:8">
      <c r="A7" s="10">
        <f>'Sponsor Oversight of Schools'!$H$4</f>
        <v>0</v>
      </c>
      <c r="B7" s="6">
        <f>'Sponsor Oversight of Schools'!$H$2</f>
        <v>0</v>
      </c>
      <c r="C7" s="10">
        <f>'Sponsor Oversight of Schools'!A25</f>
        <v>106</v>
      </c>
      <c r="D7" s="10" t="str">
        <f>'Sponsor Oversight of Schools'!O25</f>
        <v/>
      </c>
      <c r="E7" s="10" t="str">
        <f>IF('Sponsor Oversight of Schools'!Q25&lt;&gt;"",'Sponsor Oversight of Schools'!Q25,"")</f>
        <v/>
      </c>
      <c r="F7" s="10">
        <f>'Sponsor Oversight of Schools'!S25</f>
        <v>0</v>
      </c>
      <c r="G7" s="10">
        <f>'Sponsor Oversight of Schools'!T25</f>
        <v>0</v>
      </c>
      <c r="H7" s="11">
        <f>'Sponsor Oversight of Schools'!U25</f>
        <v>0</v>
      </c>
    </row>
    <row r="8" spans="1:8">
      <c r="A8" s="10">
        <f>'Sponsor Oversight of Schools'!$H$4</f>
        <v>0</v>
      </c>
      <c r="B8" s="6">
        <f>'Sponsor Oversight of Schools'!$H$2</f>
        <v>0</v>
      </c>
      <c r="C8" s="10">
        <f>'Sponsor Oversight of Schools'!A26</f>
        <v>108</v>
      </c>
      <c r="D8" s="10" t="str">
        <f>'Sponsor Oversight of Schools'!O26</f>
        <v/>
      </c>
      <c r="E8" s="10" t="str">
        <f>IF('Sponsor Oversight of Schools'!Q26&lt;&gt;"",'Sponsor Oversight of Schools'!Q26,"")</f>
        <v/>
      </c>
      <c r="F8" s="10">
        <f>'Sponsor Oversight of Schools'!S26</f>
        <v>0</v>
      </c>
      <c r="G8" s="10">
        <f>'Sponsor Oversight of Schools'!T26</f>
        <v>0</v>
      </c>
      <c r="H8" s="11">
        <f>'Sponsor Oversight of Schools'!U26</f>
        <v>0</v>
      </c>
    </row>
    <row r="9" spans="1:8">
      <c r="A9" s="10">
        <f>'Sponsor Oversight of Schools'!$H$4</f>
        <v>0</v>
      </c>
      <c r="B9" s="6">
        <f>'Sponsor Oversight of Schools'!$H$2</f>
        <v>0</v>
      </c>
      <c r="C9" s="10">
        <f>'Sponsor Oversight of Schools'!A27</f>
        <v>109</v>
      </c>
      <c r="D9" s="10" t="str">
        <f>'Sponsor Oversight of Schools'!O27</f>
        <v/>
      </c>
      <c r="E9" s="10" t="str">
        <f>IF('Sponsor Oversight of Schools'!Q27&lt;&gt;"",'Sponsor Oversight of Schools'!Q27,"")</f>
        <v/>
      </c>
      <c r="F9" s="10">
        <f>'Sponsor Oversight of Schools'!S27</f>
        <v>0</v>
      </c>
      <c r="G9" s="10">
        <f>'Sponsor Oversight of Schools'!T27</f>
        <v>0</v>
      </c>
      <c r="H9" s="11">
        <f>'Sponsor Oversight of Schools'!U27</f>
        <v>0</v>
      </c>
    </row>
    <row r="10" spans="1:8">
      <c r="A10" s="10">
        <f>'Sponsor Oversight of Schools'!$H$4</f>
        <v>0</v>
      </c>
      <c r="B10" s="6">
        <f>'Sponsor Oversight of Schools'!$H$2</f>
        <v>0</v>
      </c>
      <c r="C10" s="10">
        <f>'Sponsor Oversight of Schools'!A28</f>
        <v>110</v>
      </c>
      <c r="D10" s="10" t="str">
        <f>'Sponsor Oversight of Schools'!O28</f>
        <v/>
      </c>
      <c r="E10" s="10" t="str">
        <f>IF('Sponsor Oversight of Schools'!Q28&lt;&gt;"",'Sponsor Oversight of Schools'!Q28,"")</f>
        <v/>
      </c>
      <c r="F10" s="10">
        <f>'Sponsor Oversight of Schools'!S28</f>
        <v>0</v>
      </c>
      <c r="G10" s="10">
        <f>'Sponsor Oversight of Schools'!T28</f>
        <v>0</v>
      </c>
      <c r="H10" s="11">
        <f>'Sponsor Oversight of Schools'!U28</f>
        <v>0</v>
      </c>
    </row>
    <row r="11" spans="1:8">
      <c r="A11" s="10">
        <f>'Sponsor Oversight of Schools'!$H$4</f>
        <v>0</v>
      </c>
      <c r="B11" s="6">
        <f>'Sponsor Oversight of Schools'!$H$2</f>
        <v>0</v>
      </c>
      <c r="C11" s="10">
        <f>'Sponsor Oversight of Schools'!A29</f>
        <v>111</v>
      </c>
      <c r="D11" s="10" t="str">
        <f>'Sponsor Oversight of Schools'!O29</f>
        <v/>
      </c>
      <c r="E11" s="10" t="str">
        <f>IF('Sponsor Oversight of Schools'!Q29&lt;&gt;"",'Sponsor Oversight of Schools'!Q29,"")</f>
        <v/>
      </c>
      <c r="F11" s="10">
        <f>'Sponsor Oversight of Schools'!S29</f>
        <v>0</v>
      </c>
      <c r="G11" s="10">
        <f>'Sponsor Oversight of Schools'!T29</f>
        <v>0</v>
      </c>
      <c r="H11" s="11">
        <f>'Sponsor Oversight of Schools'!U29</f>
        <v>0</v>
      </c>
    </row>
    <row r="12" spans="1:8">
      <c r="A12" s="10">
        <f>'Sponsor Oversight of Schools'!$H$4</f>
        <v>0</v>
      </c>
      <c r="B12" s="6">
        <f>'Sponsor Oversight of Schools'!$H$2</f>
        <v>0</v>
      </c>
      <c r="C12" s="10">
        <f>'Sponsor Oversight of Schools'!A30</f>
        <v>112</v>
      </c>
      <c r="D12" s="10" t="str">
        <f>'Sponsor Oversight of Schools'!O30</f>
        <v/>
      </c>
      <c r="E12" s="10" t="str">
        <f>IF('Sponsor Oversight of Schools'!Q30&lt;&gt;"",'Sponsor Oversight of Schools'!Q30,"")</f>
        <v/>
      </c>
      <c r="F12" s="10">
        <f>'Sponsor Oversight of Schools'!S30</f>
        <v>0</v>
      </c>
      <c r="G12" s="10">
        <f>'Sponsor Oversight of Schools'!T30</f>
        <v>0</v>
      </c>
      <c r="H12" s="11">
        <f>'Sponsor Oversight of Schools'!U30</f>
        <v>0</v>
      </c>
    </row>
    <row r="13" spans="1:8">
      <c r="A13" s="10">
        <f>'Sponsor Oversight of Schools'!$H$4</f>
        <v>0</v>
      </c>
      <c r="B13" s="6">
        <f>'Sponsor Oversight of Schools'!$H$2</f>
        <v>0</v>
      </c>
      <c r="C13" s="10">
        <f>'Sponsor Oversight of Schools'!A31</f>
        <v>113</v>
      </c>
      <c r="D13" s="10" t="str">
        <f>'Sponsor Oversight of Schools'!O31</f>
        <v/>
      </c>
      <c r="E13" s="10" t="str">
        <f>IF('Sponsor Oversight of Schools'!Q31&lt;&gt;"",'Sponsor Oversight of Schools'!Q31,"")</f>
        <v/>
      </c>
      <c r="F13" s="10">
        <f>'Sponsor Oversight of Schools'!S31</f>
        <v>0</v>
      </c>
      <c r="G13" s="10">
        <f>'Sponsor Oversight of Schools'!T31</f>
        <v>0</v>
      </c>
      <c r="H13" s="11">
        <f>'Sponsor Oversight of Schools'!U31</f>
        <v>0</v>
      </c>
    </row>
    <row r="14" spans="1:8">
      <c r="A14" s="10">
        <f>'Sponsor Oversight of Schools'!$H$4</f>
        <v>0</v>
      </c>
      <c r="B14" s="6">
        <f>'Sponsor Oversight of Schools'!$H$2</f>
        <v>0</v>
      </c>
      <c r="C14" s="10">
        <f>'Sponsor Oversight of Schools'!A32</f>
        <v>114</v>
      </c>
      <c r="D14" s="10" t="str">
        <f>'Sponsor Oversight of Schools'!O32</f>
        <v/>
      </c>
      <c r="E14" s="10" t="str">
        <f>IF('Sponsor Oversight of Schools'!Q32&lt;&gt;"",'Sponsor Oversight of Schools'!Q32,"")</f>
        <v/>
      </c>
      <c r="F14" s="10">
        <f>'Sponsor Oversight of Schools'!S32</f>
        <v>0</v>
      </c>
      <c r="G14" s="10">
        <f>'Sponsor Oversight of Schools'!T32</f>
        <v>0</v>
      </c>
      <c r="H14" s="11">
        <f>'Sponsor Oversight of Schools'!U32</f>
        <v>0</v>
      </c>
    </row>
    <row r="15" spans="1:8">
      <c r="A15" s="10">
        <f>'Sponsor Oversight of Schools'!$H$4</f>
        <v>0</v>
      </c>
      <c r="B15" s="6">
        <f>'Sponsor Oversight of Schools'!$H$2</f>
        <v>0</v>
      </c>
      <c r="C15" s="10">
        <f>'Sponsor Oversight of Schools'!A33</f>
        <v>115</v>
      </c>
      <c r="D15" s="10" t="str">
        <f>'Sponsor Oversight of Schools'!O33</f>
        <v/>
      </c>
      <c r="E15" s="10" t="str">
        <f>IF('Sponsor Oversight of Schools'!Q33&lt;&gt;"",'Sponsor Oversight of Schools'!Q33,"")</f>
        <v/>
      </c>
      <c r="F15" s="10">
        <f>'Sponsor Oversight of Schools'!S33</f>
        <v>0</v>
      </c>
      <c r="G15" s="10">
        <f>'Sponsor Oversight of Schools'!T33</f>
        <v>0</v>
      </c>
      <c r="H15" s="11">
        <f>'Sponsor Oversight of Schools'!U33</f>
        <v>0</v>
      </c>
    </row>
    <row r="16" spans="1:8">
      <c r="A16" s="10">
        <f>'Sponsor Oversight of Schools'!$H$4</f>
        <v>0</v>
      </c>
      <c r="B16" s="6">
        <f>'Sponsor Oversight of Schools'!$H$2</f>
        <v>0</v>
      </c>
      <c r="C16" s="10">
        <f>'Sponsor Oversight of Schools'!A34</f>
        <v>116</v>
      </c>
      <c r="D16" s="10" t="str">
        <f>'Sponsor Oversight of Schools'!O34</f>
        <v/>
      </c>
      <c r="E16" s="10" t="str">
        <f>IF('Sponsor Oversight of Schools'!Q34&lt;&gt;"",'Sponsor Oversight of Schools'!Q34,"")</f>
        <v/>
      </c>
      <c r="F16" s="10">
        <f>'Sponsor Oversight of Schools'!S34</f>
        <v>0</v>
      </c>
      <c r="G16" s="10">
        <f>'Sponsor Oversight of Schools'!T34</f>
        <v>0</v>
      </c>
      <c r="H16" s="11">
        <f>'Sponsor Oversight of Schools'!U34</f>
        <v>0</v>
      </c>
    </row>
    <row r="17" spans="1:8">
      <c r="A17" s="10">
        <f>'Sponsor Oversight of Schools'!$H$4</f>
        <v>0</v>
      </c>
      <c r="B17" s="6">
        <f>'Sponsor Oversight of Schools'!$H$2</f>
        <v>0</v>
      </c>
      <c r="C17" s="10">
        <f>'Sponsor Oversight of Schools'!A35</f>
        <v>117</v>
      </c>
      <c r="D17" s="10" t="str">
        <f>'Sponsor Oversight of Schools'!O35</f>
        <v/>
      </c>
      <c r="E17" s="10" t="str">
        <f>IF('Sponsor Oversight of Schools'!Q35&lt;&gt;"",'Sponsor Oversight of Schools'!Q35,"")</f>
        <v/>
      </c>
      <c r="F17" s="10">
        <f>'Sponsor Oversight of Schools'!S35</f>
        <v>0</v>
      </c>
      <c r="G17" s="10">
        <f>'Sponsor Oversight of Schools'!T35</f>
        <v>0</v>
      </c>
      <c r="H17" s="11">
        <f>'Sponsor Oversight of Schools'!U35</f>
        <v>0</v>
      </c>
    </row>
    <row r="18" spans="1:8">
      <c r="A18" s="10">
        <f>'Sponsor Oversight of Schools'!$H$4</f>
        <v>0</v>
      </c>
      <c r="B18" s="6">
        <f>'Sponsor Oversight of Schools'!$H$2</f>
        <v>0</v>
      </c>
      <c r="C18" s="10">
        <f>'Sponsor Oversight of Schools'!A36</f>
        <v>118</v>
      </c>
      <c r="D18" s="10" t="str">
        <f>'Sponsor Oversight of Schools'!O36</f>
        <v/>
      </c>
      <c r="E18" s="10" t="str">
        <f>IF('Sponsor Oversight of Schools'!Q36&lt;&gt;"",'Sponsor Oversight of Schools'!Q36,"")</f>
        <v/>
      </c>
      <c r="F18" s="10">
        <f>'Sponsor Oversight of Schools'!S36</f>
        <v>0</v>
      </c>
      <c r="G18" s="10">
        <f>'Sponsor Oversight of Schools'!T36</f>
        <v>0</v>
      </c>
      <c r="H18" s="11">
        <f>'Sponsor Oversight of Schools'!U36</f>
        <v>0</v>
      </c>
    </row>
    <row r="19" spans="1:8">
      <c r="A19" s="10">
        <f>'Sponsor Oversight of Schools'!$H$4</f>
        <v>0</v>
      </c>
      <c r="B19" s="6">
        <f>'Sponsor Oversight of Schools'!$H$2</f>
        <v>0</v>
      </c>
      <c r="C19" s="10">
        <f>'Sponsor Oversight of Schools'!A37</f>
        <v>119</v>
      </c>
      <c r="D19" s="10" t="str">
        <f>'Sponsor Oversight of Schools'!O37</f>
        <v/>
      </c>
      <c r="E19" s="10" t="str">
        <f>IF('Sponsor Oversight of Schools'!Q37&lt;&gt;"",'Sponsor Oversight of Schools'!Q37,"")</f>
        <v/>
      </c>
      <c r="F19" s="10">
        <f>'Sponsor Oversight of Schools'!S37</f>
        <v>0</v>
      </c>
      <c r="G19" s="10">
        <f>'Sponsor Oversight of Schools'!T37</f>
        <v>0</v>
      </c>
      <c r="H19" s="11">
        <f>'Sponsor Oversight of Schools'!U37</f>
        <v>0</v>
      </c>
    </row>
    <row r="20" spans="1:8">
      <c r="A20" s="10">
        <f>'Sponsor Oversight of Schools'!$H$4</f>
        <v>0</v>
      </c>
      <c r="B20" s="6">
        <f>'Sponsor Oversight of Schools'!$H$2</f>
        <v>0</v>
      </c>
      <c r="C20" s="10">
        <f>'Sponsor Oversight of Schools'!A38</f>
        <v>120</v>
      </c>
      <c r="D20" s="10" t="str">
        <f>'Sponsor Oversight of Schools'!O38</f>
        <v/>
      </c>
      <c r="E20" s="10" t="str">
        <f>IF('Sponsor Oversight of Schools'!Q38&lt;&gt;"",'Sponsor Oversight of Schools'!Q38,"")</f>
        <v/>
      </c>
      <c r="F20" s="10">
        <f>'Sponsor Oversight of Schools'!S38</f>
        <v>0</v>
      </c>
      <c r="G20" s="10">
        <f>'Sponsor Oversight of Schools'!T38</f>
        <v>0</v>
      </c>
      <c r="H20" s="11">
        <f>'Sponsor Oversight of Schools'!U38</f>
        <v>0</v>
      </c>
    </row>
    <row r="21" spans="1:8">
      <c r="A21" s="10">
        <f>'Sponsor Oversight of Schools'!$H$4</f>
        <v>0</v>
      </c>
      <c r="B21" s="6">
        <f>'Sponsor Oversight of Schools'!$H$2</f>
        <v>0</v>
      </c>
      <c r="C21" s="10">
        <f>'Sponsor Oversight of Schools'!A39</f>
        <v>121</v>
      </c>
      <c r="D21" s="10" t="str">
        <f>'Sponsor Oversight of Schools'!O39</f>
        <v/>
      </c>
      <c r="E21" s="10" t="str">
        <f>IF('Sponsor Oversight of Schools'!Q39&lt;&gt;"",'Sponsor Oversight of Schools'!Q39,"")</f>
        <v/>
      </c>
      <c r="F21" s="10">
        <f>'Sponsor Oversight of Schools'!S39</f>
        <v>0</v>
      </c>
      <c r="G21" s="10">
        <f>'Sponsor Oversight of Schools'!T39</f>
        <v>0</v>
      </c>
      <c r="H21" s="11">
        <f>'Sponsor Oversight of Schools'!U39</f>
        <v>0</v>
      </c>
    </row>
    <row r="22" spans="1:8">
      <c r="A22" s="10">
        <f>'Sponsor Oversight of Schools'!$H$4</f>
        <v>0</v>
      </c>
      <c r="B22" s="6">
        <f>'Sponsor Oversight of Schools'!$H$2</f>
        <v>0</v>
      </c>
      <c r="C22" s="10">
        <f>'Sponsor Oversight of Schools'!A40</f>
        <v>122</v>
      </c>
      <c r="D22" s="10" t="str">
        <f>'Sponsor Oversight of Schools'!O40</f>
        <v/>
      </c>
      <c r="E22" s="10" t="str">
        <f>IF('Sponsor Oversight of Schools'!Q40&lt;&gt;"",'Sponsor Oversight of Schools'!Q40,"")</f>
        <v/>
      </c>
      <c r="F22" s="10">
        <f>'Sponsor Oversight of Schools'!S40</f>
        <v>0</v>
      </c>
      <c r="G22" s="10">
        <f>'Sponsor Oversight of Schools'!T40</f>
        <v>0</v>
      </c>
      <c r="H22" s="11">
        <f>'Sponsor Oversight of Schools'!U40</f>
        <v>0</v>
      </c>
    </row>
    <row r="23" spans="1:8">
      <c r="A23" s="10">
        <f>'Sponsor Oversight of Schools'!$H$4</f>
        <v>0</v>
      </c>
      <c r="B23" s="6">
        <f>'Sponsor Oversight of Schools'!$H$2</f>
        <v>0</v>
      </c>
      <c r="C23" s="10">
        <f>'Sponsor Oversight of Schools'!A41</f>
        <v>123</v>
      </c>
      <c r="D23" s="10" t="str">
        <f>'Sponsor Oversight of Schools'!O41</f>
        <v/>
      </c>
      <c r="E23" s="10" t="str">
        <f>IF('Sponsor Oversight of Schools'!Q41&lt;&gt;"",'Sponsor Oversight of Schools'!Q41,"")</f>
        <v/>
      </c>
      <c r="F23" s="10">
        <f>'Sponsor Oversight of Schools'!S41</f>
        <v>0</v>
      </c>
      <c r="G23" s="10">
        <f>'Sponsor Oversight of Schools'!T41</f>
        <v>0</v>
      </c>
      <c r="H23" s="11">
        <f>'Sponsor Oversight of Schools'!U41</f>
        <v>0</v>
      </c>
    </row>
    <row r="24" spans="1:8">
      <c r="A24" s="10">
        <f>'Sponsor Oversight of Schools'!$H$4</f>
        <v>0</v>
      </c>
      <c r="B24" s="6">
        <f>'Sponsor Oversight of Schools'!$H$2</f>
        <v>0</v>
      </c>
      <c r="C24" s="10">
        <f>'Sponsor Oversight of Schools'!A42</f>
        <v>126</v>
      </c>
      <c r="D24" s="10" t="str">
        <f>'Sponsor Oversight of Schools'!O42</f>
        <v/>
      </c>
      <c r="E24" s="10" t="str">
        <f>IF('Sponsor Oversight of Schools'!Q42&lt;&gt;"",'Sponsor Oversight of Schools'!Q42,"")</f>
        <v/>
      </c>
      <c r="F24" s="10">
        <f>'Sponsor Oversight of Schools'!S42</f>
        <v>0</v>
      </c>
      <c r="G24" s="10">
        <f>'Sponsor Oversight of Schools'!T42</f>
        <v>0</v>
      </c>
      <c r="H24" s="11">
        <f>'Sponsor Oversight of Schools'!U42</f>
        <v>0</v>
      </c>
    </row>
    <row r="25" spans="1:8">
      <c r="A25" s="10">
        <f>'Sponsor Oversight of Schools'!$H$4</f>
        <v>0</v>
      </c>
      <c r="B25" s="6">
        <f>'Sponsor Oversight of Schools'!$H$2</f>
        <v>0</v>
      </c>
      <c r="C25" s="10">
        <f>'Sponsor Oversight of Schools'!A43</f>
        <v>127</v>
      </c>
      <c r="D25" s="10" t="str">
        <f>'Sponsor Oversight of Schools'!O43</f>
        <v/>
      </c>
      <c r="E25" s="10" t="str">
        <f>IF('Sponsor Oversight of Schools'!Q43&lt;&gt;"",'Sponsor Oversight of Schools'!Q43,"")</f>
        <v/>
      </c>
      <c r="F25" s="10">
        <f>'Sponsor Oversight of Schools'!S43</f>
        <v>0</v>
      </c>
      <c r="G25" s="10">
        <f>'Sponsor Oversight of Schools'!T43</f>
        <v>0</v>
      </c>
      <c r="H25" s="11">
        <f>'Sponsor Oversight of Schools'!U43</f>
        <v>0</v>
      </c>
    </row>
    <row r="26" spans="1:8">
      <c r="A26" s="10">
        <f>'Sponsor Oversight of Schools'!$H$4</f>
        <v>0</v>
      </c>
      <c r="B26" s="6">
        <f>'Sponsor Oversight of Schools'!$H$2</f>
        <v>0</v>
      </c>
      <c r="C26" s="10">
        <f>'Sponsor Oversight of Schools'!A44</f>
        <v>128</v>
      </c>
      <c r="D26" s="10" t="str">
        <f>'Sponsor Oversight of Schools'!O44</f>
        <v/>
      </c>
      <c r="E26" s="10" t="str">
        <f>IF('Sponsor Oversight of Schools'!Q44&lt;&gt;"",'Sponsor Oversight of Schools'!Q44,"")</f>
        <v/>
      </c>
      <c r="F26" s="10">
        <f>'Sponsor Oversight of Schools'!S44</f>
        <v>0</v>
      </c>
      <c r="G26" s="10">
        <f>'Sponsor Oversight of Schools'!T44</f>
        <v>0</v>
      </c>
      <c r="H26" s="11">
        <f>'Sponsor Oversight of Schools'!U44</f>
        <v>0</v>
      </c>
    </row>
    <row r="27" spans="1:8">
      <c r="A27" s="10">
        <f>'Sponsor Oversight of Schools'!$H$4</f>
        <v>0</v>
      </c>
      <c r="B27" s="6">
        <f>'Sponsor Oversight of Schools'!$H$2</f>
        <v>0</v>
      </c>
      <c r="C27" s="10">
        <f>'Sponsor Oversight of Schools'!A45</f>
        <v>129</v>
      </c>
      <c r="D27" s="10" t="str">
        <f>'Sponsor Oversight of Schools'!O45</f>
        <v/>
      </c>
      <c r="E27" s="10" t="str">
        <f>IF('Sponsor Oversight of Schools'!Q45&lt;&gt;"",'Sponsor Oversight of Schools'!Q45,"")</f>
        <v/>
      </c>
      <c r="F27" s="10">
        <f>'Sponsor Oversight of Schools'!S45</f>
        <v>0</v>
      </c>
      <c r="G27" s="10">
        <f>'Sponsor Oversight of Schools'!T45</f>
        <v>0</v>
      </c>
      <c r="H27" s="11">
        <f>'Sponsor Oversight of Schools'!U45</f>
        <v>0</v>
      </c>
    </row>
    <row r="28" spans="1:8">
      <c r="A28" s="10">
        <f>'Sponsor Oversight of Schools'!$H$4</f>
        <v>0</v>
      </c>
      <c r="B28" s="6">
        <f>'Sponsor Oversight of Schools'!$H$2</f>
        <v>0</v>
      </c>
      <c r="C28" s="10">
        <f>'Sponsor Oversight of Schools'!A46</f>
        <v>130</v>
      </c>
      <c r="D28" s="10" t="str">
        <f>'Sponsor Oversight of Schools'!O46</f>
        <v/>
      </c>
      <c r="E28" s="10" t="str">
        <f>IF('Sponsor Oversight of Schools'!Q46&lt;&gt;"",'Sponsor Oversight of Schools'!Q46,"")</f>
        <v/>
      </c>
      <c r="F28" s="10">
        <f>'Sponsor Oversight of Schools'!S46</f>
        <v>0</v>
      </c>
      <c r="G28" s="10">
        <f>'Sponsor Oversight of Schools'!T46</f>
        <v>0</v>
      </c>
      <c r="H28" s="11">
        <f>'Sponsor Oversight of Schools'!U46</f>
        <v>0</v>
      </c>
    </row>
    <row r="29" spans="1:8">
      <c r="A29" s="10">
        <f>'Sponsor Oversight of Schools'!$H$4</f>
        <v>0</v>
      </c>
      <c r="B29" s="6">
        <f>'Sponsor Oversight of Schools'!$H$2</f>
        <v>0</v>
      </c>
      <c r="C29" s="10">
        <f>'Sponsor Oversight of Schools'!A47</f>
        <v>131</v>
      </c>
      <c r="D29" s="10" t="str">
        <f>'Sponsor Oversight of Schools'!O47</f>
        <v/>
      </c>
      <c r="E29" s="10" t="str">
        <f>IF('Sponsor Oversight of Schools'!Q47&lt;&gt;"",'Sponsor Oversight of Schools'!Q47,"")</f>
        <v/>
      </c>
      <c r="F29" s="10">
        <f>'Sponsor Oversight of Schools'!S47</f>
        <v>0</v>
      </c>
      <c r="G29" s="10">
        <f>'Sponsor Oversight of Schools'!T47</f>
        <v>0</v>
      </c>
      <c r="H29" s="11">
        <f>'Sponsor Oversight of Schools'!U47</f>
        <v>0</v>
      </c>
    </row>
    <row r="30" spans="1:8">
      <c r="A30" s="10">
        <f>'Sponsor Oversight of Schools'!$H$4</f>
        <v>0</v>
      </c>
      <c r="B30" s="6">
        <f>'Sponsor Oversight of Schools'!$H$2</f>
        <v>0</v>
      </c>
      <c r="C30" s="10">
        <f>'Sponsor Oversight of Schools'!A48</f>
        <v>132</v>
      </c>
      <c r="D30" s="10" t="str">
        <f>'Sponsor Oversight of Schools'!O48</f>
        <v/>
      </c>
      <c r="E30" s="10" t="str">
        <f>IF('Sponsor Oversight of Schools'!Q48&lt;&gt;"",'Sponsor Oversight of Schools'!Q48,"")</f>
        <v/>
      </c>
      <c r="F30" s="10">
        <f>'Sponsor Oversight of Schools'!S48</f>
        <v>0</v>
      </c>
      <c r="G30" s="10">
        <f>'Sponsor Oversight of Schools'!T48</f>
        <v>0</v>
      </c>
      <c r="H30" s="11">
        <f>'Sponsor Oversight of Schools'!U48</f>
        <v>0</v>
      </c>
    </row>
    <row r="31" spans="1:8">
      <c r="A31" s="10">
        <f>'Sponsor Oversight of Schools'!$H$4</f>
        <v>0</v>
      </c>
      <c r="B31" s="6">
        <f>'Sponsor Oversight of Schools'!$H$2</f>
        <v>0</v>
      </c>
      <c r="C31" s="10">
        <f>'Sponsor Oversight of Schools'!A49</f>
        <v>133</v>
      </c>
      <c r="D31" s="10" t="str">
        <f>'Sponsor Oversight of Schools'!O49</f>
        <v/>
      </c>
      <c r="E31" s="10" t="str">
        <f>IF('Sponsor Oversight of Schools'!Q49&lt;&gt;"",'Sponsor Oversight of Schools'!Q49,"")</f>
        <v/>
      </c>
      <c r="F31" s="10">
        <f>'Sponsor Oversight of Schools'!S49</f>
        <v>0</v>
      </c>
      <c r="G31" s="10">
        <f>'Sponsor Oversight of Schools'!T49</f>
        <v>0</v>
      </c>
      <c r="H31" s="11">
        <f>'Sponsor Oversight of Schools'!U49</f>
        <v>0</v>
      </c>
    </row>
    <row r="32" spans="1:8">
      <c r="A32" s="10">
        <f>'Sponsor Oversight of Schools'!$H$4</f>
        <v>0</v>
      </c>
      <c r="B32" s="6">
        <f>'Sponsor Oversight of Schools'!$H$2</f>
        <v>0</v>
      </c>
      <c r="C32" s="10">
        <f>'Sponsor Oversight of Schools'!A50</f>
        <v>134</v>
      </c>
      <c r="D32" s="10" t="str">
        <f>'Sponsor Oversight of Schools'!O50</f>
        <v/>
      </c>
      <c r="E32" s="10" t="str">
        <f>IF('Sponsor Oversight of Schools'!Q50&lt;&gt;"",'Sponsor Oversight of Schools'!Q50,"")</f>
        <v/>
      </c>
      <c r="F32" s="10">
        <f>'Sponsor Oversight of Schools'!S50</f>
        <v>0</v>
      </c>
      <c r="G32" s="10">
        <f>'Sponsor Oversight of Schools'!T50</f>
        <v>0</v>
      </c>
      <c r="H32" s="11">
        <f>'Sponsor Oversight of Schools'!U50</f>
        <v>0</v>
      </c>
    </row>
    <row r="33" spans="1:8">
      <c r="A33" s="10">
        <f>'Sponsor Oversight of Schools'!$H$4</f>
        <v>0</v>
      </c>
      <c r="B33" s="6">
        <f>'Sponsor Oversight of Schools'!$H$2</f>
        <v>0</v>
      </c>
      <c r="C33" s="10">
        <f>'Sponsor Oversight of Schools'!A51</f>
        <v>135</v>
      </c>
      <c r="D33" s="10" t="str">
        <f>'Sponsor Oversight of Schools'!O51</f>
        <v/>
      </c>
      <c r="E33" s="10" t="str">
        <f>IF('Sponsor Oversight of Schools'!Q51&lt;&gt;"",'Sponsor Oversight of Schools'!Q51,"")</f>
        <v/>
      </c>
      <c r="F33" s="10">
        <f>'Sponsor Oversight of Schools'!S51</f>
        <v>0</v>
      </c>
      <c r="G33" s="10">
        <f>'Sponsor Oversight of Schools'!T51</f>
        <v>0</v>
      </c>
      <c r="H33" s="11">
        <f>'Sponsor Oversight of Schools'!U51</f>
        <v>0</v>
      </c>
    </row>
    <row r="34" spans="1:8">
      <c r="A34" s="10">
        <f>'Sponsor Oversight of Schools'!$H$4</f>
        <v>0</v>
      </c>
      <c r="B34" s="6">
        <f>'Sponsor Oversight of Schools'!$H$2</f>
        <v>0</v>
      </c>
      <c r="C34" s="10">
        <f>'Sponsor Oversight of Schools'!A52</f>
        <v>136</v>
      </c>
      <c r="D34" s="10" t="str">
        <f>'Sponsor Oversight of Schools'!O52</f>
        <v/>
      </c>
      <c r="E34" s="10" t="str">
        <f>IF('Sponsor Oversight of Schools'!Q52&lt;&gt;"",'Sponsor Oversight of Schools'!Q52,"")</f>
        <v/>
      </c>
      <c r="F34" s="10">
        <f>'Sponsor Oversight of Schools'!S52</f>
        <v>0</v>
      </c>
      <c r="G34" s="10">
        <f>'Sponsor Oversight of Schools'!T52</f>
        <v>0</v>
      </c>
      <c r="H34" s="11">
        <f>'Sponsor Oversight of Schools'!U52</f>
        <v>0</v>
      </c>
    </row>
    <row r="35" spans="1:8">
      <c r="A35" s="10">
        <f>'Sponsor Oversight of Schools'!$H$4</f>
        <v>0</v>
      </c>
      <c r="B35" s="6">
        <f>'Sponsor Oversight of Schools'!$H$2</f>
        <v>0</v>
      </c>
      <c r="C35" s="10">
        <f>'Sponsor Oversight of Schools'!A53</f>
        <v>137</v>
      </c>
      <c r="D35" s="10" t="str">
        <f>'Sponsor Oversight of Schools'!O53</f>
        <v/>
      </c>
      <c r="E35" s="10" t="str">
        <f>IF('Sponsor Oversight of Schools'!Q53&lt;&gt;"",'Sponsor Oversight of Schools'!Q53,"")</f>
        <v/>
      </c>
      <c r="F35" s="10">
        <f>'Sponsor Oversight of Schools'!S53</f>
        <v>0</v>
      </c>
      <c r="G35" s="10">
        <f>'Sponsor Oversight of Schools'!T53</f>
        <v>0</v>
      </c>
      <c r="H35" s="11">
        <f>'Sponsor Oversight of Schools'!U53</f>
        <v>0</v>
      </c>
    </row>
    <row r="36" spans="1:8">
      <c r="A36" s="10">
        <f>'Sponsor Oversight of Schools'!$H$4</f>
        <v>0</v>
      </c>
      <c r="B36" s="6">
        <f>'Sponsor Oversight of Schools'!$H$2</f>
        <v>0</v>
      </c>
      <c r="C36" s="10">
        <f>'Sponsor Oversight of Schools'!A54</f>
        <v>138</v>
      </c>
      <c r="D36" s="10" t="str">
        <f>'Sponsor Oversight of Schools'!O54</f>
        <v/>
      </c>
      <c r="E36" s="10" t="str">
        <f>IF('Sponsor Oversight of Schools'!Q54&lt;&gt;"",'Sponsor Oversight of Schools'!Q54,"")</f>
        <v/>
      </c>
      <c r="F36" s="10">
        <f>'Sponsor Oversight of Schools'!S54</f>
        <v>0</v>
      </c>
      <c r="G36" s="10">
        <f>'Sponsor Oversight of Schools'!T54</f>
        <v>0</v>
      </c>
      <c r="H36" s="11">
        <f>'Sponsor Oversight of Schools'!U54</f>
        <v>0</v>
      </c>
    </row>
    <row r="37" spans="1:8">
      <c r="A37" s="10">
        <f>'Sponsor Oversight of Schools'!$H$4</f>
        <v>0</v>
      </c>
      <c r="B37" s="6">
        <f>'Sponsor Oversight of Schools'!$H$2</f>
        <v>0</v>
      </c>
      <c r="C37" s="10">
        <f>'Sponsor Oversight of Schools'!A55</f>
        <v>139</v>
      </c>
      <c r="D37" s="10" t="str">
        <f>'Sponsor Oversight of Schools'!O55</f>
        <v/>
      </c>
      <c r="E37" s="10" t="str">
        <f>IF('Sponsor Oversight of Schools'!Q55&lt;&gt;"",'Sponsor Oversight of Schools'!Q55,"")</f>
        <v/>
      </c>
      <c r="F37" s="10">
        <f>'Sponsor Oversight of Schools'!S55</f>
        <v>0</v>
      </c>
      <c r="G37" s="10">
        <f>'Sponsor Oversight of Schools'!T55</f>
        <v>0</v>
      </c>
      <c r="H37" s="11">
        <f>'Sponsor Oversight of Schools'!U55</f>
        <v>0</v>
      </c>
    </row>
    <row r="38" spans="1:8">
      <c r="A38" s="10">
        <f>'Sponsor Oversight of Schools'!$H$4</f>
        <v>0</v>
      </c>
      <c r="B38" s="6">
        <f>'Sponsor Oversight of Schools'!$H$2</f>
        <v>0</v>
      </c>
      <c r="C38" s="10">
        <f>'Sponsor Oversight of Schools'!A56</f>
        <v>146</v>
      </c>
      <c r="D38" s="10" t="str">
        <f>'Sponsor Oversight of Schools'!O56</f>
        <v/>
      </c>
      <c r="E38" s="10" t="str">
        <f>IF('Sponsor Oversight of Schools'!Q56&lt;&gt;"",'Sponsor Oversight of Schools'!Q56,"")</f>
        <v/>
      </c>
      <c r="F38" s="10">
        <f>'Sponsor Oversight of Schools'!S56</f>
        <v>0</v>
      </c>
      <c r="G38" s="10">
        <f>'Sponsor Oversight of Schools'!T56</f>
        <v>0</v>
      </c>
      <c r="H38" s="11">
        <f>'Sponsor Oversight of Schools'!U56</f>
        <v>0</v>
      </c>
    </row>
    <row r="39" spans="1:8">
      <c r="A39" s="10">
        <f>'Sponsor Oversight of Schools'!$H$4</f>
        <v>0</v>
      </c>
      <c r="B39" s="6">
        <f>'Sponsor Oversight of Schools'!$H$2</f>
        <v>0</v>
      </c>
      <c r="C39" s="10">
        <f>'Sponsor Oversight of Schools'!A57</f>
        <v>147</v>
      </c>
      <c r="D39" s="10" t="str">
        <f>'Sponsor Oversight of Schools'!O57</f>
        <v/>
      </c>
      <c r="E39" s="10" t="str">
        <f>IF('Sponsor Oversight of Schools'!Q57&lt;&gt;"",'Sponsor Oversight of Schools'!Q57,"")</f>
        <v/>
      </c>
      <c r="F39" s="10">
        <f>'Sponsor Oversight of Schools'!S57</f>
        <v>0</v>
      </c>
      <c r="G39" s="10">
        <f>'Sponsor Oversight of Schools'!T57</f>
        <v>0</v>
      </c>
      <c r="H39" s="11">
        <f>'Sponsor Oversight of Schools'!U57</f>
        <v>0</v>
      </c>
    </row>
    <row r="40" spans="1:8">
      <c r="A40" s="10">
        <f>'Sponsor Oversight of Schools'!$H$4</f>
        <v>0</v>
      </c>
      <c r="B40" s="6">
        <f>'Sponsor Oversight of Schools'!$H$2</f>
        <v>0</v>
      </c>
      <c r="C40" s="10">
        <f>'Sponsor Oversight of Schools'!A58</f>
        <v>148</v>
      </c>
      <c r="D40" s="10" t="str">
        <f>'Sponsor Oversight of Schools'!O58</f>
        <v/>
      </c>
      <c r="E40" s="10" t="str">
        <f>IF('Sponsor Oversight of Schools'!Q58&lt;&gt;"",'Sponsor Oversight of Schools'!Q58,"")</f>
        <v/>
      </c>
      <c r="F40" s="10">
        <f>'Sponsor Oversight of Schools'!S58</f>
        <v>0</v>
      </c>
      <c r="G40" s="10">
        <f>'Sponsor Oversight of Schools'!T58</f>
        <v>0</v>
      </c>
      <c r="H40" s="11">
        <f>'Sponsor Oversight of Schools'!U58</f>
        <v>0</v>
      </c>
    </row>
    <row r="41" spans="1:8">
      <c r="A41" s="10">
        <f>'Sponsor Oversight of Schools'!$H$4</f>
        <v>0</v>
      </c>
      <c r="B41" s="6">
        <f>'Sponsor Oversight of Schools'!$H$2</f>
        <v>0</v>
      </c>
      <c r="C41" s="10">
        <f>'Sponsor Oversight of Schools'!A59</f>
        <v>149</v>
      </c>
      <c r="D41" s="10" t="str">
        <f>'Sponsor Oversight of Schools'!O59</f>
        <v/>
      </c>
      <c r="E41" s="10" t="str">
        <f>IF('Sponsor Oversight of Schools'!Q59&lt;&gt;"",'Sponsor Oversight of Schools'!Q59,"")</f>
        <v/>
      </c>
      <c r="F41" s="10">
        <f>'Sponsor Oversight of Schools'!S59</f>
        <v>0</v>
      </c>
      <c r="G41" s="10">
        <f>'Sponsor Oversight of Schools'!T59</f>
        <v>0</v>
      </c>
      <c r="H41" s="11">
        <f>'Sponsor Oversight of Schools'!U59</f>
        <v>0</v>
      </c>
    </row>
    <row r="42" spans="1:8">
      <c r="A42" s="10">
        <f>'Sponsor Oversight of Schools'!$H$4</f>
        <v>0</v>
      </c>
      <c r="B42" s="6">
        <f>'Sponsor Oversight of Schools'!$H$2</f>
        <v>0</v>
      </c>
      <c r="C42" s="10">
        <f>'Sponsor Oversight of Schools'!A60</f>
        <v>150</v>
      </c>
      <c r="D42" s="10" t="str">
        <f>'Sponsor Oversight of Schools'!O60</f>
        <v/>
      </c>
      <c r="E42" s="10" t="str">
        <f>IF('Sponsor Oversight of Schools'!Q60&lt;&gt;"",'Sponsor Oversight of Schools'!Q60,"")</f>
        <v/>
      </c>
      <c r="F42" s="10">
        <f>'Sponsor Oversight of Schools'!S60</f>
        <v>0</v>
      </c>
      <c r="G42" s="10">
        <f>'Sponsor Oversight of Schools'!T60</f>
        <v>0</v>
      </c>
      <c r="H42" s="11">
        <f>'Sponsor Oversight of Schools'!U60</f>
        <v>0</v>
      </c>
    </row>
    <row r="43" spans="1:8">
      <c r="A43" s="10">
        <f>'Sponsor Oversight of Schools'!$H$4</f>
        <v>0</v>
      </c>
      <c r="B43" s="6">
        <f>'Sponsor Oversight of Schools'!$H$2</f>
        <v>0</v>
      </c>
      <c r="C43" s="10">
        <f>'Sponsor Oversight of Schools'!A61</f>
        <v>156</v>
      </c>
      <c r="D43" s="10" t="str">
        <f>'Sponsor Oversight of Schools'!O61</f>
        <v/>
      </c>
      <c r="E43" s="10" t="str">
        <f>IF('Sponsor Oversight of Schools'!Q61&lt;&gt;"",'Sponsor Oversight of Schools'!Q61,"")</f>
        <v/>
      </c>
      <c r="F43" s="10">
        <f>'Sponsor Oversight of Schools'!S61</f>
        <v>0</v>
      </c>
      <c r="G43" s="10">
        <f>'Sponsor Oversight of Schools'!T61</f>
        <v>0</v>
      </c>
      <c r="H43" s="11">
        <f>'Sponsor Oversight of Schools'!U61</f>
        <v>0</v>
      </c>
    </row>
    <row r="44" spans="1:8">
      <c r="A44" s="10">
        <f>'Sponsor Oversight of Schools'!$H$4</f>
        <v>0</v>
      </c>
      <c r="B44" s="6">
        <f>'Sponsor Oversight of Schools'!$H$2</f>
        <v>0</v>
      </c>
      <c r="C44" s="10">
        <f>'Sponsor Oversight of Schools'!A62</f>
        <v>157</v>
      </c>
      <c r="D44" s="10" t="str">
        <f>'Sponsor Oversight of Schools'!O62</f>
        <v/>
      </c>
      <c r="E44" s="10" t="str">
        <f>IF('Sponsor Oversight of Schools'!Q62&lt;&gt;"",'Sponsor Oversight of Schools'!Q62,"")</f>
        <v/>
      </c>
      <c r="F44" s="10">
        <f>'Sponsor Oversight of Schools'!S62</f>
        <v>0</v>
      </c>
      <c r="G44" s="10">
        <f>'Sponsor Oversight of Schools'!T62</f>
        <v>0</v>
      </c>
      <c r="H44" s="11">
        <f>'Sponsor Oversight of Schools'!U62</f>
        <v>0</v>
      </c>
    </row>
    <row r="45" spans="1:8">
      <c r="A45" s="10">
        <f>'Sponsor Oversight of Schools'!$H$4</f>
        <v>0</v>
      </c>
      <c r="B45" s="6">
        <f>'Sponsor Oversight of Schools'!$H$2</f>
        <v>0</v>
      </c>
      <c r="C45" s="10">
        <f>'Sponsor Oversight of Schools'!A63</f>
        <v>158</v>
      </c>
      <c r="D45" s="10" t="str">
        <f>'Sponsor Oversight of Schools'!O63</f>
        <v/>
      </c>
      <c r="E45" s="10" t="str">
        <f>IF('Sponsor Oversight of Schools'!Q63&lt;&gt;"",'Sponsor Oversight of Schools'!Q63,"")</f>
        <v/>
      </c>
      <c r="F45" s="10">
        <f>'Sponsor Oversight of Schools'!S63</f>
        <v>0</v>
      </c>
      <c r="G45" s="10">
        <f>'Sponsor Oversight of Schools'!T63</f>
        <v>0</v>
      </c>
      <c r="H45" s="11">
        <f>'Sponsor Oversight of Schools'!U63</f>
        <v>0</v>
      </c>
    </row>
    <row r="46" spans="1:8">
      <c r="A46" s="10">
        <f>'Sponsor Oversight of Schools'!$H$4</f>
        <v>0</v>
      </c>
      <c r="B46" s="6">
        <f>'Sponsor Oversight of Schools'!$H$2</f>
        <v>0</v>
      </c>
      <c r="C46" s="10">
        <f>'Sponsor Oversight of Schools'!A64</f>
        <v>159</v>
      </c>
      <c r="D46" s="10" t="str">
        <f>'Sponsor Oversight of Schools'!O64</f>
        <v/>
      </c>
      <c r="E46" s="10" t="str">
        <f>IF('Sponsor Oversight of Schools'!Q64&lt;&gt;"",'Sponsor Oversight of Schools'!Q64,"")</f>
        <v/>
      </c>
      <c r="F46" s="10">
        <f>'Sponsor Oversight of Schools'!S64</f>
        <v>0</v>
      </c>
      <c r="G46" s="10">
        <f>'Sponsor Oversight of Schools'!T64</f>
        <v>0</v>
      </c>
      <c r="H46" s="11">
        <f>'Sponsor Oversight of Schools'!U64</f>
        <v>0</v>
      </c>
    </row>
    <row r="47" spans="1:8">
      <c r="A47" s="10">
        <f>'Sponsor Oversight of Schools'!$H$4</f>
        <v>0</v>
      </c>
      <c r="B47" s="6">
        <f>'Sponsor Oversight of Schools'!$H$2</f>
        <v>0</v>
      </c>
      <c r="C47" s="10">
        <f>'Sponsor Oversight of Schools'!A65</f>
        <v>160</v>
      </c>
      <c r="D47" s="10" t="str">
        <f>'Sponsor Oversight of Schools'!O65</f>
        <v/>
      </c>
      <c r="E47" s="10" t="str">
        <f>IF('Sponsor Oversight of Schools'!Q65&lt;&gt;"",'Sponsor Oversight of Schools'!Q65,"")</f>
        <v/>
      </c>
      <c r="F47" s="10">
        <f>'Sponsor Oversight of Schools'!S65</f>
        <v>0</v>
      </c>
      <c r="G47" s="10">
        <f>'Sponsor Oversight of Schools'!T65</f>
        <v>0</v>
      </c>
      <c r="H47" s="11">
        <f>'Sponsor Oversight of Schools'!U65</f>
        <v>0</v>
      </c>
    </row>
    <row r="48" spans="1:8">
      <c r="A48" s="10">
        <f>'Sponsor Oversight of Schools'!$H$4</f>
        <v>0</v>
      </c>
      <c r="B48" s="6">
        <f>'Sponsor Oversight of Schools'!$H$2</f>
        <v>0</v>
      </c>
      <c r="C48" s="10">
        <f>'Sponsor Oversight of Schools'!A66</f>
        <v>161</v>
      </c>
      <c r="D48" s="10" t="str">
        <f>'Sponsor Oversight of Schools'!O66</f>
        <v/>
      </c>
      <c r="E48" s="10" t="str">
        <f>IF('Sponsor Oversight of Schools'!Q66&lt;&gt;"",'Sponsor Oversight of Schools'!Q66,"")</f>
        <v/>
      </c>
      <c r="F48" s="10">
        <f>'Sponsor Oversight of Schools'!S66</f>
        <v>0</v>
      </c>
      <c r="G48" s="10">
        <f>'Sponsor Oversight of Schools'!T66</f>
        <v>0</v>
      </c>
      <c r="H48" s="11">
        <f>'Sponsor Oversight of Schools'!U66</f>
        <v>0</v>
      </c>
    </row>
    <row r="49" spans="1:8">
      <c r="A49" s="10">
        <f>'Sponsor Oversight of Schools'!$H$4</f>
        <v>0</v>
      </c>
      <c r="B49" s="6">
        <f>'Sponsor Oversight of Schools'!$H$2</f>
        <v>0</v>
      </c>
      <c r="C49" s="10">
        <f>'Sponsor Oversight of Schools'!A68</f>
        <v>163</v>
      </c>
      <c r="D49" s="10" t="str">
        <f>'Sponsor Oversight of Schools'!O68</f>
        <v/>
      </c>
      <c r="E49" s="10" t="str">
        <f>IF('Sponsor Oversight of Schools'!Q68&lt;&gt;"",'Sponsor Oversight of Schools'!Q68,"")</f>
        <v/>
      </c>
      <c r="F49" s="10">
        <f>'Sponsor Oversight of Schools'!S68</f>
        <v>0</v>
      </c>
      <c r="G49" s="10">
        <f>'Sponsor Oversight of Schools'!T68</f>
        <v>0</v>
      </c>
      <c r="H49" s="11">
        <f>'Sponsor Oversight of Schools'!U68</f>
        <v>0</v>
      </c>
    </row>
    <row r="50" spans="1:8">
      <c r="A50" s="10">
        <f>'Sponsor Oversight of Schools'!$H$4</f>
        <v>0</v>
      </c>
      <c r="B50" s="6">
        <f>'Sponsor Oversight of Schools'!$H$2</f>
        <v>0</v>
      </c>
      <c r="C50" s="10">
        <f>'Sponsor Oversight of Schools'!A69</f>
        <v>164</v>
      </c>
      <c r="D50" s="10" t="str">
        <f>'Sponsor Oversight of Schools'!O69</f>
        <v/>
      </c>
      <c r="E50" s="10" t="str">
        <f>IF('Sponsor Oversight of Schools'!Q69&lt;&gt;"",'Sponsor Oversight of Schools'!Q69,"")</f>
        <v/>
      </c>
      <c r="F50" s="10">
        <f>'Sponsor Oversight of Schools'!S69</f>
        <v>0</v>
      </c>
      <c r="G50" s="10">
        <f>'Sponsor Oversight of Schools'!T69</f>
        <v>0</v>
      </c>
      <c r="H50" s="11">
        <f>'Sponsor Oversight of Schools'!U69</f>
        <v>0</v>
      </c>
    </row>
    <row r="51" spans="1:8">
      <c r="A51" s="10">
        <f>'Sponsor Oversight of Schools'!$H$4</f>
        <v>0</v>
      </c>
      <c r="B51" s="6">
        <f>'Sponsor Oversight of Schools'!$H$2</f>
        <v>0</v>
      </c>
      <c r="C51" s="10">
        <f>'Sponsor Oversight of Schools'!A70</f>
        <v>165</v>
      </c>
      <c r="D51" s="10" t="str">
        <f>'Sponsor Oversight of Schools'!O70</f>
        <v/>
      </c>
      <c r="E51" s="10" t="str">
        <f>IF('Sponsor Oversight of Schools'!Q70&lt;&gt;"",'Sponsor Oversight of Schools'!Q70,"")</f>
        <v/>
      </c>
      <c r="F51" s="10">
        <f>'Sponsor Oversight of Schools'!S70</f>
        <v>0</v>
      </c>
      <c r="G51" s="10">
        <f>'Sponsor Oversight of Schools'!T70</f>
        <v>0</v>
      </c>
      <c r="H51" s="11">
        <f>'Sponsor Oversight of Schools'!U70</f>
        <v>0</v>
      </c>
    </row>
    <row r="52" spans="1:8">
      <c r="A52" s="10">
        <f>'Sponsor Oversight of Schools'!$H$4</f>
        <v>0</v>
      </c>
      <c r="B52" s="6">
        <f>'Sponsor Oversight of Schools'!$H$2</f>
        <v>0</v>
      </c>
      <c r="C52" s="10">
        <f>'Sponsor Oversight of Schools'!A71</f>
        <v>166</v>
      </c>
      <c r="D52" s="10" t="str">
        <f>'Sponsor Oversight of Schools'!O71</f>
        <v/>
      </c>
      <c r="E52" s="10" t="str">
        <f>IF('Sponsor Oversight of Schools'!Q71&lt;&gt;"",'Sponsor Oversight of Schools'!Q71,"")</f>
        <v/>
      </c>
      <c r="F52" s="10">
        <f>'Sponsor Oversight of Schools'!S71</f>
        <v>0</v>
      </c>
      <c r="G52" s="10">
        <f>'Sponsor Oversight of Schools'!T71</f>
        <v>0</v>
      </c>
      <c r="H52" s="11">
        <f>'Sponsor Oversight of Schools'!U71</f>
        <v>0</v>
      </c>
    </row>
    <row r="53" spans="1:8">
      <c r="A53" s="10">
        <f>'Sponsor Oversight of Schools'!$H$4</f>
        <v>0</v>
      </c>
      <c r="B53" s="6">
        <f>'Sponsor Oversight of Schools'!$H$2</f>
        <v>0</v>
      </c>
      <c r="C53" s="10">
        <f>'Sponsor Oversight of Schools'!A72</f>
        <v>167</v>
      </c>
      <c r="D53" s="10" t="str">
        <f>'Sponsor Oversight of Schools'!O72</f>
        <v/>
      </c>
      <c r="E53" s="10" t="str">
        <f>IF('Sponsor Oversight of Schools'!Q72&lt;&gt;"",'Sponsor Oversight of Schools'!Q72,"")</f>
        <v/>
      </c>
      <c r="F53" s="10">
        <f>'Sponsor Oversight of Schools'!S72</f>
        <v>0</v>
      </c>
      <c r="G53" s="10">
        <f>'Sponsor Oversight of Schools'!T72</f>
        <v>0</v>
      </c>
      <c r="H53" s="11">
        <f>'Sponsor Oversight of Schools'!U72</f>
        <v>0</v>
      </c>
    </row>
    <row r="54" spans="1:8">
      <c r="A54" s="10">
        <f>'Sponsor Oversight of Schools'!$H$4</f>
        <v>0</v>
      </c>
      <c r="B54" s="6">
        <f>'Sponsor Oversight of Schools'!$H$2</f>
        <v>0</v>
      </c>
      <c r="C54" s="10">
        <v>168</v>
      </c>
      <c r="D54" s="10" t="str">
        <f>'Sponsor Oversight of Schools'!O73</f>
        <v/>
      </c>
      <c r="E54" s="10" t="str">
        <f>IF('Sponsor Oversight of Schools'!Q73&lt;&gt;"",'Sponsor Oversight of Schools'!Q73,"")</f>
        <v/>
      </c>
      <c r="F54" s="10">
        <f>'Sponsor Oversight of Schools'!S73</f>
        <v>0</v>
      </c>
      <c r="G54" s="10">
        <f>'Sponsor Oversight of Schools'!T73</f>
        <v>0</v>
      </c>
      <c r="H54" s="11">
        <f>'Sponsor Oversight of Schools'!U73</f>
        <v>0</v>
      </c>
    </row>
    <row r="55" spans="1:8">
      <c r="A55" s="10">
        <f>'Sponsor Oversight of Schools'!$H$4</f>
        <v>0</v>
      </c>
      <c r="B55" s="6">
        <f>'Sponsor Oversight of Schools'!$H$2</f>
        <v>0</v>
      </c>
      <c r="C55" s="10">
        <f>'Sponsor Oversight of Schools'!A74</f>
        <v>171</v>
      </c>
      <c r="D55" s="10" t="str">
        <f>'Sponsor Oversight of Schools'!O74</f>
        <v/>
      </c>
      <c r="E55" s="10" t="str">
        <f>IF('Sponsor Oversight of Schools'!Q74&lt;&gt;"",'Sponsor Oversight of Schools'!Q74,"")</f>
        <v/>
      </c>
      <c r="F55" s="10">
        <f>'Sponsor Oversight of Schools'!S74</f>
        <v>0</v>
      </c>
      <c r="G55" s="10">
        <f>'Sponsor Oversight of Schools'!T74</f>
        <v>0</v>
      </c>
      <c r="H55" s="11">
        <f>'Sponsor Oversight of Schools'!U74</f>
        <v>0</v>
      </c>
    </row>
    <row r="56" spans="1:8">
      <c r="A56" s="10">
        <f>'Sponsor Oversight of Schools'!$H$4</f>
        <v>0</v>
      </c>
      <c r="B56" s="6">
        <f>'Sponsor Oversight of Schools'!$H$2</f>
        <v>0</v>
      </c>
      <c r="C56" s="10">
        <f>'Sponsor Oversight of Schools'!A75</f>
        <v>172</v>
      </c>
      <c r="D56" s="10" t="str">
        <f>'Sponsor Oversight of Schools'!O75</f>
        <v/>
      </c>
      <c r="E56" s="10" t="str">
        <f>IF('Sponsor Oversight of Schools'!Q75&lt;&gt;"",'Sponsor Oversight of Schools'!Q75,"")</f>
        <v/>
      </c>
      <c r="F56" s="10">
        <f>'Sponsor Oversight of Schools'!S75</f>
        <v>0</v>
      </c>
      <c r="G56" s="10">
        <f>'Sponsor Oversight of Schools'!T75</f>
        <v>0</v>
      </c>
      <c r="H56" s="11">
        <f>'Sponsor Oversight of Schools'!U75</f>
        <v>0</v>
      </c>
    </row>
    <row r="57" spans="1:8">
      <c r="A57" s="10">
        <f>'Sponsor Oversight of Schools'!$H$4</f>
        <v>0</v>
      </c>
      <c r="B57" s="6">
        <f>'Sponsor Oversight of Schools'!$H$2</f>
        <v>0</v>
      </c>
      <c r="C57" s="10">
        <f>'Sponsor Oversight of Schools'!A76</f>
        <v>173</v>
      </c>
      <c r="D57" s="10" t="str">
        <f>'Sponsor Oversight of Schools'!O76</f>
        <v/>
      </c>
      <c r="E57" s="10" t="str">
        <f>IF('Sponsor Oversight of Schools'!Q76&lt;&gt;"",'Sponsor Oversight of Schools'!Q76,"")</f>
        <v/>
      </c>
      <c r="F57" s="10">
        <f>'Sponsor Oversight of Schools'!S76</f>
        <v>0</v>
      </c>
      <c r="G57" s="10">
        <f>'Sponsor Oversight of Schools'!T76</f>
        <v>0</v>
      </c>
      <c r="H57" s="11">
        <f>'Sponsor Oversight of Schools'!U76</f>
        <v>0</v>
      </c>
    </row>
    <row r="58" spans="1:8">
      <c r="A58" s="10">
        <f>'Sponsor Oversight of Schools'!$H$4</f>
        <v>0</v>
      </c>
      <c r="B58" s="6">
        <f>'Sponsor Oversight of Schools'!$H$2</f>
        <v>0</v>
      </c>
      <c r="C58" s="10">
        <f>'Sponsor Oversight of Schools'!A77</f>
        <v>174</v>
      </c>
      <c r="D58" s="10" t="str">
        <f>'Sponsor Oversight of Schools'!O77</f>
        <v/>
      </c>
      <c r="E58" s="10" t="str">
        <f>IF('Sponsor Oversight of Schools'!Q77&lt;&gt;"",'Sponsor Oversight of Schools'!Q77,"")</f>
        <v/>
      </c>
      <c r="F58" s="10">
        <f>'Sponsor Oversight of Schools'!S77</f>
        <v>0</v>
      </c>
      <c r="G58" s="10">
        <f>'Sponsor Oversight of Schools'!T77</f>
        <v>0</v>
      </c>
      <c r="H58" s="11">
        <f>'Sponsor Oversight of Schools'!U77</f>
        <v>0</v>
      </c>
    </row>
    <row r="59" spans="1:8">
      <c r="A59" s="10">
        <f>'Sponsor Oversight of Schools'!$H$4</f>
        <v>0</v>
      </c>
      <c r="B59" s="6">
        <f>'Sponsor Oversight of Schools'!$H$2</f>
        <v>0</v>
      </c>
      <c r="C59" s="10">
        <f>'Sponsor Oversight of Schools'!A78</f>
        <v>175</v>
      </c>
      <c r="D59" s="10" t="str">
        <f>'Sponsor Oversight of Schools'!O78</f>
        <v/>
      </c>
      <c r="E59" s="10" t="str">
        <f>IF('Sponsor Oversight of Schools'!Q78&lt;&gt;"",'Sponsor Oversight of Schools'!Q78,"")</f>
        <v/>
      </c>
      <c r="F59" s="10">
        <f>'Sponsor Oversight of Schools'!S78</f>
        <v>0</v>
      </c>
      <c r="G59" s="10">
        <f>'Sponsor Oversight of Schools'!T78</f>
        <v>0</v>
      </c>
      <c r="H59" s="11">
        <f>'Sponsor Oversight of Schools'!U78</f>
        <v>0</v>
      </c>
    </row>
    <row r="60" spans="1:8">
      <c r="A60" s="10">
        <f>'Sponsor Oversight of Schools'!$H$4</f>
        <v>0</v>
      </c>
      <c r="B60" s="6">
        <f>'Sponsor Oversight of Schools'!$H$2</f>
        <v>0</v>
      </c>
      <c r="C60" s="10">
        <f>'Sponsor Oversight of Schools'!A79</f>
        <v>176</v>
      </c>
      <c r="D60" s="10" t="str">
        <f>'Sponsor Oversight of Schools'!O79</f>
        <v/>
      </c>
      <c r="E60" s="10" t="str">
        <f>IF('Sponsor Oversight of Schools'!Q79&lt;&gt;"",'Sponsor Oversight of Schools'!Q79,"")</f>
        <v/>
      </c>
      <c r="F60" s="10">
        <f>'Sponsor Oversight of Schools'!S79</f>
        <v>0</v>
      </c>
      <c r="G60" s="10">
        <f>'Sponsor Oversight of Schools'!T79</f>
        <v>0</v>
      </c>
      <c r="H60" s="11">
        <f>'Sponsor Oversight of Schools'!U79</f>
        <v>0</v>
      </c>
    </row>
    <row r="61" spans="1:8">
      <c r="A61" s="10">
        <f>'Sponsor Oversight of Schools'!$H$4</f>
        <v>0</v>
      </c>
      <c r="B61" s="6">
        <f>'Sponsor Oversight of Schools'!$H$2</f>
        <v>0</v>
      </c>
      <c r="C61" s="10">
        <f>'Sponsor Oversight of Schools'!A80</f>
        <v>177</v>
      </c>
      <c r="D61" s="10" t="str">
        <f>'Sponsor Oversight of Schools'!O80</f>
        <v/>
      </c>
      <c r="E61" s="10" t="str">
        <f>IF('Sponsor Oversight of Schools'!Q80&lt;&gt;"",'Sponsor Oversight of Schools'!Q80,"")</f>
        <v/>
      </c>
      <c r="F61" s="10">
        <f>'Sponsor Oversight of Schools'!S80</f>
        <v>0</v>
      </c>
      <c r="G61" s="10">
        <f>'Sponsor Oversight of Schools'!T80</f>
        <v>0</v>
      </c>
      <c r="H61" s="11">
        <f>'Sponsor Oversight of Schools'!U80</f>
        <v>0</v>
      </c>
    </row>
    <row r="62" spans="1:8">
      <c r="A62" s="10">
        <f>'Sponsor Oversight of Schools'!$H$4</f>
        <v>0</v>
      </c>
      <c r="B62" s="6">
        <f>'Sponsor Oversight of Schools'!$H$2</f>
        <v>0</v>
      </c>
      <c r="C62" s="10">
        <f>'Sponsor Oversight of Schools'!A81</f>
        <v>178</v>
      </c>
      <c r="D62" s="10" t="str">
        <f>'Sponsor Oversight of Schools'!O81</f>
        <v/>
      </c>
      <c r="E62" s="10" t="str">
        <f>IF('Sponsor Oversight of Schools'!Q81&lt;&gt;"",'Sponsor Oversight of Schools'!Q81,"")</f>
        <v/>
      </c>
      <c r="F62" s="10">
        <f>'Sponsor Oversight of Schools'!S81</f>
        <v>0</v>
      </c>
      <c r="G62" s="10">
        <f>'Sponsor Oversight of Schools'!T81</f>
        <v>0</v>
      </c>
      <c r="H62" s="11">
        <f>'Sponsor Oversight of Schools'!U81</f>
        <v>0</v>
      </c>
    </row>
    <row r="63" spans="1:8">
      <c r="A63" s="10">
        <f>'Sponsor Oversight of Schools'!$H$4</f>
        <v>0</v>
      </c>
      <c r="B63" s="6">
        <f>'Sponsor Oversight of Schools'!$H$2</f>
        <v>0</v>
      </c>
      <c r="C63" s="10">
        <f>'Sponsor Oversight of Schools'!A82</f>
        <v>179</v>
      </c>
      <c r="D63" s="10" t="str">
        <f>'Sponsor Oversight of Schools'!O82</f>
        <v/>
      </c>
      <c r="E63" s="10" t="str">
        <f>IF('Sponsor Oversight of Schools'!Q82&lt;&gt;"",'Sponsor Oversight of Schools'!Q82,"")</f>
        <v/>
      </c>
      <c r="F63" s="10">
        <f>'Sponsor Oversight of Schools'!S82</f>
        <v>0</v>
      </c>
      <c r="G63" s="10">
        <f>'Sponsor Oversight of Schools'!T82</f>
        <v>0</v>
      </c>
      <c r="H63" s="11">
        <f>'Sponsor Oversight of Schools'!U82</f>
        <v>0</v>
      </c>
    </row>
    <row r="64" spans="1:8">
      <c r="A64" s="10">
        <f>'Sponsor Oversight of Schools'!$H$4</f>
        <v>0</v>
      </c>
      <c r="B64" s="6">
        <f>'Sponsor Oversight of Schools'!$H$2</f>
        <v>0</v>
      </c>
      <c r="C64" s="10">
        <f>'Sponsor Oversight of Schools'!A83</f>
        <v>181</v>
      </c>
      <c r="D64" s="10" t="str">
        <f>'Sponsor Oversight of Schools'!O83</f>
        <v/>
      </c>
      <c r="E64" s="10" t="str">
        <f>IF('Sponsor Oversight of Schools'!Q83&lt;&gt;"",'Sponsor Oversight of Schools'!Q83,"")</f>
        <v/>
      </c>
      <c r="F64" s="10">
        <f>'Sponsor Oversight of Schools'!S83</f>
        <v>0</v>
      </c>
      <c r="G64" s="10">
        <f>'Sponsor Oversight of Schools'!T83</f>
        <v>0</v>
      </c>
      <c r="H64" s="11">
        <f>'Sponsor Oversight of Schools'!U83</f>
        <v>0</v>
      </c>
    </row>
    <row r="65" spans="1:8">
      <c r="A65" s="10">
        <f>'Sponsor Oversight of Schools'!$H$4</f>
        <v>0</v>
      </c>
      <c r="B65" s="6">
        <f>'Sponsor Oversight of Schools'!$H$2</f>
        <v>0</v>
      </c>
      <c r="C65" s="10">
        <f>'Sponsor Oversight of Schools'!A84</f>
        <v>182</v>
      </c>
      <c r="D65" s="10" t="str">
        <f>'Sponsor Oversight of Schools'!O84</f>
        <v/>
      </c>
      <c r="E65" s="10" t="str">
        <f>IF('Sponsor Oversight of Schools'!Q84&lt;&gt;"",'Sponsor Oversight of Schools'!Q84,"")</f>
        <v/>
      </c>
      <c r="F65" s="10">
        <f>'Sponsor Oversight of Schools'!S84</f>
        <v>0</v>
      </c>
      <c r="G65" s="10">
        <f>'Sponsor Oversight of Schools'!T84</f>
        <v>0</v>
      </c>
      <c r="H65" s="11">
        <f>'Sponsor Oversight of Schools'!U84</f>
        <v>0</v>
      </c>
    </row>
    <row r="66" spans="1:8">
      <c r="A66" s="10">
        <f>'Sponsor Oversight of Schools'!$H$4</f>
        <v>0</v>
      </c>
      <c r="B66" s="6">
        <f>'Sponsor Oversight of Schools'!$H$2</f>
        <v>0</v>
      </c>
      <c r="C66" s="10">
        <f>'Sponsor Oversight of Schools'!A85</f>
        <v>183</v>
      </c>
      <c r="D66" s="10" t="str">
        <f>'Sponsor Oversight of Schools'!O85</f>
        <v/>
      </c>
      <c r="E66" s="10" t="str">
        <f>IF('Sponsor Oversight of Schools'!Q85&lt;&gt;"",'Sponsor Oversight of Schools'!Q85,"")</f>
        <v/>
      </c>
      <c r="F66" s="10">
        <f>'Sponsor Oversight of Schools'!S85</f>
        <v>0</v>
      </c>
      <c r="G66" s="10">
        <f>'Sponsor Oversight of Schools'!T85</f>
        <v>0</v>
      </c>
      <c r="H66" s="11">
        <f>'Sponsor Oversight of Schools'!U85</f>
        <v>0</v>
      </c>
    </row>
    <row r="67" spans="1:8">
      <c r="A67" s="10">
        <f>'Sponsor Oversight of Schools'!$H$4</f>
        <v>0</v>
      </c>
      <c r="B67" s="6">
        <f>'Sponsor Oversight of Schools'!$H$2</f>
        <v>0</v>
      </c>
      <c r="C67" s="10">
        <f>'Sponsor Oversight of Schools'!A86</f>
        <v>184</v>
      </c>
      <c r="D67" s="10" t="str">
        <f>'Sponsor Oversight of Schools'!O86</f>
        <v/>
      </c>
      <c r="E67" s="10" t="str">
        <f>IF('Sponsor Oversight of Schools'!Q86&lt;&gt;"",'Sponsor Oversight of Schools'!Q86,"")</f>
        <v/>
      </c>
      <c r="F67" s="10">
        <f>'Sponsor Oversight of Schools'!S86</f>
        <v>0</v>
      </c>
      <c r="G67" s="10">
        <f>'Sponsor Oversight of Schools'!T86</f>
        <v>0</v>
      </c>
      <c r="H67" s="11">
        <f>'Sponsor Oversight of Schools'!U86</f>
        <v>0</v>
      </c>
    </row>
    <row r="68" spans="1:8">
      <c r="A68" s="10">
        <f>'Sponsor Oversight of Schools'!$H$4</f>
        <v>0</v>
      </c>
      <c r="B68" s="6">
        <f>'Sponsor Oversight of Schools'!$H$2</f>
        <v>0</v>
      </c>
      <c r="C68" s="10">
        <f>'Sponsor Oversight of Schools'!A87</f>
        <v>185</v>
      </c>
      <c r="D68" s="10" t="str">
        <f>'Sponsor Oversight of Schools'!O87</f>
        <v/>
      </c>
      <c r="E68" s="10" t="str">
        <f>IF('Sponsor Oversight of Schools'!Q87&lt;&gt;"",'Sponsor Oversight of Schools'!Q87,"")</f>
        <v/>
      </c>
      <c r="F68" s="10">
        <f>'Sponsor Oversight of Schools'!S87</f>
        <v>0</v>
      </c>
      <c r="G68" s="10">
        <f>'Sponsor Oversight of Schools'!T87</f>
        <v>0</v>
      </c>
      <c r="H68" s="11">
        <f>'Sponsor Oversight of Schools'!U87</f>
        <v>0</v>
      </c>
    </row>
    <row r="69" spans="1:8">
      <c r="A69" s="10">
        <f>'Sponsor Oversight of Schools'!$H$4</f>
        <v>0</v>
      </c>
      <c r="B69" s="6">
        <f>'Sponsor Oversight of Schools'!$H$2</f>
        <v>0</v>
      </c>
      <c r="C69" s="10">
        <f>'Sponsor Oversight of Schools'!A88</f>
        <v>186</v>
      </c>
      <c r="D69" s="10" t="str">
        <f>'Sponsor Oversight of Schools'!O88</f>
        <v/>
      </c>
      <c r="E69" s="10" t="str">
        <f>IF('Sponsor Oversight of Schools'!Q88&lt;&gt;"",'Sponsor Oversight of Schools'!Q88,"")</f>
        <v/>
      </c>
      <c r="F69" s="10">
        <f>'Sponsor Oversight of Schools'!S88</f>
        <v>0</v>
      </c>
      <c r="G69" s="10">
        <f>'Sponsor Oversight of Schools'!T88</f>
        <v>0</v>
      </c>
      <c r="H69" s="11">
        <f>'Sponsor Oversight of Schools'!U88</f>
        <v>0</v>
      </c>
    </row>
    <row r="70" spans="1:8">
      <c r="A70" s="10">
        <f>'Sponsor Oversight of Schools'!$H$4</f>
        <v>0</v>
      </c>
      <c r="B70" s="6">
        <f>'Sponsor Oversight of Schools'!$H$2</f>
        <v>0</v>
      </c>
      <c r="C70" s="10">
        <f>'Sponsor Oversight of Schools'!A89</f>
        <v>187</v>
      </c>
      <c r="D70" s="10" t="str">
        <f>'Sponsor Oversight of Schools'!O89</f>
        <v/>
      </c>
      <c r="E70" s="10" t="str">
        <f>IF('Sponsor Oversight of Schools'!Q89&lt;&gt;"",'Sponsor Oversight of Schools'!Q89,"")</f>
        <v/>
      </c>
      <c r="F70" s="10">
        <f>'Sponsor Oversight of Schools'!S89</f>
        <v>0</v>
      </c>
      <c r="G70" s="10">
        <f>'Sponsor Oversight of Schools'!T89</f>
        <v>0</v>
      </c>
      <c r="H70" s="11">
        <f>'Sponsor Oversight of Schools'!U89</f>
        <v>0</v>
      </c>
    </row>
    <row r="71" spans="1:8">
      <c r="A71" s="10">
        <f>'Sponsor Oversight of Schools'!$H$4</f>
        <v>0</v>
      </c>
      <c r="B71" s="6">
        <f>'Sponsor Oversight of Schools'!$H$2</f>
        <v>0</v>
      </c>
      <c r="C71" s="10">
        <f>'Sponsor Oversight of Schools'!A90</f>
        <v>196</v>
      </c>
      <c r="D71" s="10" t="str">
        <f>'Sponsor Oversight of Schools'!O90</f>
        <v/>
      </c>
      <c r="E71" s="10" t="str">
        <f>IF('Sponsor Oversight of Schools'!Q90&lt;&gt;"",'Sponsor Oversight of Schools'!Q90,"")</f>
        <v/>
      </c>
      <c r="F71" s="10">
        <f>'Sponsor Oversight of Schools'!S90</f>
        <v>0</v>
      </c>
      <c r="G71" s="10">
        <f>'Sponsor Oversight of Schools'!T90</f>
        <v>0</v>
      </c>
      <c r="H71" s="11">
        <f>'Sponsor Oversight of Schools'!U90</f>
        <v>0</v>
      </c>
    </row>
    <row r="72" spans="1:8">
      <c r="A72" s="10">
        <f>'Sponsor Oversight of Schools'!$H$4</f>
        <v>0</v>
      </c>
      <c r="B72" s="6">
        <f>'Sponsor Oversight of Schools'!$H$2</f>
        <v>0</v>
      </c>
      <c r="C72" s="10">
        <f>'Sponsor Oversight of Schools'!A91</f>
        <v>197</v>
      </c>
      <c r="D72" s="10" t="str">
        <f>'Sponsor Oversight of Schools'!O91</f>
        <v/>
      </c>
      <c r="E72" s="10" t="str">
        <f>IF('Sponsor Oversight of Schools'!Q91&lt;&gt;"",'Sponsor Oversight of Schools'!Q91,"")</f>
        <v/>
      </c>
      <c r="F72" s="10">
        <f>'Sponsor Oversight of Schools'!S91</f>
        <v>0</v>
      </c>
      <c r="G72" s="10">
        <f>'Sponsor Oversight of Schools'!T91</f>
        <v>0</v>
      </c>
      <c r="H72" s="11">
        <f>'Sponsor Oversight of Schools'!U91</f>
        <v>0</v>
      </c>
    </row>
    <row r="73" spans="1:8">
      <c r="A73" s="10">
        <f>'Sponsor Oversight of Schools'!$H$4</f>
        <v>0</v>
      </c>
      <c r="B73" s="6">
        <f>'Sponsor Oversight of Schools'!$H$2</f>
        <v>0</v>
      </c>
      <c r="C73" s="10">
        <f>'Sponsor Oversight of Schools'!A92</f>
        <v>198</v>
      </c>
      <c r="D73" s="10" t="str">
        <f>'Sponsor Oversight of Schools'!O92</f>
        <v/>
      </c>
      <c r="E73" s="10" t="str">
        <f>IF('Sponsor Oversight of Schools'!Q92&lt;&gt;"",'Sponsor Oversight of Schools'!Q92,"")</f>
        <v/>
      </c>
      <c r="F73" s="10">
        <f>'Sponsor Oversight of Schools'!S92</f>
        <v>0</v>
      </c>
      <c r="G73" s="10">
        <f>'Sponsor Oversight of Schools'!T92</f>
        <v>0</v>
      </c>
      <c r="H73" s="11">
        <f>'Sponsor Oversight of Schools'!U92</f>
        <v>0</v>
      </c>
    </row>
    <row r="74" spans="1:8">
      <c r="A74" s="10">
        <f>'Sponsor Oversight of Schools'!$H$4</f>
        <v>0</v>
      </c>
      <c r="B74" s="6">
        <f>'Sponsor Oversight of Schools'!$H$2</f>
        <v>0</v>
      </c>
      <c r="C74" s="10">
        <f>'Sponsor Oversight of Schools'!A93</f>
        <v>199</v>
      </c>
      <c r="D74" s="10" t="str">
        <f>'Sponsor Oversight of Schools'!O93</f>
        <v/>
      </c>
      <c r="E74" s="10" t="str">
        <f>IF('Sponsor Oversight of Schools'!Q93&lt;&gt;"",'Sponsor Oversight of Schools'!Q93,"")</f>
        <v/>
      </c>
      <c r="F74" s="10">
        <f>'Sponsor Oversight of Schools'!S93</f>
        <v>0</v>
      </c>
      <c r="G74" s="10">
        <f>'Sponsor Oversight of Schools'!T93</f>
        <v>0</v>
      </c>
      <c r="H74" s="11">
        <f>'Sponsor Oversight of Schools'!U93</f>
        <v>0</v>
      </c>
    </row>
    <row r="75" spans="1:8">
      <c r="A75" s="10">
        <f>'Sponsor Oversight of Schools'!$H$4</f>
        <v>0</v>
      </c>
      <c r="B75" s="6">
        <f>'Sponsor Oversight of Schools'!$H$2</f>
        <v>0</v>
      </c>
      <c r="C75" s="10">
        <f>'Sponsor Oversight of Schools'!A94</f>
        <v>201</v>
      </c>
      <c r="D75" s="10" t="str">
        <f>'Sponsor Oversight of Schools'!O94</f>
        <v/>
      </c>
      <c r="E75" s="10" t="str">
        <f>IF('Sponsor Oversight of Schools'!Q94&lt;&gt;"",'Sponsor Oversight of Schools'!Q94,"")</f>
        <v/>
      </c>
      <c r="F75" s="10">
        <f>'Sponsor Oversight of Schools'!S94</f>
        <v>0</v>
      </c>
      <c r="G75" s="10">
        <f>'Sponsor Oversight of Schools'!T94</f>
        <v>0</v>
      </c>
      <c r="H75" s="11">
        <f>'Sponsor Oversight of Schools'!U94</f>
        <v>0</v>
      </c>
    </row>
    <row r="76" spans="1:8">
      <c r="A76" s="10">
        <f>'Sponsor Oversight of Schools'!$H$4</f>
        <v>0</v>
      </c>
      <c r="B76" s="6">
        <f>'Sponsor Oversight of Schools'!$H$2</f>
        <v>0</v>
      </c>
      <c r="C76" s="10">
        <f>'Sponsor Oversight of Schools'!A96</f>
        <v>203</v>
      </c>
      <c r="D76" s="10" t="str">
        <f>'Sponsor Oversight of Schools'!O96</f>
        <v/>
      </c>
      <c r="E76" s="10" t="str">
        <f>IF('Sponsor Oversight of Schools'!Q96&lt;&gt;"",'Sponsor Oversight of Schools'!Q96,"")</f>
        <v/>
      </c>
      <c r="F76" s="10">
        <f>'Sponsor Oversight of Schools'!S96</f>
        <v>0</v>
      </c>
      <c r="G76" s="10">
        <f>'Sponsor Oversight of Schools'!T96</f>
        <v>0</v>
      </c>
      <c r="H76" s="11">
        <f>'Sponsor Oversight of Schools'!U96</f>
        <v>0</v>
      </c>
    </row>
    <row r="77" spans="1:8">
      <c r="A77" s="10">
        <f>'Sponsor Oversight of Schools'!$H$4</f>
        <v>0</v>
      </c>
      <c r="B77" s="6">
        <f>'Sponsor Oversight of Schools'!$H$2</f>
        <v>0</v>
      </c>
      <c r="C77" s="10">
        <f>'Sponsor Oversight of Schools'!A100</f>
        <v>216</v>
      </c>
      <c r="D77" s="10" t="str">
        <f>'Sponsor Oversight of Schools'!O100</f>
        <v/>
      </c>
      <c r="E77" s="10" t="str">
        <f>IF('Sponsor Oversight of Schools'!Q100&lt;&gt;"",'Sponsor Oversight of Schools'!Q100,"")</f>
        <v/>
      </c>
      <c r="F77" s="10">
        <f>'Sponsor Oversight of Schools'!S100</f>
        <v>0</v>
      </c>
      <c r="G77" s="10">
        <f>'Sponsor Oversight of Schools'!T100</f>
        <v>0</v>
      </c>
      <c r="H77" s="11">
        <f>'Sponsor Oversight of Schools'!U100</f>
        <v>0</v>
      </c>
    </row>
    <row r="78" spans="1:8">
      <c r="A78" s="10">
        <f>'Sponsor Oversight of Schools'!$H$4</f>
        <v>0</v>
      </c>
      <c r="B78" s="6">
        <f>'Sponsor Oversight of Schools'!$H$2</f>
        <v>0</v>
      </c>
      <c r="C78" s="10">
        <f>'Sponsor Oversight of Schools'!A101</f>
        <v>217</v>
      </c>
      <c r="D78" s="10" t="str">
        <f>'Sponsor Oversight of Schools'!O101</f>
        <v/>
      </c>
      <c r="E78" s="10" t="str">
        <f>IF('Sponsor Oversight of Schools'!Q101&lt;&gt;"",'Sponsor Oversight of Schools'!Q101,"")</f>
        <v/>
      </c>
      <c r="F78" s="10">
        <f>'Sponsor Oversight of Schools'!S101</f>
        <v>0</v>
      </c>
      <c r="G78" s="10">
        <f>'Sponsor Oversight of Schools'!T101</f>
        <v>0</v>
      </c>
      <c r="H78" s="11">
        <f>'Sponsor Oversight of Schools'!U101</f>
        <v>0</v>
      </c>
    </row>
    <row r="79" spans="1:8">
      <c r="A79" s="10">
        <f>'Sponsor Oversight of Schools'!$H$4</f>
        <v>0</v>
      </c>
      <c r="B79" s="6">
        <f>'Sponsor Oversight of Schools'!$H$2</f>
        <v>0</v>
      </c>
      <c r="C79" s="10">
        <f>'Sponsor Oversight of Schools'!A102</f>
        <v>218</v>
      </c>
      <c r="D79" s="10" t="str">
        <f>'Sponsor Oversight of Schools'!O102</f>
        <v/>
      </c>
      <c r="E79" s="10" t="str">
        <f>IF('Sponsor Oversight of Schools'!Q102&lt;&gt;"",'Sponsor Oversight of Schools'!Q102,"")</f>
        <v/>
      </c>
      <c r="F79" s="10">
        <f>'Sponsor Oversight of Schools'!S102</f>
        <v>0</v>
      </c>
      <c r="G79" s="10">
        <f>'Sponsor Oversight of Schools'!T102</f>
        <v>0</v>
      </c>
      <c r="H79" s="11">
        <f>'Sponsor Oversight of Schools'!U102</f>
        <v>0</v>
      </c>
    </row>
    <row r="80" spans="1:8">
      <c r="A80" s="10">
        <f>'Sponsor Oversight of Schools'!$H$4</f>
        <v>0</v>
      </c>
      <c r="B80" s="6">
        <f>'Sponsor Oversight of Schools'!$H$2</f>
        <v>0</v>
      </c>
      <c r="C80" s="10">
        <f>'Sponsor Oversight of Schools'!A103</f>
        <v>219</v>
      </c>
      <c r="D80" s="10" t="str">
        <f>'Sponsor Oversight of Schools'!O103</f>
        <v/>
      </c>
      <c r="E80" s="10" t="str">
        <f>IF('Sponsor Oversight of Schools'!Q103&lt;&gt;"",'Sponsor Oversight of Schools'!Q103,"")</f>
        <v/>
      </c>
      <c r="F80" s="10">
        <f>'Sponsor Oversight of Schools'!S103</f>
        <v>0</v>
      </c>
      <c r="G80" s="10">
        <f>'Sponsor Oversight of Schools'!T103</f>
        <v>0</v>
      </c>
      <c r="H80" s="11">
        <f>'Sponsor Oversight of Schools'!U103</f>
        <v>0</v>
      </c>
    </row>
    <row r="81" spans="1:8">
      <c r="A81" s="10">
        <f>'Sponsor Oversight of Schools'!$H$4</f>
        <v>0</v>
      </c>
      <c r="B81" s="6">
        <f>'Sponsor Oversight of Schools'!$H$2</f>
        <v>0</v>
      </c>
      <c r="C81" s="10">
        <f>'Sponsor Oversight of Schools'!A104</f>
        <v>220</v>
      </c>
      <c r="D81" s="10" t="str">
        <f>'Sponsor Oversight of Schools'!O104</f>
        <v/>
      </c>
      <c r="E81" s="10" t="str">
        <f>IF('Sponsor Oversight of Schools'!Q104&lt;&gt;"",'Sponsor Oversight of Schools'!Q104,"")</f>
        <v/>
      </c>
      <c r="F81" s="10">
        <f>'Sponsor Oversight of Schools'!S104</f>
        <v>0</v>
      </c>
      <c r="G81" s="10">
        <f>'Sponsor Oversight of Schools'!T104</f>
        <v>0</v>
      </c>
      <c r="H81" s="11">
        <f>'Sponsor Oversight of Schools'!U104</f>
        <v>0</v>
      </c>
    </row>
    <row r="82" spans="1:8">
      <c r="A82" s="10">
        <f>'Sponsor Oversight of Schools'!$H$4</f>
        <v>0</v>
      </c>
      <c r="B82" s="6">
        <f>'Sponsor Oversight of Schools'!$H$2</f>
        <v>0</v>
      </c>
      <c r="C82" s="10">
        <f>'Sponsor Oversight of Schools'!A105</f>
        <v>221</v>
      </c>
      <c r="D82" s="10" t="str">
        <f>'Sponsor Oversight of Schools'!O105</f>
        <v/>
      </c>
      <c r="E82" s="10" t="str">
        <f>IF('Sponsor Oversight of Schools'!Q105&lt;&gt;"",'Sponsor Oversight of Schools'!Q105,"")</f>
        <v/>
      </c>
      <c r="F82" s="10">
        <f>'Sponsor Oversight of Schools'!S105</f>
        <v>0</v>
      </c>
      <c r="G82" s="10">
        <f>'Sponsor Oversight of Schools'!T105</f>
        <v>0</v>
      </c>
      <c r="H82" s="11">
        <f>'Sponsor Oversight of Schools'!U105</f>
        <v>0</v>
      </c>
    </row>
    <row r="83" spans="1:8">
      <c r="A83" s="10">
        <f>'Sponsor Oversight of Schools'!$H$4</f>
        <v>0</v>
      </c>
      <c r="B83" s="6">
        <f>'Sponsor Oversight of Schools'!$H$2</f>
        <v>0</v>
      </c>
      <c r="C83" s="10">
        <f>'Sponsor Oversight of Schools'!A106</f>
        <v>222</v>
      </c>
      <c r="D83" s="10" t="str">
        <f>'Sponsor Oversight of Schools'!O106</f>
        <v/>
      </c>
      <c r="E83" s="10" t="str">
        <f>IF('Sponsor Oversight of Schools'!Q106&lt;&gt;"",'Sponsor Oversight of Schools'!Q106,"")</f>
        <v/>
      </c>
      <c r="F83" s="10">
        <f>'Sponsor Oversight of Schools'!S106</f>
        <v>0</v>
      </c>
      <c r="G83" s="10">
        <f>'Sponsor Oversight of Schools'!T106</f>
        <v>0</v>
      </c>
      <c r="H83" s="11">
        <f>'Sponsor Oversight of Schools'!U106</f>
        <v>0</v>
      </c>
    </row>
    <row r="84" spans="1:8">
      <c r="A84" s="10">
        <f>'Sponsor Oversight of Schools'!$H$4</f>
        <v>0</v>
      </c>
      <c r="B84" s="6">
        <f>'Sponsor Oversight of Schools'!$H$2</f>
        <v>0</v>
      </c>
      <c r="C84" s="10">
        <f>'Sponsor Oversight of Schools'!A107</f>
        <v>301</v>
      </c>
      <c r="D84" s="10" t="str">
        <f>'Sponsor Oversight of Schools'!O107</f>
        <v/>
      </c>
      <c r="E84" s="10" t="str">
        <f>IF('Sponsor Oversight of Schools'!Q107&lt;&gt;"",'Sponsor Oversight of Schools'!Q107,"")</f>
        <v/>
      </c>
      <c r="F84" s="10">
        <f>'Sponsor Oversight of Schools'!S107</f>
        <v>0</v>
      </c>
      <c r="G84" s="10">
        <f>'Sponsor Oversight of Schools'!T107</f>
        <v>0</v>
      </c>
      <c r="H84" s="11">
        <f>'Sponsor Oversight of Schools'!U107</f>
        <v>0</v>
      </c>
    </row>
    <row r="85" spans="1:8">
      <c r="A85" s="10">
        <f>'Sponsor Oversight of Schools'!$H$4</f>
        <v>0</v>
      </c>
      <c r="B85" s="6">
        <f>'Sponsor Oversight of Schools'!$H$2</f>
        <v>0</v>
      </c>
      <c r="C85" s="10">
        <f>'Sponsor Oversight of Schools'!A108</f>
        <v>302</v>
      </c>
      <c r="D85" s="10" t="str">
        <f>'Sponsor Oversight of Schools'!O108</f>
        <v/>
      </c>
      <c r="E85" s="10" t="str">
        <f>IF('Sponsor Oversight of Schools'!Q108&lt;&gt;"",'Sponsor Oversight of Schools'!Q108,"")</f>
        <v/>
      </c>
      <c r="F85" s="10">
        <f>'Sponsor Oversight of Schools'!S108</f>
        <v>0</v>
      </c>
      <c r="G85" s="10">
        <f>'Sponsor Oversight of Schools'!T108</f>
        <v>0</v>
      </c>
      <c r="H85" s="11">
        <f>'Sponsor Oversight of Schools'!U108</f>
        <v>0</v>
      </c>
    </row>
    <row r="86" spans="1:8">
      <c r="A86" s="10">
        <f>'Sponsor Oversight of Schools'!$H$4</f>
        <v>0</v>
      </c>
      <c r="B86" s="6">
        <f>'Sponsor Oversight of Schools'!$H$2</f>
        <v>0</v>
      </c>
      <c r="C86" s="10">
        <f>'Sponsor Oversight of Schools'!A109</f>
        <v>304</v>
      </c>
      <c r="D86" s="10" t="str">
        <f>'Sponsor Oversight of Schools'!O109</f>
        <v/>
      </c>
      <c r="E86" s="10" t="str">
        <f>IF('Sponsor Oversight of Schools'!Q109&lt;&gt;"",'Sponsor Oversight of Schools'!Q109,"")</f>
        <v/>
      </c>
      <c r="F86" s="10">
        <f>'Sponsor Oversight of Schools'!S109</f>
        <v>0</v>
      </c>
      <c r="G86" s="10">
        <f>'Sponsor Oversight of Schools'!T109</f>
        <v>0</v>
      </c>
      <c r="H86" s="11">
        <f>'Sponsor Oversight of Schools'!U109</f>
        <v>0</v>
      </c>
    </row>
    <row r="87" spans="1:8">
      <c r="A87" s="10">
        <f>'Sponsor Oversight of Schools'!$H$4</f>
        <v>0</v>
      </c>
      <c r="B87" s="6">
        <f>'Sponsor Oversight of Schools'!$H$2</f>
        <v>0</v>
      </c>
      <c r="C87" s="10">
        <f>'Sponsor Oversight of Schools'!A110</f>
        <v>305</v>
      </c>
      <c r="D87" s="10" t="str">
        <f>'Sponsor Oversight of Schools'!O110</f>
        <v/>
      </c>
      <c r="E87" s="10" t="str">
        <f>IF('Sponsor Oversight of Schools'!Q110&lt;&gt;"",'Sponsor Oversight of Schools'!Q110,"")</f>
        <v/>
      </c>
      <c r="F87" s="10">
        <f>'Sponsor Oversight of Schools'!S110</f>
        <v>0</v>
      </c>
      <c r="G87" s="10">
        <f>'Sponsor Oversight of Schools'!T110</f>
        <v>0</v>
      </c>
      <c r="H87" s="11">
        <f>'Sponsor Oversight of Schools'!U110</f>
        <v>0</v>
      </c>
    </row>
    <row r="88" spans="1:8">
      <c r="A88" s="10">
        <f>'Sponsor Oversight of Schools'!$H$4</f>
        <v>0</v>
      </c>
      <c r="B88" s="6">
        <f>'Sponsor Oversight of Schools'!$H$2</f>
        <v>0</v>
      </c>
      <c r="C88" s="10">
        <f>'Sponsor Oversight of Schools'!A111</f>
        <v>306</v>
      </c>
      <c r="D88" s="10" t="str">
        <f>'Sponsor Oversight of Schools'!O111</f>
        <v/>
      </c>
      <c r="E88" s="10" t="str">
        <f>IF('Sponsor Oversight of Schools'!Q111&lt;&gt;"",'Sponsor Oversight of Schools'!Q111,"")</f>
        <v/>
      </c>
      <c r="F88" s="10">
        <f>'Sponsor Oversight of Schools'!S111</f>
        <v>0</v>
      </c>
      <c r="G88" s="10">
        <f>'Sponsor Oversight of Schools'!T111</f>
        <v>0</v>
      </c>
      <c r="H88" s="11">
        <f>'Sponsor Oversight of Schools'!U111</f>
        <v>0</v>
      </c>
    </row>
    <row r="89" spans="1:8">
      <c r="A89" s="10">
        <f>'Sponsor Oversight of Schools'!$H$4</f>
        <v>0</v>
      </c>
      <c r="B89" s="6">
        <f>'Sponsor Oversight of Schools'!$H$2</f>
        <v>0</v>
      </c>
      <c r="C89" s="10">
        <f>'Sponsor Oversight of Schools'!A112</f>
        <v>307</v>
      </c>
      <c r="D89" s="10" t="str">
        <f>'Sponsor Oversight of Schools'!O112</f>
        <v/>
      </c>
      <c r="E89" s="10" t="str">
        <f>IF('Sponsor Oversight of Schools'!Q112&lt;&gt;"",'Sponsor Oversight of Schools'!Q112,"")</f>
        <v/>
      </c>
      <c r="F89" s="10">
        <f>'Sponsor Oversight of Schools'!S112</f>
        <v>0</v>
      </c>
      <c r="G89" s="10">
        <f>'Sponsor Oversight of Schools'!T112</f>
        <v>0</v>
      </c>
      <c r="H89" s="11">
        <f>'Sponsor Oversight of Schools'!U112</f>
        <v>0</v>
      </c>
    </row>
    <row r="90" spans="1:8">
      <c r="A90" s="10">
        <f>'Sponsor Oversight of Schools'!$H$4</f>
        <v>0</v>
      </c>
      <c r="B90" s="6">
        <f>'Sponsor Oversight of Schools'!$H$2</f>
        <v>0</v>
      </c>
      <c r="C90" s="10">
        <f>'Sponsor Oversight of Schools'!A113</f>
        <v>308</v>
      </c>
      <c r="D90" s="10" t="str">
        <f>'Sponsor Oversight of Schools'!O113</f>
        <v/>
      </c>
      <c r="E90" s="10" t="str">
        <f>IF('Sponsor Oversight of Schools'!Q113&lt;&gt;"",'Sponsor Oversight of Schools'!Q113,"")</f>
        <v/>
      </c>
      <c r="F90" s="10">
        <f>'Sponsor Oversight of Schools'!S113</f>
        <v>0</v>
      </c>
      <c r="G90" s="10">
        <f>'Sponsor Oversight of Schools'!T113</f>
        <v>0</v>
      </c>
      <c r="H90" s="11">
        <f>'Sponsor Oversight of Schools'!U113</f>
        <v>0</v>
      </c>
    </row>
    <row r="91" spans="1:8">
      <c r="A91" s="10">
        <f>'Sponsor Oversight of Schools'!$H$4</f>
        <v>0</v>
      </c>
      <c r="B91" s="6">
        <f>'Sponsor Oversight of Schools'!$H$2</f>
        <v>0</v>
      </c>
      <c r="C91" s="10">
        <f>'Sponsor Oversight of Schools'!A114</f>
        <v>309</v>
      </c>
      <c r="D91" s="10" t="str">
        <f>'Sponsor Oversight of Schools'!O114</f>
        <v/>
      </c>
      <c r="E91" s="10" t="str">
        <f>IF('Sponsor Oversight of Schools'!Q114&lt;&gt;"",'Sponsor Oversight of Schools'!Q114,"")</f>
        <v/>
      </c>
      <c r="F91" s="10">
        <f>'Sponsor Oversight of Schools'!S114</f>
        <v>0</v>
      </c>
      <c r="G91" s="10">
        <f>'Sponsor Oversight of Schools'!T114</f>
        <v>0</v>
      </c>
      <c r="H91" s="11">
        <f>'Sponsor Oversight of Schools'!U114</f>
        <v>0</v>
      </c>
    </row>
    <row r="92" spans="1:8">
      <c r="A92" s="10">
        <f>'Sponsor Oversight of Schools'!$H$4</f>
        <v>0</v>
      </c>
      <c r="B92" s="6">
        <f>'Sponsor Oversight of Schools'!$H$2</f>
        <v>0</v>
      </c>
      <c r="C92" s="10">
        <f>'Sponsor Oversight of Schools'!A115</f>
        <v>310</v>
      </c>
      <c r="D92" s="10" t="str">
        <f>'Sponsor Oversight of Schools'!O115</f>
        <v/>
      </c>
      <c r="E92" s="10" t="str">
        <f>IF('Sponsor Oversight of Schools'!Q115&lt;&gt;"",'Sponsor Oversight of Schools'!Q115,"")</f>
        <v/>
      </c>
      <c r="F92" s="10">
        <f>'Sponsor Oversight of Schools'!S115</f>
        <v>0</v>
      </c>
      <c r="G92" s="10">
        <f>'Sponsor Oversight of Schools'!T115</f>
        <v>0</v>
      </c>
      <c r="H92" s="11">
        <f>'Sponsor Oversight of Schools'!U115</f>
        <v>0</v>
      </c>
    </row>
    <row r="93" spans="1:8">
      <c r="A93" s="10">
        <f>'Sponsor Oversight of Schools'!$H$4</f>
        <v>0</v>
      </c>
      <c r="B93" s="6">
        <f>'Sponsor Oversight of Schools'!$H$2</f>
        <v>0</v>
      </c>
      <c r="C93" s="10">
        <f>'Sponsor Oversight of Schools'!A116</f>
        <v>311</v>
      </c>
      <c r="D93" s="10" t="str">
        <f>'Sponsor Oversight of Schools'!O116</f>
        <v/>
      </c>
      <c r="E93" s="10" t="str">
        <f>IF('Sponsor Oversight of Schools'!Q116&lt;&gt;"",'Sponsor Oversight of Schools'!Q116,"")</f>
        <v/>
      </c>
      <c r="F93" s="10">
        <f>'Sponsor Oversight of Schools'!S116</f>
        <v>0</v>
      </c>
      <c r="G93" s="10">
        <f>'Sponsor Oversight of Schools'!T116</f>
        <v>0</v>
      </c>
      <c r="H93" s="11">
        <f>'Sponsor Oversight of Schools'!U116</f>
        <v>0</v>
      </c>
    </row>
    <row r="94" spans="1:8">
      <c r="A94" s="10">
        <f>'Sponsor Oversight of Schools'!$H$4</f>
        <v>0</v>
      </c>
      <c r="B94" s="6">
        <f>'Sponsor Oversight of Schools'!$H$2</f>
        <v>0</v>
      </c>
      <c r="C94" s="10">
        <f>'Sponsor Oversight of Schools'!A117</f>
        <v>312</v>
      </c>
      <c r="D94" s="10" t="str">
        <f>'Sponsor Oversight of Schools'!O117</f>
        <v/>
      </c>
      <c r="E94" s="10" t="str">
        <f>IF('Sponsor Oversight of Schools'!Q117&lt;&gt;"",'Sponsor Oversight of Schools'!Q117,"")</f>
        <v/>
      </c>
      <c r="F94" s="10">
        <f>'Sponsor Oversight of Schools'!S117</f>
        <v>0</v>
      </c>
      <c r="G94" s="10">
        <f>'Sponsor Oversight of Schools'!T117</f>
        <v>0</v>
      </c>
      <c r="H94" s="11">
        <f>'Sponsor Oversight of Schools'!U117</f>
        <v>0</v>
      </c>
    </row>
    <row r="95" spans="1:8">
      <c r="A95" s="10">
        <f>'Sponsor Oversight of Schools'!$H$4</f>
        <v>0</v>
      </c>
      <c r="B95" s="6">
        <f>'Sponsor Oversight of Schools'!$H$2</f>
        <v>0</v>
      </c>
      <c r="C95" s="10">
        <f>'Sponsor Oversight of Schools'!A118</f>
        <v>313</v>
      </c>
      <c r="D95" s="10" t="str">
        <f>'Sponsor Oversight of Schools'!O118</f>
        <v/>
      </c>
      <c r="E95" s="10" t="str">
        <f>IF('Sponsor Oversight of Schools'!Q118&lt;&gt;"",'Sponsor Oversight of Schools'!Q118,"")</f>
        <v/>
      </c>
      <c r="F95" s="10">
        <f>'Sponsor Oversight of Schools'!S118</f>
        <v>0</v>
      </c>
      <c r="G95" s="10">
        <f>'Sponsor Oversight of Schools'!T118</f>
        <v>0</v>
      </c>
      <c r="H95" s="11">
        <f>'Sponsor Oversight of Schools'!U118</f>
        <v>0</v>
      </c>
    </row>
    <row r="96" spans="1:8">
      <c r="A96" s="10">
        <f>'Sponsor Oversight of Schools'!$H$4</f>
        <v>0</v>
      </c>
      <c r="B96" s="6">
        <f>'Sponsor Oversight of Schools'!$H$2</f>
        <v>0</v>
      </c>
      <c r="C96" s="10">
        <f>'Sponsor Oversight of Schools'!A119</f>
        <v>314</v>
      </c>
      <c r="D96" s="10" t="str">
        <f>'Sponsor Oversight of Schools'!O119</f>
        <v/>
      </c>
      <c r="E96" s="10" t="str">
        <f>IF('Sponsor Oversight of Schools'!Q119&lt;&gt;"",'Sponsor Oversight of Schools'!Q119,"")</f>
        <v/>
      </c>
      <c r="F96" s="10">
        <f>'Sponsor Oversight of Schools'!S119</f>
        <v>0</v>
      </c>
      <c r="G96" s="10">
        <f>'Sponsor Oversight of Schools'!T119</f>
        <v>0</v>
      </c>
      <c r="H96" s="11">
        <f>'Sponsor Oversight of Schools'!U119</f>
        <v>0</v>
      </c>
    </row>
    <row r="97" spans="1:8">
      <c r="A97" s="10">
        <f>'Sponsor Oversight of Schools'!$H$4</f>
        <v>0</v>
      </c>
      <c r="B97" s="6">
        <f>'Sponsor Oversight of Schools'!$H$2</f>
        <v>0</v>
      </c>
      <c r="C97" s="10">
        <f>'Sponsor Oversight of Schools'!A120</f>
        <v>315</v>
      </c>
      <c r="D97" s="10" t="str">
        <f>'Sponsor Oversight of Schools'!O120</f>
        <v/>
      </c>
      <c r="E97" s="10" t="str">
        <f>IF('Sponsor Oversight of Schools'!Q120&lt;&gt;"",'Sponsor Oversight of Schools'!Q120,"")</f>
        <v/>
      </c>
      <c r="F97" s="10">
        <f>'Sponsor Oversight of Schools'!S120</f>
        <v>0</v>
      </c>
      <c r="G97" s="10">
        <f>'Sponsor Oversight of Schools'!T120</f>
        <v>0</v>
      </c>
      <c r="H97" s="11">
        <f>'Sponsor Oversight of Schools'!U120</f>
        <v>0</v>
      </c>
    </row>
    <row r="98" spans="1:8">
      <c r="A98" s="10">
        <f>'Sponsor Oversight of Schools'!$H$4</f>
        <v>0</v>
      </c>
      <c r="B98" s="6">
        <f>'Sponsor Oversight of Schools'!$H$2</f>
        <v>0</v>
      </c>
      <c r="C98" s="10">
        <f>'Sponsor Oversight of Schools'!A121</f>
        <v>316</v>
      </c>
      <c r="D98" s="10" t="str">
        <f>'Sponsor Oversight of Schools'!O121</f>
        <v/>
      </c>
      <c r="E98" s="10" t="str">
        <f>IF('Sponsor Oversight of Schools'!Q121&lt;&gt;"",'Sponsor Oversight of Schools'!Q121,"")</f>
        <v/>
      </c>
      <c r="F98" s="10">
        <f>'Sponsor Oversight of Schools'!S121</f>
        <v>0</v>
      </c>
      <c r="G98" s="10">
        <f>'Sponsor Oversight of Schools'!T121</f>
        <v>0</v>
      </c>
      <c r="H98" s="11">
        <f>'Sponsor Oversight of Schools'!U121</f>
        <v>0</v>
      </c>
    </row>
    <row r="99" spans="1:8">
      <c r="A99" s="10">
        <f>'Sponsor Oversight of Schools'!$H$4</f>
        <v>0</v>
      </c>
      <c r="B99" s="6">
        <f>'Sponsor Oversight of Schools'!$H$2</f>
        <v>0</v>
      </c>
      <c r="C99" s="10">
        <f>'Sponsor Oversight of Schools'!A122</f>
        <v>317</v>
      </c>
      <c r="D99" s="10" t="str">
        <f>'Sponsor Oversight of Schools'!O122</f>
        <v/>
      </c>
      <c r="E99" s="10" t="str">
        <f>IF('Sponsor Oversight of Schools'!Q122&lt;&gt;"",'Sponsor Oversight of Schools'!Q122,"")</f>
        <v/>
      </c>
      <c r="F99" s="10">
        <f>'Sponsor Oversight of Schools'!S122</f>
        <v>0</v>
      </c>
      <c r="G99" s="10">
        <f>'Sponsor Oversight of Schools'!T122</f>
        <v>0</v>
      </c>
      <c r="H99" s="11">
        <f>'Sponsor Oversight of Schools'!U122</f>
        <v>0</v>
      </c>
    </row>
    <row r="100" spans="1:8">
      <c r="A100" s="10">
        <f>'Sponsor Oversight of Schools'!$H$4</f>
        <v>0</v>
      </c>
      <c r="B100" s="6">
        <f>'Sponsor Oversight of Schools'!$H$2</f>
        <v>0</v>
      </c>
      <c r="C100" s="10">
        <v>401</v>
      </c>
      <c r="D100" s="10" t="str">
        <f>IF('Sponsor Oversight of Schools'!L123="Yes",'Sponsor Oversight of Schools'!O123,'Sponsor Oversight of Schools'!O124)</f>
        <v/>
      </c>
      <c r="E100" s="10" t="str">
        <f>IF('Sponsor Oversight of Schools'!Q124&lt;&gt;"",'Sponsor Oversight of Schools'!Q124,"")</f>
        <v/>
      </c>
      <c r="F100" s="10">
        <f>'Sponsor Oversight of Schools'!S124</f>
        <v>0</v>
      </c>
      <c r="G100" s="10">
        <f>'Sponsor Oversight of Schools'!T124</f>
        <v>0</v>
      </c>
      <c r="H100" s="11">
        <f>'Sponsor Oversight of Schools'!U124</f>
        <v>0</v>
      </c>
    </row>
    <row r="101" spans="1:8">
      <c r="A101" s="10">
        <f>'Sponsor Oversight of Schools'!$H$4</f>
        <v>0</v>
      </c>
      <c r="B101" s="6">
        <f>'Sponsor Oversight of Schools'!$H$2</f>
        <v>0</v>
      </c>
      <c r="C101" s="10">
        <f>'Sponsor Oversight of Schools'!A125</f>
        <v>402</v>
      </c>
      <c r="D101" s="10" t="str">
        <f>'Sponsor Oversight of Schools'!O125</f>
        <v/>
      </c>
      <c r="E101" s="10" t="str">
        <f>IF('Sponsor Oversight of Schools'!Q125&lt;&gt;"",'Sponsor Oversight of Schools'!Q125,"")</f>
        <v/>
      </c>
      <c r="F101" s="10">
        <f>'Sponsor Oversight of Schools'!S125</f>
        <v>0</v>
      </c>
      <c r="G101" s="10">
        <f>'Sponsor Oversight of Schools'!T125</f>
        <v>0</v>
      </c>
      <c r="H101" s="11">
        <f>'Sponsor Oversight of Schools'!U125</f>
        <v>0</v>
      </c>
    </row>
    <row r="102" spans="1:8">
      <c r="A102" s="10">
        <f>'Sponsor Oversight of Schools'!$H$4</f>
        <v>0</v>
      </c>
      <c r="B102" s="6">
        <f>'Sponsor Oversight of Schools'!$H$2</f>
        <v>0</v>
      </c>
      <c r="C102" s="10">
        <f>'Sponsor Oversight of Schools'!A126</f>
        <v>403</v>
      </c>
      <c r="D102" s="10" t="str">
        <f>'Sponsor Oversight of Schools'!O126</f>
        <v/>
      </c>
      <c r="E102" s="10" t="str">
        <f>IF('Sponsor Oversight of Schools'!Q126&lt;&gt;"",'Sponsor Oversight of Schools'!Q126,"")</f>
        <v/>
      </c>
      <c r="F102" s="10">
        <f>'Sponsor Oversight of Schools'!S126</f>
        <v>0</v>
      </c>
      <c r="G102" s="10">
        <f>'Sponsor Oversight of Schools'!T126</f>
        <v>0</v>
      </c>
      <c r="H102" s="11">
        <f>'Sponsor Oversight of Schools'!U126</f>
        <v>0</v>
      </c>
    </row>
    <row r="103" spans="1:8">
      <c r="A103" s="10">
        <f>'Sponsor Oversight of Schools'!$H$4</f>
        <v>0</v>
      </c>
      <c r="B103" s="6">
        <f>'Sponsor Oversight of Schools'!$H$2</f>
        <v>0</v>
      </c>
      <c r="C103" s="10">
        <f>'Sponsor Oversight of Schools'!A127</f>
        <v>404</v>
      </c>
      <c r="D103" s="10" t="str">
        <f>'Sponsor Oversight of Schools'!O127</f>
        <v/>
      </c>
      <c r="E103" s="10" t="str">
        <f>IF('Sponsor Oversight of Schools'!Q127&lt;&gt;"",'Sponsor Oversight of Schools'!Q127,"")</f>
        <v/>
      </c>
      <c r="F103" s="10">
        <f>'Sponsor Oversight of Schools'!S127</f>
        <v>0</v>
      </c>
      <c r="G103" s="10">
        <f>'Sponsor Oversight of Schools'!T127</f>
        <v>0</v>
      </c>
      <c r="H103" s="11">
        <f>'Sponsor Oversight of Schools'!U127</f>
        <v>0</v>
      </c>
    </row>
    <row r="104" spans="1:8">
      <c r="A104" s="10">
        <f>'Sponsor Oversight of Schools'!$H$4</f>
        <v>0</v>
      </c>
      <c r="B104" s="6">
        <f>'Sponsor Oversight of Schools'!$H$2</f>
        <v>0</v>
      </c>
      <c r="C104" s="10">
        <f>'Sponsor Oversight of Schools'!A128</f>
        <v>405</v>
      </c>
      <c r="D104" s="10" t="str">
        <f>'Sponsor Oversight of Schools'!O128</f>
        <v/>
      </c>
      <c r="E104" s="10" t="str">
        <f>IF('Sponsor Oversight of Schools'!Q128&lt;&gt;"",'Sponsor Oversight of Schools'!Q128,"")</f>
        <v/>
      </c>
      <c r="F104" s="10">
        <f>'Sponsor Oversight of Schools'!S128</f>
        <v>0</v>
      </c>
      <c r="G104" s="10">
        <f>'Sponsor Oversight of Schools'!T128</f>
        <v>0</v>
      </c>
      <c r="H104" s="11">
        <f>'Sponsor Oversight of Schools'!U128</f>
        <v>0</v>
      </c>
    </row>
    <row r="105" spans="1:8">
      <c r="A105" s="10">
        <f>'Sponsor Oversight of Schools'!$H$4</f>
        <v>0</v>
      </c>
      <c r="B105" s="6">
        <f>'Sponsor Oversight of Schools'!$H$2</f>
        <v>0</v>
      </c>
      <c r="C105" s="10">
        <f>'Sponsor Oversight of Schools'!A129</f>
        <v>406</v>
      </c>
      <c r="D105" s="10" t="str">
        <f>'Sponsor Oversight of Schools'!O129</f>
        <v/>
      </c>
      <c r="E105" s="10" t="str">
        <f>IF('Sponsor Oversight of Schools'!Q129&lt;&gt;"",'Sponsor Oversight of Schools'!Q129,"")</f>
        <v/>
      </c>
      <c r="F105" s="10">
        <f>'Sponsor Oversight of Schools'!S129</f>
        <v>0</v>
      </c>
      <c r="G105" s="10">
        <f>'Sponsor Oversight of Schools'!T129</f>
        <v>0</v>
      </c>
      <c r="H105" s="11">
        <f>'Sponsor Oversight of Schools'!U129</f>
        <v>0</v>
      </c>
    </row>
    <row r="106" spans="1:8">
      <c r="A106" s="10">
        <f>'Sponsor Oversight of Schools'!$H$4</f>
        <v>0</v>
      </c>
      <c r="B106" s="6">
        <f>'Sponsor Oversight of Schools'!$H$2</f>
        <v>0</v>
      </c>
      <c r="C106" s="10">
        <f>'Sponsor Oversight of Schools'!A130</f>
        <v>407</v>
      </c>
      <c r="D106" s="10" t="str">
        <f>'Sponsor Oversight of Schools'!O130</f>
        <v/>
      </c>
      <c r="E106" s="10" t="str">
        <f>IF('Sponsor Oversight of Schools'!Q130&lt;&gt;"",'Sponsor Oversight of Schools'!Q130,"")</f>
        <v/>
      </c>
      <c r="F106" s="10">
        <f>'Sponsor Oversight of Schools'!S130</f>
        <v>0</v>
      </c>
      <c r="G106" s="10">
        <f>'Sponsor Oversight of Schools'!T130</f>
        <v>0</v>
      </c>
      <c r="H106" s="11">
        <f>'Sponsor Oversight of Schools'!U130</f>
        <v>0</v>
      </c>
    </row>
    <row r="107" spans="1:8">
      <c r="A107" s="10">
        <f>'Sponsor Oversight of Schools'!$H$4</f>
        <v>0</v>
      </c>
      <c r="B107" s="6">
        <f>'Sponsor Oversight of Schools'!$H$2</f>
        <v>0</v>
      </c>
      <c r="C107" s="10">
        <f>'Sponsor Oversight of Schools'!A131</f>
        <v>408</v>
      </c>
      <c r="D107" s="10" t="str">
        <f>'Sponsor Oversight of Schools'!O131</f>
        <v/>
      </c>
      <c r="E107" s="10" t="str">
        <f>IF('Sponsor Oversight of Schools'!Q131&lt;&gt;"",'Sponsor Oversight of Schools'!Q131,"")</f>
        <v/>
      </c>
      <c r="F107" s="10">
        <f>'Sponsor Oversight of Schools'!S131</f>
        <v>0</v>
      </c>
      <c r="G107" s="10">
        <f>'Sponsor Oversight of Schools'!T131</f>
        <v>0</v>
      </c>
      <c r="H107" s="11">
        <f>'Sponsor Oversight of Schools'!U131</f>
        <v>0</v>
      </c>
    </row>
    <row r="108" spans="1:8">
      <c r="A108" s="10">
        <f>'Sponsor Oversight of Schools'!$H$4</f>
        <v>0</v>
      </c>
      <c r="B108" s="6">
        <f>'Sponsor Oversight of Schools'!$H$2</f>
        <v>0</v>
      </c>
      <c r="C108" s="10">
        <f>'Sponsor Oversight of Schools'!A132</f>
        <v>409</v>
      </c>
      <c r="D108" s="10" t="str">
        <f>'Sponsor Oversight of Schools'!O132</f>
        <v/>
      </c>
      <c r="E108" s="10" t="str">
        <f>IF('Sponsor Oversight of Schools'!Q132&lt;&gt;"",'Sponsor Oversight of Schools'!Q132,"")</f>
        <v/>
      </c>
      <c r="F108" s="10">
        <f>'Sponsor Oversight of Schools'!S132</f>
        <v>0</v>
      </c>
      <c r="G108" s="10">
        <f>'Sponsor Oversight of Schools'!T132</f>
        <v>0</v>
      </c>
      <c r="H108" s="11">
        <f>'Sponsor Oversight of Schools'!U132</f>
        <v>0</v>
      </c>
    </row>
    <row r="109" spans="1:8">
      <c r="A109" s="10">
        <f>'Sponsor Oversight of Schools'!$H$4</f>
        <v>0</v>
      </c>
      <c r="B109" s="6">
        <f>'Sponsor Oversight of Schools'!$H$2</f>
        <v>0</v>
      </c>
      <c r="C109" s="10">
        <f>'Sponsor Oversight of Schools'!A133</f>
        <v>410</v>
      </c>
      <c r="D109" s="10" t="str">
        <f>'Sponsor Oversight of Schools'!O133</f>
        <v/>
      </c>
      <c r="E109" s="10" t="str">
        <f>IF('Sponsor Oversight of Schools'!Q133&lt;&gt;"",'Sponsor Oversight of Schools'!Q133,"")</f>
        <v/>
      </c>
      <c r="F109" s="10">
        <f>'Sponsor Oversight of Schools'!S133</f>
        <v>0</v>
      </c>
      <c r="G109" s="10">
        <f>'Sponsor Oversight of Schools'!T133</f>
        <v>0</v>
      </c>
      <c r="H109" s="11">
        <f>'Sponsor Oversight of Schools'!U133</f>
        <v>0</v>
      </c>
    </row>
    <row r="110" spans="1:8">
      <c r="A110" s="10">
        <f>'Sponsor Oversight of Schools'!$H$4</f>
        <v>0</v>
      </c>
      <c r="B110" s="6">
        <f>'Sponsor Oversight of Schools'!$H$2</f>
        <v>0</v>
      </c>
      <c r="C110" s="10">
        <f>'Sponsor Oversight of Schools'!A134</f>
        <v>411</v>
      </c>
      <c r="D110" s="10" t="str">
        <f>'Sponsor Oversight of Schools'!O134</f>
        <v/>
      </c>
      <c r="E110" s="10" t="str">
        <f>IF('Sponsor Oversight of Schools'!Q134&lt;&gt;"",'Sponsor Oversight of Schools'!Q134,"")</f>
        <v/>
      </c>
      <c r="F110" s="10">
        <f>'Sponsor Oversight of Schools'!S134</f>
        <v>0</v>
      </c>
      <c r="G110" s="10">
        <f>'Sponsor Oversight of Schools'!T134</f>
        <v>0</v>
      </c>
      <c r="H110" s="11">
        <f>'Sponsor Oversight of Schools'!U134</f>
        <v>0</v>
      </c>
    </row>
    <row r="111" spans="1:8">
      <c r="A111" s="10">
        <f>'Sponsor Oversight of Schools'!$H$4</f>
        <v>0</v>
      </c>
      <c r="B111" s="6">
        <f>'Sponsor Oversight of Schools'!$H$2</f>
        <v>0</v>
      </c>
      <c r="C111" s="10">
        <f>'Sponsor Oversight of Schools'!A135</f>
        <v>412</v>
      </c>
      <c r="D111" s="10" t="str">
        <f>'Sponsor Oversight of Schools'!O135</f>
        <v/>
      </c>
      <c r="E111" s="10" t="str">
        <f>IF('Sponsor Oversight of Schools'!Q135&lt;&gt;"",'Sponsor Oversight of Schools'!Q135,"")</f>
        <v/>
      </c>
      <c r="F111" s="10">
        <f>'Sponsor Oversight of Schools'!S135</f>
        <v>0</v>
      </c>
      <c r="G111" s="10">
        <f>'Sponsor Oversight of Schools'!T135</f>
        <v>0</v>
      </c>
      <c r="H111" s="11">
        <f>'Sponsor Oversight of Schools'!U135</f>
        <v>0</v>
      </c>
    </row>
    <row r="112" spans="1:8">
      <c r="A112" s="10">
        <f>'Sponsor Oversight of Schools'!$H$4</f>
        <v>0</v>
      </c>
      <c r="B112" s="6">
        <f>'Sponsor Oversight of Schools'!$H$2</f>
        <v>0</v>
      </c>
      <c r="C112" s="10">
        <f>'Sponsor Oversight of Schools'!A136</f>
        <v>413</v>
      </c>
      <c r="D112" s="10" t="str">
        <f>'Sponsor Oversight of Schools'!O136</f>
        <v/>
      </c>
      <c r="E112" s="10" t="str">
        <f>IF('Sponsor Oversight of Schools'!Q136&lt;&gt;"",'Sponsor Oversight of Schools'!Q136,"")</f>
        <v/>
      </c>
      <c r="F112" s="10">
        <f>'Sponsor Oversight of Schools'!S136</f>
        <v>0</v>
      </c>
      <c r="G112" s="10">
        <f>'Sponsor Oversight of Schools'!T136</f>
        <v>0</v>
      </c>
      <c r="H112" s="11">
        <f>'Sponsor Oversight of Schools'!U136</f>
        <v>0</v>
      </c>
    </row>
    <row r="113" spans="1:8">
      <c r="A113" s="10">
        <f>'Sponsor Oversight of Schools'!$H$4</f>
        <v>0</v>
      </c>
      <c r="B113" s="6">
        <f>'Sponsor Oversight of Schools'!$H$2</f>
        <v>0</v>
      </c>
      <c r="C113" s="10">
        <f>'Sponsor Oversight of Schools'!A137</f>
        <v>414</v>
      </c>
      <c r="D113" s="10" t="str">
        <f>'Sponsor Oversight of Schools'!O137</f>
        <v/>
      </c>
      <c r="E113" s="10" t="str">
        <f>IF('Sponsor Oversight of Schools'!Q137&lt;&gt;"",'Sponsor Oversight of Schools'!Q137,"")</f>
        <v/>
      </c>
      <c r="F113" s="10">
        <f>'Sponsor Oversight of Schools'!S137</f>
        <v>0</v>
      </c>
      <c r="G113" s="10">
        <f>'Sponsor Oversight of Schools'!T137</f>
        <v>0</v>
      </c>
      <c r="H113" s="11">
        <f>'Sponsor Oversight of Schools'!U137</f>
        <v>0</v>
      </c>
    </row>
    <row r="114" spans="1:8">
      <c r="A114" s="10">
        <f>'Sponsor Oversight of Schools'!$H$4</f>
        <v>0</v>
      </c>
      <c r="B114" s="6">
        <f>'Sponsor Oversight of Schools'!$H$2</f>
        <v>0</v>
      </c>
      <c r="C114" s="10">
        <f>'Sponsor Oversight of Schools'!A138</f>
        <v>415</v>
      </c>
      <c r="D114" s="10" t="str">
        <f>'Sponsor Oversight of Schools'!O138</f>
        <v/>
      </c>
      <c r="E114" s="10" t="str">
        <f>IF('Sponsor Oversight of Schools'!Q138&lt;&gt;"",'Sponsor Oversight of Schools'!Q138,"")</f>
        <v/>
      </c>
      <c r="F114" s="10">
        <f>'Sponsor Oversight of Schools'!S138</f>
        <v>0</v>
      </c>
      <c r="G114" s="10">
        <f>'Sponsor Oversight of Schools'!T138</f>
        <v>0</v>
      </c>
      <c r="H114" s="11">
        <f>'Sponsor Oversight of Schools'!U138</f>
        <v>0</v>
      </c>
    </row>
    <row r="115" spans="1:8">
      <c r="A115" s="10">
        <f>'Sponsor Oversight of Schools'!$H$4</f>
        <v>0</v>
      </c>
      <c r="B115" s="6">
        <f>'Sponsor Oversight of Schools'!$H$2</f>
        <v>0</v>
      </c>
      <c r="C115" s="10">
        <f>'Sponsor Oversight of Schools'!A139</f>
        <v>416</v>
      </c>
      <c r="D115" s="10" t="str">
        <f>'Sponsor Oversight of Schools'!O139</f>
        <v/>
      </c>
      <c r="E115" s="10" t="str">
        <f>IF('Sponsor Oversight of Schools'!Q139&lt;&gt;"",'Sponsor Oversight of Schools'!Q139,"")</f>
        <v/>
      </c>
      <c r="F115" s="10">
        <f>'Sponsor Oversight of Schools'!S139</f>
        <v>0</v>
      </c>
      <c r="G115" s="10">
        <f>'Sponsor Oversight of Schools'!T139</f>
        <v>0</v>
      </c>
      <c r="H115" s="11">
        <f>'Sponsor Oversight of Schools'!U139</f>
        <v>0</v>
      </c>
    </row>
    <row r="116" spans="1:8">
      <c r="A116" s="10">
        <f>'Sponsor Oversight of Schools'!$H$4</f>
        <v>0</v>
      </c>
      <c r="B116" s="6">
        <f>'Sponsor Oversight of Schools'!$H$2</f>
        <v>0</v>
      </c>
      <c r="C116" s="10">
        <f>'Sponsor Oversight of Schools'!A140</f>
        <v>417</v>
      </c>
      <c r="D116" s="10" t="str">
        <f>'Sponsor Oversight of Schools'!O140</f>
        <v/>
      </c>
      <c r="E116" s="10" t="str">
        <f>IF('Sponsor Oversight of Schools'!Q140&lt;&gt;"",'Sponsor Oversight of Schools'!Q140,"")</f>
        <v/>
      </c>
      <c r="F116" s="10">
        <f>'Sponsor Oversight of Schools'!S140</f>
        <v>0</v>
      </c>
      <c r="G116" s="10">
        <f>'Sponsor Oversight of Schools'!T140</f>
        <v>0</v>
      </c>
      <c r="H116" s="11">
        <f>'Sponsor Oversight of Schools'!U140</f>
        <v>0</v>
      </c>
    </row>
    <row r="117" spans="1:8">
      <c r="A117" s="10">
        <f>'Sponsor Oversight of Schools'!$H$4</f>
        <v>0</v>
      </c>
      <c r="B117" s="6">
        <f>'Sponsor Oversight of Schools'!$H$2</f>
        <v>0</v>
      </c>
      <c r="C117" s="10">
        <f>'Sponsor Oversight of Schools'!A141</f>
        <v>426</v>
      </c>
      <c r="D117" s="10" t="str">
        <f>'Sponsor Oversight of Schools'!O141</f>
        <v/>
      </c>
      <c r="E117" s="10" t="str">
        <f>IF('Sponsor Oversight of Schools'!Q141&lt;&gt;"",'Sponsor Oversight of Schools'!Q141,"")</f>
        <v/>
      </c>
      <c r="F117" s="10">
        <f>'Sponsor Oversight of Schools'!S141</f>
        <v>0</v>
      </c>
      <c r="G117" s="10">
        <f>'Sponsor Oversight of Schools'!T141</f>
        <v>0</v>
      </c>
      <c r="H117" s="11">
        <f>'Sponsor Oversight of Schools'!U141</f>
        <v>0</v>
      </c>
    </row>
    <row r="118" spans="1:8">
      <c r="A118" s="10">
        <f>'Sponsor Oversight of Schools'!$H$4</f>
        <v>0</v>
      </c>
      <c r="B118" s="6">
        <f>'Sponsor Oversight of Schools'!$H$2</f>
        <v>0</v>
      </c>
      <c r="C118" s="10">
        <f>'Sponsor Oversight of Schools'!A142</f>
        <v>427</v>
      </c>
      <c r="D118" s="10" t="str">
        <f>'Sponsor Oversight of Schools'!O142</f>
        <v/>
      </c>
      <c r="E118" s="10" t="str">
        <f>IF('Sponsor Oversight of Schools'!Q142&lt;&gt;"",'Sponsor Oversight of Schools'!Q142,"")</f>
        <v/>
      </c>
      <c r="F118" s="10">
        <f>'Sponsor Oversight of Schools'!S142</f>
        <v>0</v>
      </c>
      <c r="G118" s="10">
        <f>'Sponsor Oversight of Schools'!T142</f>
        <v>0</v>
      </c>
      <c r="H118" s="11">
        <f>'Sponsor Oversight of Schools'!U142</f>
        <v>0</v>
      </c>
    </row>
    <row r="119" spans="1:8">
      <c r="A119" s="10">
        <f>'Sponsor Oversight of Schools'!$H$4</f>
        <v>0</v>
      </c>
      <c r="B119" s="6">
        <f>'Sponsor Oversight of Schools'!$H$2</f>
        <v>0</v>
      </c>
      <c r="C119" s="10">
        <f>'Sponsor Oversight of Schools'!A143</f>
        <v>428</v>
      </c>
      <c r="D119" s="10" t="str">
        <f>'Sponsor Oversight of Schools'!O143</f>
        <v/>
      </c>
      <c r="E119" s="10" t="str">
        <f>IF('Sponsor Oversight of Schools'!Q143&lt;&gt;"",'Sponsor Oversight of Schools'!Q143,"")</f>
        <v/>
      </c>
      <c r="F119" s="10">
        <f>'Sponsor Oversight of Schools'!S143</f>
        <v>0</v>
      </c>
      <c r="G119" s="10">
        <f>'Sponsor Oversight of Schools'!T143</f>
        <v>0</v>
      </c>
      <c r="H119" s="11">
        <f>'Sponsor Oversight of Schools'!U143</f>
        <v>0</v>
      </c>
    </row>
    <row r="120" spans="1:8">
      <c r="A120" s="10">
        <f>'Sponsor Oversight of Schools'!$H$4</f>
        <v>0</v>
      </c>
      <c r="B120" s="6">
        <f>'Sponsor Oversight of Schools'!$H$2</f>
        <v>0</v>
      </c>
      <c r="C120" s="10">
        <f>'Sponsor Oversight of Schools'!A144</f>
        <v>429</v>
      </c>
      <c r="D120" s="10" t="str">
        <f>'Sponsor Oversight of Schools'!O144</f>
        <v/>
      </c>
      <c r="E120" s="10" t="str">
        <f>IF('Sponsor Oversight of Schools'!Q144&lt;&gt;"",'Sponsor Oversight of Schools'!Q144,"")</f>
        <v/>
      </c>
      <c r="F120" s="10">
        <f>'Sponsor Oversight of Schools'!S144</f>
        <v>0</v>
      </c>
      <c r="G120" s="10">
        <f>'Sponsor Oversight of Schools'!T144</f>
        <v>0</v>
      </c>
      <c r="H120" s="11">
        <f>'Sponsor Oversight of Schools'!U144</f>
        <v>0</v>
      </c>
    </row>
    <row r="121" spans="1:8">
      <c r="A121" s="10">
        <f>'Sponsor Oversight of Schools'!$H$4</f>
        <v>0</v>
      </c>
      <c r="B121" s="6">
        <f>'Sponsor Oversight of Schools'!$H$2</f>
        <v>0</v>
      </c>
      <c r="C121" s="10">
        <f>'Sponsor Oversight of Schools'!A145</f>
        <v>430</v>
      </c>
      <c r="D121" s="10" t="str">
        <f>'Sponsor Oversight of Schools'!O145</f>
        <v/>
      </c>
      <c r="E121" s="10" t="str">
        <f>IF('Sponsor Oversight of Schools'!Q145&lt;&gt;"",'Sponsor Oversight of Schools'!Q145,"")</f>
        <v/>
      </c>
      <c r="F121" s="10">
        <f>'Sponsor Oversight of Schools'!S145</f>
        <v>0</v>
      </c>
      <c r="G121" s="10">
        <f>'Sponsor Oversight of Schools'!T145</f>
        <v>0</v>
      </c>
      <c r="H121" s="11">
        <f>'Sponsor Oversight of Schools'!U145</f>
        <v>0</v>
      </c>
    </row>
    <row r="122" spans="1:8">
      <c r="A122" s="10">
        <f>'Sponsor Oversight of Schools'!$H$4</f>
        <v>0</v>
      </c>
      <c r="B122" s="6">
        <f>'Sponsor Oversight of Schools'!$H$2</f>
        <v>0</v>
      </c>
      <c r="C122" s="10">
        <f>'Sponsor Oversight of Schools'!A146</f>
        <v>431</v>
      </c>
      <c r="D122" s="10" t="str">
        <f>'Sponsor Oversight of Schools'!O146</f>
        <v/>
      </c>
      <c r="E122" s="10" t="str">
        <f>IF('Sponsor Oversight of Schools'!Q146&lt;&gt;"",'Sponsor Oversight of Schools'!Q146,"")</f>
        <v/>
      </c>
      <c r="F122" s="10">
        <f>'Sponsor Oversight of Schools'!S146</f>
        <v>0</v>
      </c>
      <c r="G122" s="10">
        <f>'Sponsor Oversight of Schools'!T146</f>
        <v>0</v>
      </c>
      <c r="H122" s="11">
        <f>'Sponsor Oversight of Schools'!U146</f>
        <v>0</v>
      </c>
    </row>
    <row r="123" spans="1:8">
      <c r="A123" s="10">
        <f>'Sponsor Oversight of Schools'!$H$4</f>
        <v>0</v>
      </c>
      <c r="B123" s="6">
        <f>'Sponsor Oversight of Schools'!$H$2</f>
        <v>0</v>
      </c>
      <c r="C123" s="10">
        <f>'Sponsor Oversight of Schools'!A147</f>
        <v>432</v>
      </c>
      <c r="D123" s="10" t="str">
        <f>'Sponsor Oversight of Schools'!O147</f>
        <v/>
      </c>
      <c r="E123" s="10" t="str">
        <f>IF('Sponsor Oversight of Schools'!Q147&lt;&gt;"",'Sponsor Oversight of Schools'!Q147,"")</f>
        <v/>
      </c>
      <c r="F123" s="10">
        <f>'Sponsor Oversight of Schools'!S147</f>
        <v>0</v>
      </c>
      <c r="G123" s="10">
        <f>'Sponsor Oversight of Schools'!T147</f>
        <v>0</v>
      </c>
      <c r="H123" s="11">
        <f>'Sponsor Oversight of Schools'!U147</f>
        <v>0</v>
      </c>
    </row>
    <row r="124" spans="1:8">
      <c r="A124" s="10">
        <f>'Sponsor Oversight of Schools'!$H$4</f>
        <v>0</v>
      </c>
      <c r="B124" s="6">
        <f>'Sponsor Oversight of Schools'!$H$2</f>
        <v>0</v>
      </c>
      <c r="C124" s="10">
        <f>'Sponsor Oversight of Schools'!A148</f>
        <v>433</v>
      </c>
      <c r="D124" s="10" t="str">
        <f>'Sponsor Oversight of Schools'!O148</f>
        <v/>
      </c>
      <c r="E124" s="10" t="str">
        <f>IF('Sponsor Oversight of Schools'!Q148&lt;&gt;"",'Sponsor Oversight of Schools'!Q148,"")</f>
        <v/>
      </c>
      <c r="F124" s="10">
        <f>'Sponsor Oversight of Schools'!S148</f>
        <v>0</v>
      </c>
      <c r="G124" s="10">
        <f>'Sponsor Oversight of Schools'!T148</f>
        <v>0</v>
      </c>
      <c r="H124" s="11">
        <f>'Sponsor Oversight of Schools'!U148</f>
        <v>0</v>
      </c>
    </row>
    <row r="125" spans="1:8">
      <c r="A125" s="10">
        <f>'Sponsor Oversight of Schools'!$H$4</f>
        <v>0</v>
      </c>
      <c r="B125" s="6">
        <f>'Sponsor Oversight of Schools'!$H$2</f>
        <v>0</v>
      </c>
      <c r="C125" s="10">
        <f>'Sponsor Oversight of Schools'!A149</f>
        <v>434</v>
      </c>
      <c r="D125" s="10" t="str">
        <f>'Sponsor Oversight of Schools'!O149</f>
        <v/>
      </c>
      <c r="E125" s="10" t="str">
        <f>IF('Sponsor Oversight of Schools'!Q149&lt;&gt;"",'Sponsor Oversight of Schools'!Q149,"")</f>
        <v/>
      </c>
      <c r="F125" s="10">
        <f>'Sponsor Oversight of Schools'!S149</f>
        <v>0</v>
      </c>
      <c r="G125" s="10">
        <f>'Sponsor Oversight of Schools'!T149</f>
        <v>0</v>
      </c>
      <c r="H125" s="11">
        <f>'Sponsor Oversight of Schools'!U149</f>
        <v>0</v>
      </c>
    </row>
    <row r="126" spans="1:8">
      <c r="A126" s="10">
        <f>'Sponsor Oversight of Schools'!$H$4</f>
        <v>0</v>
      </c>
      <c r="B126" s="6">
        <f>'Sponsor Oversight of Schools'!$H$2</f>
        <v>0</v>
      </c>
      <c r="C126" s="10">
        <f>'Sponsor Oversight of Schools'!A150</f>
        <v>435</v>
      </c>
      <c r="D126" s="10" t="str">
        <f>'Sponsor Oversight of Schools'!O150</f>
        <v/>
      </c>
      <c r="E126" s="10" t="str">
        <f>IF('Sponsor Oversight of Schools'!Q150&lt;&gt;"",'Sponsor Oversight of Schools'!Q150,"")</f>
        <v/>
      </c>
      <c r="F126" s="10">
        <f>'Sponsor Oversight of Schools'!S150</f>
        <v>0</v>
      </c>
      <c r="G126" s="10">
        <f>'Sponsor Oversight of Schools'!T150</f>
        <v>0</v>
      </c>
      <c r="H126" s="11">
        <f>'Sponsor Oversight of Schools'!U150</f>
        <v>0</v>
      </c>
    </row>
    <row r="127" spans="1:8">
      <c r="A127" s="10">
        <f>'Sponsor Oversight of Schools'!$H$4</f>
        <v>0</v>
      </c>
      <c r="B127" s="6">
        <f>'Sponsor Oversight of Schools'!$H$2</f>
        <v>0</v>
      </c>
      <c r="C127" s="10">
        <f>'Sponsor Oversight of Schools'!A151</f>
        <v>436</v>
      </c>
      <c r="D127" s="10" t="str">
        <f>'Sponsor Oversight of Schools'!O151</f>
        <v/>
      </c>
      <c r="E127" s="10" t="str">
        <f>IF('Sponsor Oversight of Schools'!Q151&lt;&gt;"",'Sponsor Oversight of Schools'!Q151,"")</f>
        <v/>
      </c>
      <c r="F127" s="10">
        <f>'Sponsor Oversight of Schools'!S151</f>
        <v>0</v>
      </c>
      <c r="G127" s="10">
        <f>'Sponsor Oversight of Schools'!T151</f>
        <v>0</v>
      </c>
      <c r="H127" s="11">
        <f>'Sponsor Oversight of Schools'!U151</f>
        <v>0</v>
      </c>
    </row>
    <row r="128" spans="1:8">
      <c r="A128" s="10">
        <f>'Sponsor Oversight of Schools'!$H$4</f>
        <v>0</v>
      </c>
      <c r="B128" s="6">
        <f>'Sponsor Oversight of Schools'!$H$2</f>
        <v>0</v>
      </c>
      <c r="C128" s="10">
        <f>'Sponsor Oversight of Schools'!A152</f>
        <v>437</v>
      </c>
      <c r="D128" s="10" t="str">
        <f>'Sponsor Oversight of Schools'!O152</f>
        <v/>
      </c>
      <c r="E128" s="10" t="str">
        <f>IF('Sponsor Oversight of Schools'!Q152&lt;&gt;"",'Sponsor Oversight of Schools'!Q152,"")</f>
        <v/>
      </c>
      <c r="F128" s="10">
        <f>'Sponsor Oversight of Schools'!S152</f>
        <v>0</v>
      </c>
      <c r="G128" s="10">
        <f>'Sponsor Oversight of Schools'!T152</f>
        <v>0</v>
      </c>
      <c r="H128" s="11">
        <f>'Sponsor Oversight of Schools'!U152</f>
        <v>0</v>
      </c>
    </row>
    <row r="129" spans="1:8">
      <c r="A129" s="10">
        <f>'Sponsor Oversight of Schools'!$H$4</f>
        <v>0</v>
      </c>
      <c r="B129" s="6">
        <f>'Sponsor Oversight of Schools'!$H$2</f>
        <v>0</v>
      </c>
      <c r="C129" s="10">
        <f>'Sponsor Oversight of Schools'!A153</f>
        <v>438</v>
      </c>
      <c r="D129" s="10" t="str">
        <f>'Sponsor Oversight of Schools'!O153</f>
        <v/>
      </c>
      <c r="E129" s="10" t="str">
        <f>IF('Sponsor Oversight of Schools'!Q153&lt;&gt;"",'Sponsor Oversight of Schools'!Q153,"")</f>
        <v/>
      </c>
      <c r="F129" s="10">
        <f>'Sponsor Oversight of Schools'!S153</f>
        <v>0</v>
      </c>
      <c r="G129" s="10">
        <f>'Sponsor Oversight of Schools'!T153</f>
        <v>0</v>
      </c>
      <c r="H129" s="11">
        <f>'Sponsor Oversight of Schools'!U153</f>
        <v>0</v>
      </c>
    </row>
    <row r="130" spans="1:8">
      <c r="A130" s="10">
        <f>'Sponsor Oversight of Schools'!$H$4</f>
        <v>0</v>
      </c>
      <c r="B130" s="6">
        <f>'Sponsor Oversight of Schools'!$H$2</f>
        <v>0</v>
      </c>
      <c r="C130" s="10">
        <f>'Sponsor Oversight of Schools'!A154</f>
        <v>439</v>
      </c>
      <c r="D130" s="10" t="str">
        <f>'Sponsor Oversight of Schools'!O154</f>
        <v/>
      </c>
      <c r="E130" s="10" t="str">
        <f>IF('Sponsor Oversight of Schools'!Q154&lt;&gt;"",'Sponsor Oversight of Schools'!Q154,"")</f>
        <v/>
      </c>
      <c r="F130" s="10">
        <f>'Sponsor Oversight of Schools'!S154</f>
        <v>0</v>
      </c>
      <c r="G130" s="10">
        <f>'Sponsor Oversight of Schools'!T154</f>
        <v>0</v>
      </c>
      <c r="H130" s="11">
        <f>'Sponsor Oversight of Schools'!U154</f>
        <v>0</v>
      </c>
    </row>
    <row r="131" spans="1:8">
      <c r="A131" s="10">
        <f>'Sponsor Oversight of Schools'!$H$4</f>
        <v>0</v>
      </c>
      <c r="B131" s="6">
        <f>'Sponsor Oversight of Schools'!$H$2</f>
        <v>0</v>
      </c>
      <c r="C131" s="10">
        <f>'Sponsor Oversight of Schools'!A155</f>
        <v>440</v>
      </c>
      <c r="D131" s="10" t="str">
        <f>'Sponsor Oversight of Schools'!O155</f>
        <v/>
      </c>
      <c r="E131" s="10" t="str">
        <f>IF('Sponsor Oversight of Schools'!Q155&lt;&gt;"",'Sponsor Oversight of Schools'!Q155,"")</f>
        <v/>
      </c>
      <c r="F131" s="10">
        <f>'Sponsor Oversight of Schools'!S155</f>
        <v>0</v>
      </c>
      <c r="G131" s="10">
        <f>'Sponsor Oversight of Schools'!T155</f>
        <v>0</v>
      </c>
      <c r="H131" s="11">
        <f>'Sponsor Oversight of Schools'!U155</f>
        <v>0</v>
      </c>
    </row>
    <row r="132" spans="1:8">
      <c r="A132" s="10">
        <f>'Sponsor Oversight of Schools'!$H$4</f>
        <v>0</v>
      </c>
      <c r="B132" s="6">
        <f>'Sponsor Oversight of Schools'!$H$2</f>
        <v>0</v>
      </c>
      <c r="C132" s="10">
        <f>'Sponsor Oversight of Schools'!A156</f>
        <v>441</v>
      </c>
      <c r="D132" s="10" t="str">
        <f>'Sponsor Oversight of Schools'!O156</f>
        <v/>
      </c>
      <c r="E132" s="10" t="str">
        <f>IF('Sponsor Oversight of Schools'!Q156&lt;&gt;"",'Sponsor Oversight of Schools'!Q156,"")</f>
        <v/>
      </c>
      <c r="F132" s="10">
        <f>'Sponsor Oversight of Schools'!S156</f>
        <v>0</v>
      </c>
      <c r="G132" s="10">
        <f>'Sponsor Oversight of Schools'!T156</f>
        <v>0</v>
      </c>
      <c r="H132" s="11">
        <f>'Sponsor Oversight of Schools'!U156</f>
        <v>0</v>
      </c>
    </row>
    <row r="133" spans="1:8">
      <c r="A133" s="10">
        <f>'Sponsor Oversight of Schools'!$H$4</f>
        <v>0</v>
      </c>
      <c r="B133" s="6">
        <f>'Sponsor Oversight of Schools'!$H$2</f>
        <v>0</v>
      </c>
      <c r="C133" s="10">
        <f>'Sponsor Oversight of Schools'!A157</f>
        <v>442</v>
      </c>
      <c r="D133" s="10" t="str">
        <f>'Sponsor Oversight of Schools'!O157</f>
        <v/>
      </c>
      <c r="E133" s="10" t="str">
        <f>IF('Sponsor Oversight of Schools'!Q157&lt;&gt;"",'Sponsor Oversight of Schools'!Q157,"")</f>
        <v/>
      </c>
      <c r="F133" s="10">
        <f>'Sponsor Oversight of Schools'!S157</f>
        <v>0</v>
      </c>
      <c r="G133" s="10">
        <f>'Sponsor Oversight of Schools'!T157</f>
        <v>0</v>
      </c>
      <c r="H133" s="11">
        <f>'Sponsor Oversight of Schools'!U157</f>
        <v>0</v>
      </c>
    </row>
    <row r="134" spans="1:8">
      <c r="A134" s="10">
        <f>'Sponsor Oversight of Schools'!$H$4</f>
        <v>0</v>
      </c>
      <c r="B134" s="6">
        <f>'Sponsor Oversight of Schools'!$H$2</f>
        <v>0</v>
      </c>
      <c r="C134" s="10">
        <f>'Sponsor Oversight of Schools'!A158</f>
        <v>443</v>
      </c>
      <c r="D134" s="10" t="str">
        <f>'Sponsor Oversight of Schools'!O158</f>
        <v/>
      </c>
      <c r="E134" s="10" t="str">
        <f>IF('Sponsor Oversight of Schools'!Q158&lt;&gt;"",'Sponsor Oversight of Schools'!Q158,"")</f>
        <v/>
      </c>
      <c r="F134" s="10">
        <f>'Sponsor Oversight of Schools'!S158</f>
        <v>0</v>
      </c>
      <c r="G134" s="10">
        <f>'Sponsor Oversight of Schools'!T158</f>
        <v>0</v>
      </c>
      <c r="H134" s="11">
        <f>'Sponsor Oversight of Schools'!U158</f>
        <v>0</v>
      </c>
    </row>
    <row r="135" spans="1:8">
      <c r="A135" s="10">
        <f>'Sponsor Oversight of Schools'!$H$4</f>
        <v>0</v>
      </c>
      <c r="B135" s="6">
        <f>'Sponsor Oversight of Schools'!$H$2</f>
        <v>0</v>
      </c>
      <c r="C135" s="10">
        <f>'Sponsor Oversight of Schools'!A159</f>
        <v>501</v>
      </c>
      <c r="D135" s="10" t="str">
        <f>'Sponsor Oversight of Schools'!O159</f>
        <v/>
      </c>
      <c r="E135" s="10" t="str">
        <f>IF('Sponsor Oversight of Schools'!Q159&lt;&gt;"",'Sponsor Oversight of Schools'!Q159,"")</f>
        <v/>
      </c>
      <c r="F135" s="10">
        <f>'Sponsor Oversight of Schools'!S159</f>
        <v>0</v>
      </c>
      <c r="G135" s="10">
        <f>'Sponsor Oversight of Schools'!T159</f>
        <v>0</v>
      </c>
      <c r="H135" s="11">
        <f>'Sponsor Oversight of Schools'!U159</f>
        <v>0</v>
      </c>
    </row>
    <row r="136" spans="1:8">
      <c r="A136" s="10">
        <f>'Sponsor Oversight of Schools'!$H$4</f>
        <v>0</v>
      </c>
      <c r="B136" s="6">
        <f>'Sponsor Oversight of Schools'!$H$2</f>
        <v>0</v>
      </c>
      <c r="C136" s="10">
        <f>'Sponsor Oversight of Schools'!A160</f>
        <v>502</v>
      </c>
      <c r="D136" s="10" t="str">
        <f>'Sponsor Oversight of Schools'!O160</f>
        <v/>
      </c>
      <c r="E136" s="10" t="str">
        <f>IF('Sponsor Oversight of Schools'!Q160&lt;&gt;"",'Sponsor Oversight of Schools'!Q160,"")</f>
        <v/>
      </c>
      <c r="F136" s="10">
        <f>'Sponsor Oversight of Schools'!S160</f>
        <v>0</v>
      </c>
      <c r="G136" s="10">
        <f>'Sponsor Oversight of Schools'!T160</f>
        <v>0</v>
      </c>
      <c r="H136" s="11">
        <f>'Sponsor Oversight of Schools'!U160</f>
        <v>0</v>
      </c>
    </row>
    <row r="137" spans="1:8">
      <c r="A137" s="10">
        <f>'Sponsor Oversight of Schools'!$H$4</f>
        <v>0</v>
      </c>
      <c r="B137" s="6">
        <f>'Sponsor Oversight of Schools'!$H$2</f>
        <v>0</v>
      </c>
      <c r="C137" s="10">
        <f>'Sponsor Oversight of Schools'!A161</f>
        <v>503</v>
      </c>
      <c r="D137" s="10" t="str">
        <f>'Sponsor Oversight of Schools'!O161</f>
        <v/>
      </c>
      <c r="E137" s="10" t="str">
        <f>IF('Sponsor Oversight of Schools'!Q161&lt;&gt;"",'Sponsor Oversight of Schools'!Q161,"")</f>
        <v/>
      </c>
      <c r="F137" s="10">
        <f>'Sponsor Oversight of Schools'!S161</f>
        <v>0</v>
      </c>
      <c r="G137" s="10">
        <f>'Sponsor Oversight of Schools'!T161</f>
        <v>0</v>
      </c>
      <c r="H137" s="11">
        <f>'Sponsor Oversight of Schools'!U161</f>
        <v>0</v>
      </c>
    </row>
    <row r="138" spans="1:8">
      <c r="A138" s="10">
        <f>'Sponsor Oversight of Schools'!$H$4</f>
        <v>0</v>
      </c>
      <c r="B138" s="6">
        <f>'Sponsor Oversight of Schools'!$H$2</f>
        <v>0</v>
      </c>
      <c r="C138" s="10">
        <f>'Sponsor Oversight of Schools'!A162</f>
        <v>504</v>
      </c>
      <c r="D138" s="10" t="str">
        <f>'Sponsor Oversight of Schools'!O162</f>
        <v/>
      </c>
      <c r="E138" s="10" t="str">
        <f>IF('Sponsor Oversight of Schools'!Q162&lt;&gt;"",'Sponsor Oversight of Schools'!Q162,"")</f>
        <v/>
      </c>
      <c r="F138" s="10">
        <f>'Sponsor Oversight of Schools'!S162</f>
        <v>0</v>
      </c>
      <c r="G138" s="10">
        <f>'Sponsor Oversight of Schools'!T162</f>
        <v>0</v>
      </c>
      <c r="H138" s="11">
        <f>'Sponsor Oversight of Schools'!U162</f>
        <v>0</v>
      </c>
    </row>
    <row r="139" spans="1:8">
      <c r="A139" s="10">
        <f>'Sponsor Oversight of Schools'!$H$4</f>
        <v>0</v>
      </c>
      <c r="B139" s="6">
        <f>'Sponsor Oversight of Schools'!$H$2</f>
        <v>0</v>
      </c>
      <c r="C139" s="10">
        <f>'Sponsor Oversight of Schools'!A163</f>
        <v>505</v>
      </c>
      <c r="D139" s="10" t="str">
        <f>'Sponsor Oversight of Schools'!O163</f>
        <v/>
      </c>
      <c r="E139" s="10" t="str">
        <f>IF('Sponsor Oversight of Schools'!Q163&lt;&gt;"",'Sponsor Oversight of Schools'!Q163,"")</f>
        <v/>
      </c>
      <c r="F139" s="10">
        <f>'Sponsor Oversight of Schools'!S163</f>
        <v>0</v>
      </c>
      <c r="G139" s="10">
        <f>'Sponsor Oversight of Schools'!T163</f>
        <v>0</v>
      </c>
      <c r="H139" s="11">
        <f>'Sponsor Oversight of Schools'!U163</f>
        <v>0</v>
      </c>
    </row>
    <row r="140" spans="1:8">
      <c r="A140" s="10">
        <f>'Sponsor Oversight of Schools'!$H$4</f>
        <v>0</v>
      </c>
      <c r="B140" s="6">
        <f>'Sponsor Oversight of Schools'!$H$2</f>
        <v>0</v>
      </c>
      <c r="C140" s="10">
        <f>'Sponsor Oversight of Schools'!A164</f>
        <v>506</v>
      </c>
      <c r="D140" s="10" t="str">
        <f>'Sponsor Oversight of Schools'!O164</f>
        <v/>
      </c>
      <c r="E140" s="10" t="str">
        <f>IF('Sponsor Oversight of Schools'!Q164&lt;&gt;"",'Sponsor Oversight of Schools'!Q164,"")</f>
        <v/>
      </c>
      <c r="F140" s="10">
        <f>'Sponsor Oversight of Schools'!S164</f>
        <v>0</v>
      </c>
      <c r="G140" s="10">
        <f>'Sponsor Oversight of Schools'!T164</f>
        <v>0</v>
      </c>
      <c r="H140" s="11">
        <f>'Sponsor Oversight of Schools'!U164</f>
        <v>0</v>
      </c>
    </row>
    <row r="141" spans="1:8">
      <c r="A141" s="10">
        <f>'Sponsor Oversight of Schools'!$H$4</f>
        <v>0</v>
      </c>
      <c r="B141" s="6">
        <f>'Sponsor Oversight of Schools'!$H$2</f>
        <v>0</v>
      </c>
      <c r="C141" s="10">
        <f>'Sponsor Oversight of Schools'!A165</f>
        <v>507</v>
      </c>
      <c r="D141" s="10" t="str">
        <f>'Sponsor Oversight of Schools'!O165</f>
        <v/>
      </c>
      <c r="E141" s="10" t="str">
        <f>IF('Sponsor Oversight of Schools'!Q165&lt;&gt;"",'Sponsor Oversight of Schools'!Q165,"")</f>
        <v/>
      </c>
      <c r="F141" s="10">
        <f>'Sponsor Oversight of Schools'!S165</f>
        <v>0</v>
      </c>
      <c r="G141" s="10">
        <f>'Sponsor Oversight of Schools'!T165</f>
        <v>0</v>
      </c>
      <c r="H141" s="11">
        <f>'Sponsor Oversight of Schools'!U165</f>
        <v>0</v>
      </c>
    </row>
    <row r="142" spans="1:8">
      <c r="A142" s="10">
        <f>'Sponsor Oversight of Schools'!$H$4</f>
        <v>0</v>
      </c>
      <c r="B142" s="6">
        <f>'Sponsor Oversight of Schools'!$H$2</f>
        <v>0</v>
      </c>
      <c r="C142" s="10">
        <f>'Sponsor Oversight of Schools'!A166</f>
        <v>508</v>
      </c>
      <c r="D142" s="10" t="str">
        <f>'Sponsor Oversight of Schools'!O166</f>
        <v/>
      </c>
      <c r="E142" s="10" t="str">
        <f>IF('Sponsor Oversight of Schools'!Q166&lt;&gt;"",'Sponsor Oversight of Schools'!Q166,"")</f>
        <v/>
      </c>
      <c r="F142" s="10">
        <f>'Sponsor Oversight of Schools'!S166</f>
        <v>0</v>
      </c>
      <c r="G142" s="10">
        <f>'Sponsor Oversight of Schools'!T166</f>
        <v>0</v>
      </c>
      <c r="H142" s="11">
        <f>'Sponsor Oversight of Schools'!U166</f>
        <v>0</v>
      </c>
    </row>
    <row r="143" spans="1:8">
      <c r="A143" s="10">
        <f>'Sponsor Oversight of Schools'!$H$4</f>
        <v>0</v>
      </c>
      <c r="B143" s="6">
        <f>'Sponsor Oversight of Schools'!$H$2</f>
        <v>0</v>
      </c>
      <c r="C143" s="10">
        <f>'Sponsor Oversight of Schools'!A167</f>
        <v>509</v>
      </c>
      <c r="D143" s="10" t="str">
        <f>'Sponsor Oversight of Schools'!O167</f>
        <v/>
      </c>
      <c r="E143" s="10" t="str">
        <f>IF('Sponsor Oversight of Schools'!Q167&lt;&gt;"",'Sponsor Oversight of Schools'!Q167,"")</f>
        <v/>
      </c>
      <c r="F143" s="10">
        <f>'Sponsor Oversight of Schools'!S167</f>
        <v>0</v>
      </c>
      <c r="G143" s="10">
        <f>'Sponsor Oversight of Schools'!T167</f>
        <v>0</v>
      </c>
      <c r="H143" s="11">
        <f>'Sponsor Oversight of Schools'!U167</f>
        <v>0</v>
      </c>
    </row>
    <row r="144" spans="1:8">
      <c r="A144" s="10">
        <f>'Sponsor Oversight of Schools'!$H$4</f>
        <v>0</v>
      </c>
      <c r="B144" s="6">
        <f>'Sponsor Oversight of Schools'!$H$2</f>
        <v>0</v>
      </c>
      <c r="C144" s="10">
        <f>'Sponsor Oversight of Schools'!A168</f>
        <v>511</v>
      </c>
      <c r="D144" s="10" t="str">
        <f>'Sponsor Oversight of Schools'!O168</f>
        <v/>
      </c>
      <c r="E144" s="10" t="str">
        <f>IF('Sponsor Oversight of Schools'!Q168&lt;&gt;"",'Sponsor Oversight of Schools'!Q168,"")</f>
        <v/>
      </c>
      <c r="F144" s="10">
        <f>'Sponsor Oversight of Schools'!S168</f>
        <v>0</v>
      </c>
      <c r="G144" s="10">
        <f>'Sponsor Oversight of Schools'!T168</f>
        <v>0</v>
      </c>
      <c r="H144" s="11">
        <f>'Sponsor Oversight of Schools'!U168</f>
        <v>0</v>
      </c>
    </row>
    <row r="145" spans="1:8">
      <c r="A145" s="10">
        <f>'Sponsor Oversight of Schools'!$H$4</f>
        <v>0</v>
      </c>
      <c r="B145" s="6">
        <f>'Sponsor Oversight of Schools'!$H$2</f>
        <v>0</v>
      </c>
      <c r="C145" s="10">
        <f>'Sponsor Oversight of Schools'!A169</f>
        <v>513</v>
      </c>
      <c r="D145" s="10" t="str">
        <f>'Sponsor Oversight of Schools'!O169</f>
        <v/>
      </c>
      <c r="E145" s="10" t="str">
        <f>IF('Sponsor Oversight of Schools'!Q169&lt;&gt;"",'Sponsor Oversight of Schools'!Q169,"")</f>
        <v/>
      </c>
      <c r="F145" s="10">
        <f>'Sponsor Oversight of Schools'!S169</f>
        <v>0</v>
      </c>
      <c r="G145" s="10">
        <f>'Sponsor Oversight of Schools'!T169</f>
        <v>0</v>
      </c>
      <c r="H145" s="11">
        <f>'Sponsor Oversight of Schools'!U169</f>
        <v>0</v>
      </c>
    </row>
    <row r="146" spans="1:8">
      <c r="A146" s="10">
        <f>'Sponsor Oversight of Schools'!$H$4</f>
        <v>0</v>
      </c>
      <c r="B146" s="6">
        <f>'Sponsor Oversight of Schools'!$H$2</f>
        <v>0</v>
      </c>
      <c r="C146" s="10">
        <f>'Sponsor Oversight of Schools'!A170</f>
        <v>514</v>
      </c>
      <c r="D146" s="10" t="str">
        <f>'Sponsor Oversight of Schools'!O170</f>
        <v/>
      </c>
      <c r="E146" s="10" t="str">
        <f>IF('Sponsor Oversight of Schools'!Q170&lt;&gt;"",'Sponsor Oversight of Schools'!Q170,"")</f>
        <v/>
      </c>
      <c r="F146" s="10">
        <f>'Sponsor Oversight of Schools'!S170</f>
        <v>0</v>
      </c>
      <c r="G146" s="10">
        <f>'Sponsor Oversight of Schools'!T170</f>
        <v>0</v>
      </c>
      <c r="H146" s="11">
        <f>'Sponsor Oversight of Schools'!U170</f>
        <v>0</v>
      </c>
    </row>
    <row r="147" spans="1:8">
      <c r="A147" s="10">
        <f>'Sponsor Oversight of Schools'!$H$4</f>
        <v>0</v>
      </c>
      <c r="B147" s="6">
        <f>'Sponsor Oversight of Schools'!$H$2</f>
        <v>0</v>
      </c>
      <c r="C147" s="10">
        <f>'Sponsor Oversight of Schools'!A171</f>
        <v>515</v>
      </c>
      <c r="D147" s="10" t="str">
        <f>'Sponsor Oversight of Schools'!O171</f>
        <v/>
      </c>
      <c r="E147" s="10" t="str">
        <f>IF('Sponsor Oversight of Schools'!Q171&lt;&gt;"",'Sponsor Oversight of Schools'!Q171,"")</f>
        <v/>
      </c>
      <c r="F147" s="10">
        <f>'Sponsor Oversight of Schools'!S171</f>
        <v>0</v>
      </c>
      <c r="G147" s="10">
        <f>'Sponsor Oversight of Schools'!T171</f>
        <v>0</v>
      </c>
      <c r="H147" s="11">
        <f>'Sponsor Oversight of Schools'!U171</f>
        <v>0</v>
      </c>
    </row>
    <row r="148" spans="1:8">
      <c r="A148" s="10">
        <f>'Sponsor Oversight of Schools'!$H$4</f>
        <v>0</v>
      </c>
      <c r="B148" s="6">
        <f>'Sponsor Oversight of Schools'!$H$2</f>
        <v>0</v>
      </c>
      <c r="C148" s="10">
        <f>'Sponsor Oversight of Schools'!A172</f>
        <v>516</v>
      </c>
      <c r="D148" s="10" t="str">
        <f>'Sponsor Oversight of Schools'!O172</f>
        <v/>
      </c>
      <c r="E148" s="10" t="str">
        <f>IF('Sponsor Oversight of Schools'!Q172&lt;&gt;"",'Sponsor Oversight of Schools'!Q172,"")</f>
        <v/>
      </c>
      <c r="F148" s="10">
        <f>'Sponsor Oversight of Schools'!S172</f>
        <v>0</v>
      </c>
      <c r="G148" s="10">
        <f>'Sponsor Oversight of Schools'!T172</f>
        <v>0</v>
      </c>
      <c r="H148" s="11">
        <f>'Sponsor Oversight of Schools'!U172</f>
        <v>0</v>
      </c>
    </row>
    <row r="149" spans="1:8">
      <c r="A149" s="10">
        <f>'Sponsor Oversight of Schools'!$H$4</f>
        <v>0</v>
      </c>
      <c r="B149" s="6">
        <f>'Sponsor Oversight of Schools'!$H$2</f>
        <v>0</v>
      </c>
      <c r="C149" s="10">
        <v>517</v>
      </c>
      <c r="D149" s="10" t="str">
        <f>IF('Sponsor Oversight of Schools'!L173="Yes",'Sponsor Oversight of Schools'!O173,'Sponsor Oversight of Schools'!O174)</f>
        <v/>
      </c>
      <c r="E149" s="10" t="str">
        <f>IF('Sponsor Oversight of Schools'!Q173&lt;&gt;"",'Sponsor Oversight of Schools'!Q173,"")</f>
        <v/>
      </c>
      <c r="F149" s="10">
        <f>'Sponsor Oversight of Schools'!S173</f>
        <v>0</v>
      </c>
      <c r="G149" s="10">
        <f>'Sponsor Oversight of Schools'!T173</f>
        <v>0</v>
      </c>
      <c r="H149" s="11">
        <f>'Sponsor Oversight of Schools'!U173</f>
        <v>0</v>
      </c>
    </row>
    <row r="150" spans="1:8">
      <c r="A150" s="10">
        <f>'Sponsor Oversight of Schools'!$H$4</f>
        <v>0</v>
      </c>
      <c r="B150" s="6">
        <f>'Sponsor Oversight of Schools'!$H$2</f>
        <v>0</v>
      </c>
      <c r="C150" s="10">
        <f>'Sponsor Oversight of Schools'!A175</f>
        <v>519</v>
      </c>
      <c r="D150" s="10" t="str">
        <f>'Sponsor Oversight of Schools'!O175</f>
        <v/>
      </c>
      <c r="E150" s="10" t="str">
        <f>IF('Sponsor Oversight of Schools'!Q175&lt;&gt;"",'Sponsor Oversight of Schools'!Q175,"")</f>
        <v/>
      </c>
      <c r="F150" s="10">
        <f>'Sponsor Oversight of Schools'!S175</f>
        <v>0</v>
      </c>
      <c r="G150" s="10">
        <f>'Sponsor Oversight of Schools'!T175</f>
        <v>0</v>
      </c>
      <c r="H150" s="11">
        <f>'Sponsor Oversight of Schools'!U175</f>
        <v>0</v>
      </c>
    </row>
    <row r="151" spans="1:8">
      <c r="A151" s="10">
        <f>'Sponsor Oversight of Schools'!$H$4</f>
        <v>0</v>
      </c>
      <c r="B151" s="6">
        <f>'Sponsor Oversight of Schools'!$H$2</f>
        <v>0</v>
      </c>
      <c r="C151" s="10">
        <f>'Sponsor Oversight of Schools'!A176</f>
        <v>520</v>
      </c>
      <c r="D151" s="10" t="str">
        <f>'Sponsor Oversight of Schools'!O176</f>
        <v/>
      </c>
      <c r="E151" s="10" t="str">
        <f>IF('Sponsor Oversight of Schools'!Q176&lt;&gt;"",'Sponsor Oversight of Schools'!Q176,"")</f>
        <v/>
      </c>
      <c r="F151" s="10">
        <f>'Sponsor Oversight of Schools'!S176</f>
        <v>0</v>
      </c>
      <c r="G151" s="10">
        <f>'Sponsor Oversight of Schools'!T176</f>
        <v>0</v>
      </c>
      <c r="H151" s="11">
        <f>'Sponsor Oversight of Schools'!U176</f>
        <v>0</v>
      </c>
    </row>
    <row r="152" spans="1:8">
      <c r="A152" s="10">
        <f>'Sponsor Oversight of Schools'!$H$4</f>
        <v>0</v>
      </c>
      <c r="B152" s="6">
        <f>'Sponsor Oversight of Schools'!$H$2</f>
        <v>0</v>
      </c>
      <c r="C152" s="10">
        <f>'Sponsor Oversight of Schools'!A177</f>
        <v>521</v>
      </c>
      <c r="D152" s="10" t="str">
        <f>'Sponsor Oversight of Schools'!O177</f>
        <v/>
      </c>
      <c r="E152" s="10" t="str">
        <f>IF('Sponsor Oversight of Schools'!Q177&lt;&gt;"",'Sponsor Oversight of Schools'!Q177,"")</f>
        <v/>
      </c>
      <c r="F152" s="10">
        <f>'Sponsor Oversight of Schools'!S177</f>
        <v>0</v>
      </c>
      <c r="G152" s="10">
        <f>'Sponsor Oversight of Schools'!T177</f>
        <v>0</v>
      </c>
      <c r="H152" s="11">
        <f>'Sponsor Oversight of Schools'!U177</f>
        <v>0</v>
      </c>
    </row>
    <row r="153" spans="1:8">
      <c r="A153" s="10">
        <f>'Sponsor Oversight of Schools'!$H$4</f>
        <v>0</v>
      </c>
      <c r="B153" s="6">
        <f>'Sponsor Oversight of Schools'!$H$2</f>
        <v>0</v>
      </c>
      <c r="C153" s="10">
        <f>'Sponsor Oversight of Schools'!A178</f>
        <v>522</v>
      </c>
      <c r="D153" s="10" t="str">
        <f>'Sponsor Oversight of Schools'!O178</f>
        <v/>
      </c>
      <c r="E153" s="10" t="str">
        <f>IF('Sponsor Oversight of Schools'!Q178&lt;&gt;"",'Sponsor Oversight of Schools'!Q178,"")</f>
        <v/>
      </c>
      <c r="F153" s="10">
        <f>'Sponsor Oversight of Schools'!S178</f>
        <v>0</v>
      </c>
      <c r="G153" s="10">
        <f>'Sponsor Oversight of Schools'!T178</f>
        <v>0</v>
      </c>
      <c r="H153" s="11">
        <f>'Sponsor Oversight of Schools'!U178</f>
        <v>0</v>
      </c>
    </row>
    <row r="154" spans="1:8">
      <c r="A154" s="10">
        <f>'Sponsor Oversight of Schools'!$H$4</f>
        <v>0</v>
      </c>
      <c r="B154" s="6">
        <f>'Sponsor Oversight of Schools'!$H$2</f>
        <v>0</v>
      </c>
      <c r="C154" s="10">
        <f>'Sponsor Oversight of Schools'!A179</f>
        <v>523</v>
      </c>
      <c r="D154" s="10" t="str">
        <f>'Sponsor Oversight of Schools'!O179</f>
        <v/>
      </c>
      <c r="E154" s="10" t="str">
        <f>IF('Sponsor Oversight of Schools'!Q179&lt;&gt;"",'Sponsor Oversight of Schools'!Q179,"")</f>
        <v/>
      </c>
      <c r="F154" s="10">
        <f>'Sponsor Oversight of Schools'!S179</f>
        <v>0</v>
      </c>
      <c r="G154" s="10">
        <f>'Sponsor Oversight of Schools'!T179</f>
        <v>0</v>
      </c>
      <c r="H154" s="11">
        <f>'Sponsor Oversight of Schools'!U179</f>
        <v>0</v>
      </c>
    </row>
    <row r="155" spans="1:8">
      <c r="A155" s="10">
        <f>'Sponsor Oversight of Schools'!$H$4</f>
        <v>0</v>
      </c>
      <c r="B155" s="6">
        <f>'Sponsor Oversight of Schools'!$H$2</f>
        <v>0</v>
      </c>
      <c r="C155" s="10">
        <f>'Sponsor Oversight of Schools'!A180</f>
        <v>524</v>
      </c>
      <c r="D155" s="10" t="str">
        <f>'Sponsor Oversight of Schools'!O180</f>
        <v/>
      </c>
      <c r="E155" s="10" t="str">
        <f>IF('Sponsor Oversight of Schools'!Q180&lt;&gt;"",'Sponsor Oversight of Schools'!Q180,"")</f>
        <v/>
      </c>
      <c r="F155" s="10">
        <f>'Sponsor Oversight of Schools'!S180</f>
        <v>0</v>
      </c>
      <c r="G155" s="10">
        <f>'Sponsor Oversight of Schools'!T180</f>
        <v>0</v>
      </c>
      <c r="H155" s="11">
        <f>'Sponsor Oversight of Schools'!U180</f>
        <v>0</v>
      </c>
    </row>
    <row r="156" spans="1:8">
      <c r="A156" s="10">
        <f>'Sponsor Oversight of Schools'!$H$4</f>
        <v>0</v>
      </c>
      <c r="B156" s="6">
        <f>'Sponsor Oversight of Schools'!$H$2</f>
        <v>0</v>
      </c>
      <c r="C156" s="10">
        <f>'Sponsor Oversight of Schools'!A181</f>
        <v>525</v>
      </c>
      <c r="D156" s="10" t="str">
        <f>'Sponsor Oversight of Schools'!O181</f>
        <v/>
      </c>
      <c r="E156" s="10" t="str">
        <f>IF('Sponsor Oversight of Schools'!Q181&lt;&gt;"",'Sponsor Oversight of Schools'!Q181,"")</f>
        <v/>
      </c>
      <c r="F156" s="10">
        <f>'Sponsor Oversight of Schools'!S181</f>
        <v>0</v>
      </c>
      <c r="G156" s="10">
        <f>'Sponsor Oversight of Schools'!T181</f>
        <v>0</v>
      </c>
      <c r="H156" s="11">
        <f>'Sponsor Oversight of Schools'!U181</f>
        <v>0</v>
      </c>
    </row>
    <row r="157" spans="1:8">
      <c r="A157" s="10">
        <f>'Sponsor Oversight of Schools'!$H$4</f>
        <v>0</v>
      </c>
      <c r="B157" s="6">
        <f>'Sponsor Oversight of Schools'!$H$2</f>
        <v>0</v>
      </c>
      <c r="C157" s="10">
        <f>'Sponsor Oversight of Schools'!A182</f>
        <v>526</v>
      </c>
      <c r="D157" s="10" t="str">
        <f>'Sponsor Oversight of Schools'!O182</f>
        <v/>
      </c>
      <c r="E157" s="10" t="str">
        <f>IF('Sponsor Oversight of Schools'!Q182&lt;&gt;"",'Sponsor Oversight of Schools'!Q182,"")</f>
        <v/>
      </c>
      <c r="F157" s="10">
        <f>'Sponsor Oversight of Schools'!S182</f>
        <v>0</v>
      </c>
      <c r="G157" s="10">
        <f>'Sponsor Oversight of Schools'!T182</f>
        <v>0</v>
      </c>
      <c r="H157" s="11">
        <f>'Sponsor Oversight of Schools'!U182</f>
        <v>0</v>
      </c>
    </row>
    <row r="158" spans="1:8">
      <c r="A158" s="10">
        <f>'Sponsor Oversight of Schools'!$H$4</f>
        <v>0</v>
      </c>
      <c r="B158" s="6">
        <f>'Sponsor Oversight of Schools'!$H$2</f>
        <v>0</v>
      </c>
      <c r="C158" s="10">
        <f>'Sponsor Oversight of Schools'!A183</f>
        <v>527</v>
      </c>
      <c r="D158" s="10" t="str">
        <f>'Sponsor Oversight of Schools'!O183</f>
        <v/>
      </c>
      <c r="E158" s="10" t="str">
        <f>IF('Sponsor Oversight of Schools'!Q183&lt;&gt;"",'Sponsor Oversight of Schools'!Q183,"")</f>
        <v/>
      </c>
      <c r="F158" s="10">
        <f>'Sponsor Oversight of Schools'!S183</f>
        <v>0</v>
      </c>
      <c r="G158" s="10">
        <f>'Sponsor Oversight of Schools'!T183</f>
        <v>0</v>
      </c>
      <c r="H158" s="11">
        <f>'Sponsor Oversight of Schools'!U183</f>
        <v>0</v>
      </c>
    </row>
    <row r="159" spans="1:8">
      <c r="A159" s="10">
        <f>'Sponsor Oversight of Schools'!$H$4</f>
        <v>0</v>
      </c>
      <c r="B159" s="6">
        <f>'Sponsor Oversight of Schools'!$H$2</f>
        <v>0</v>
      </c>
      <c r="C159" s="10">
        <f>'Sponsor Oversight of Schools'!A186</f>
        <v>601</v>
      </c>
      <c r="D159" s="10" t="str">
        <f>'Sponsor Oversight of Schools'!O186</f>
        <v/>
      </c>
      <c r="E159" s="10" t="str">
        <f>IF('Sponsor Oversight of Schools'!Q186&lt;&gt;"",'Sponsor Oversight of Schools'!Q186,"")</f>
        <v/>
      </c>
      <c r="F159" s="10">
        <f>'Sponsor Oversight of Schools'!S186</f>
        <v>0</v>
      </c>
      <c r="G159" s="10">
        <f>'Sponsor Oversight of Schools'!T186</f>
        <v>0</v>
      </c>
      <c r="H159" s="11">
        <f>'Sponsor Oversight of Schools'!U186</f>
        <v>0</v>
      </c>
    </row>
    <row r="160" spans="1:8">
      <c r="A160" s="10">
        <f>'Sponsor Oversight of Schools'!$H$4</f>
        <v>0</v>
      </c>
      <c r="B160" s="6">
        <f>'Sponsor Oversight of Schools'!$H$2</f>
        <v>0</v>
      </c>
      <c r="C160" s="10">
        <f>'Sponsor Oversight of Schools'!A187</f>
        <v>602</v>
      </c>
      <c r="D160" s="10" t="str">
        <f>'Sponsor Oversight of Schools'!O187</f>
        <v/>
      </c>
      <c r="E160" s="10" t="str">
        <f>IF('Sponsor Oversight of Schools'!Q187&lt;&gt;"",'Sponsor Oversight of Schools'!Q187,"")</f>
        <v/>
      </c>
      <c r="F160" s="10">
        <f>'Sponsor Oversight of Schools'!S187</f>
        <v>0</v>
      </c>
      <c r="G160" s="10">
        <f>'Sponsor Oversight of Schools'!T187</f>
        <v>0</v>
      </c>
      <c r="H160" s="11">
        <f>'Sponsor Oversight of Schools'!U187</f>
        <v>0</v>
      </c>
    </row>
    <row r="161" spans="1:8">
      <c r="A161" s="10">
        <f>'Sponsor Oversight of Schools'!$H$4</f>
        <v>0</v>
      </c>
      <c r="B161" s="6">
        <f>'Sponsor Oversight of Schools'!$H$2</f>
        <v>0</v>
      </c>
      <c r="C161" s="10">
        <f>'Sponsor Oversight of Schools'!A188</f>
        <v>603</v>
      </c>
      <c r="D161" s="10" t="str">
        <f>'Sponsor Oversight of Schools'!O188</f>
        <v/>
      </c>
      <c r="E161" s="10" t="str">
        <f>IF('Sponsor Oversight of Schools'!Q188&lt;&gt;"",'Sponsor Oversight of Schools'!Q188,"")</f>
        <v/>
      </c>
      <c r="F161" s="10">
        <f>'Sponsor Oversight of Schools'!S188</f>
        <v>0</v>
      </c>
      <c r="G161" s="10">
        <f>'Sponsor Oversight of Schools'!T188</f>
        <v>0</v>
      </c>
      <c r="H161" s="11">
        <f>'Sponsor Oversight of Schools'!U188</f>
        <v>0</v>
      </c>
    </row>
    <row r="162" spans="1:8">
      <c r="A162" s="10">
        <f>'Sponsor Oversight of Schools'!$H$4</f>
        <v>0</v>
      </c>
      <c r="B162" s="6">
        <f>'Sponsor Oversight of Schools'!$H$2</f>
        <v>0</v>
      </c>
      <c r="C162" s="10">
        <f>'Sponsor Oversight of Schools'!A189</f>
        <v>604</v>
      </c>
      <c r="D162" s="10" t="str">
        <f>'Sponsor Oversight of Schools'!O189</f>
        <v/>
      </c>
      <c r="E162" s="10" t="str">
        <f>IF('Sponsor Oversight of Schools'!Q189&lt;&gt;"",'Sponsor Oversight of Schools'!Q189,"")</f>
        <v/>
      </c>
      <c r="F162" s="10">
        <f>'Sponsor Oversight of Schools'!S189</f>
        <v>0</v>
      </c>
      <c r="G162" s="10">
        <f>'Sponsor Oversight of Schools'!T189</f>
        <v>0</v>
      </c>
      <c r="H162" s="11">
        <f>'Sponsor Oversight of Schools'!U189</f>
        <v>0</v>
      </c>
    </row>
    <row r="163" spans="1:8">
      <c r="A163" s="10">
        <f>'Sponsor Oversight of Schools'!$H$4</f>
        <v>0</v>
      </c>
      <c r="B163" s="6">
        <f>'Sponsor Oversight of Schools'!$H$2</f>
        <v>0</v>
      </c>
      <c r="C163" s="10">
        <f>'Sponsor Oversight of Schools'!A190</f>
        <v>605</v>
      </c>
      <c r="D163" s="10" t="str">
        <f>'Sponsor Oversight of Schools'!O190</f>
        <v/>
      </c>
      <c r="E163" s="10" t="str">
        <f>IF('Sponsor Oversight of Schools'!Q190&lt;&gt;"",'Sponsor Oversight of Schools'!Q190,"")</f>
        <v/>
      </c>
      <c r="F163" s="10">
        <f>'Sponsor Oversight of Schools'!S190</f>
        <v>0</v>
      </c>
      <c r="G163" s="10">
        <f>'Sponsor Oversight of Schools'!T190</f>
        <v>0</v>
      </c>
      <c r="H163" s="11">
        <f>'Sponsor Oversight of Schools'!U190</f>
        <v>0</v>
      </c>
    </row>
    <row r="164" spans="1:8">
      <c r="A164" s="10">
        <f>'Sponsor Oversight of Schools'!$H$4</f>
        <v>0</v>
      </c>
      <c r="B164" s="6">
        <f>'Sponsor Oversight of Schools'!$H$2</f>
        <v>0</v>
      </c>
      <c r="C164" s="10">
        <f>'Sponsor Oversight of Schools'!A191</f>
        <v>606</v>
      </c>
      <c r="D164" s="10" t="str">
        <f>'Sponsor Oversight of Schools'!O191</f>
        <v/>
      </c>
      <c r="E164" s="10" t="str">
        <f>IF('Sponsor Oversight of Schools'!Q191&lt;&gt;"",'Sponsor Oversight of Schools'!Q191,"")</f>
        <v/>
      </c>
      <c r="F164" s="10">
        <f>'Sponsor Oversight of Schools'!S191</f>
        <v>0</v>
      </c>
      <c r="G164" s="10">
        <f>'Sponsor Oversight of Schools'!T191</f>
        <v>0</v>
      </c>
      <c r="H164" s="11">
        <f>'Sponsor Oversight of Schools'!U191</f>
        <v>0</v>
      </c>
    </row>
    <row r="165" spans="1:8">
      <c r="A165" s="10">
        <f>'Sponsor Oversight of Schools'!$H$4</f>
        <v>0</v>
      </c>
      <c r="B165" s="6">
        <f>'Sponsor Oversight of Schools'!$H$2</f>
        <v>0</v>
      </c>
      <c r="C165" s="10">
        <f>'Sponsor Oversight of Schools'!A192</f>
        <v>607</v>
      </c>
      <c r="D165" s="10" t="str">
        <f>'Sponsor Oversight of Schools'!O192</f>
        <v/>
      </c>
      <c r="E165" s="10" t="str">
        <f>IF('Sponsor Oversight of Schools'!Q192&lt;&gt;"",'Sponsor Oversight of Schools'!Q192,"")</f>
        <v/>
      </c>
      <c r="F165" s="10">
        <f>'Sponsor Oversight of Schools'!S192</f>
        <v>0</v>
      </c>
      <c r="G165" s="10">
        <f>'Sponsor Oversight of Schools'!T192</f>
        <v>0</v>
      </c>
      <c r="H165" s="11">
        <f>'Sponsor Oversight of Schools'!U192</f>
        <v>0</v>
      </c>
    </row>
    <row r="166" spans="1:8">
      <c r="A166" s="10">
        <f>'Sponsor Oversight of Schools'!$H$4</f>
        <v>0</v>
      </c>
      <c r="B166" s="6">
        <f>'Sponsor Oversight of Schools'!$H$2</f>
        <v>0</v>
      </c>
      <c r="C166" s="10">
        <f>'Sponsor Oversight of Schools'!A193</f>
        <v>608</v>
      </c>
      <c r="D166" s="10" t="str">
        <f>'Sponsor Oversight of Schools'!O193</f>
        <v/>
      </c>
      <c r="E166" s="10" t="str">
        <f>IF('Sponsor Oversight of Schools'!Q193&lt;&gt;"",'Sponsor Oversight of Schools'!Q193,"")</f>
        <v/>
      </c>
      <c r="F166" s="10">
        <f>'Sponsor Oversight of Schools'!S193</f>
        <v>0</v>
      </c>
      <c r="G166" s="10">
        <f>'Sponsor Oversight of Schools'!T193</f>
        <v>0</v>
      </c>
      <c r="H166" s="11">
        <f>'Sponsor Oversight of Schools'!U193</f>
        <v>0</v>
      </c>
    </row>
    <row r="167" spans="1:8">
      <c r="A167" s="10">
        <f>'Sponsor Oversight of Schools'!$H$4</f>
        <v>0</v>
      </c>
      <c r="B167" s="6">
        <f>'Sponsor Oversight of Schools'!$H$2</f>
        <v>0</v>
      </c>
      <c r="C167" s="10">
        <f>'Sponsor Oversight of Schools'!A194</f>
        <v>610</v>
      </c>
      <c r="D167" s="10" t="str">
        <f>'Sponsor Oversight of Schools'!O194</f>
        <v/>
      </c>
      <c r="E167" s="10" t="str">
        <f>IF('Sponsor Oversight of Schools'!Q194&lt;&gt;"",'Sponsor Oversight of Schools'!Q194,"")</f>
        <v/>
      </c>
      <c r="F167" s="10">
        <f>'Sponsor Oversight of Schools'!S194</f>
        <v>0</v>
      </c>
      <c r="G167" s="10">
        <f>'Sponsor Oversight of Schools'!T194</f>
        <v>0</v>
      </c>
      <c r="H167" s="11">
        <f>'Sponsor Oversight of Schools'!U194</f>
        <v>0</v>
      </c>
    </row>
    <row r="168" spans="1:8">
      <c r="A168" s="10">
        <f>'Sponsor Oversight of Schools'!$H$4</f>
        <v>0</v>
      </c>
      <c r="B168" s="6">
        <f>'Sponsor Oversight of Schools'!$H$2</f>
        <v>0</v>
      </c>
      <c r="C168" s="10">
        <f>'Sponsor Oversight of Schools'!A195</f>
        <v>611</v>
      </c>
      <c r="D168" s="10" t="str">
        <f>'Sponsor Oversight of Schools'!O195</f>
        <v/>
      </c>
      <c r="E168" s="10" t="str">
        <f>IF('Sponsor Oversight of Schools'!Q195&lt;&gt;"",'Sponsor Oversight of Schools'!Q195,"")</f>
        <v/>
      </c>
      <c r="F168" s="10">
        <f>'Sponsor Oversight of Schools'!S195</f>
        <v>0</v>
      </c>
      <c r="G168" s="10">
        <f>'Sponsor Oversight of Schools'!T195</f>
        <v>0</v>
      </c>
      <c r="H168" s="11">
        <f>'Sponsor Oversight of Schools'!U195</f>
        <v>0</v>
      </c>
    </row>
    <row r="169" spans="1:8">
      <c r="A169" s="10">
        <f>'Sponsor Oversight of Schools'!$H$4</f>
        <v>0</v>
      </c>
      <c r="B169" s="6">
        <f>'Sponsor Oversight of Schools'!$H$2</f>
        <v>0</v>
      </c>
      <c r="C169" s="10">
        <f>'Sponsor Oversight of Schools'!A196</f>
        <v>612</v>
      </c>
      <c r="D169" s="10" t="str">
        <f>'Sponsor Oversight of Schools'!O196</f>
        <v/>
      </c>
      <c r="E169" s="10" t="str">
        <f>IF('Sponsor Oversight of Schools'!Q196&lt;&gt;"",'Sponsor Oversight of Schools'!Q196,"")</f>
        <v/>
      </c>
      <c r="F169" s="10">
        <f>'Sponsor Oversight of Schools'!S196</f>
        <v>0</v>
      </c>
      <c r="G169" s="10">
        <f>'Sponsor Oversight of Schools'!T196</f>
        <v>0</v>
      </c>
      <c r="H169" s="11">
        <f>'Sponsor Oversight of Schools'!U196</f>
        <v>0</v>
      </c>
    </row>
    <row r="170" spans="1:8">
      <c r="A170" s="10">
        <f>'Sponsor Oversight of Schools'!$H$4</f>
        <v>0</v>
      </c>
      <c r="B170" s="6">
        <f>'Sponsor Oversight of Schools'!$H$2</f>
        <v>0</v>
      </c>
      <c r="C170" s="10">
        <f>'Sponsor Oversight of Schools'!A197</f>
        <v>613</v>
      </c>
      <c r="D170" s="10" t="str">
        <f>'Sponsor Oversight of Schools'!O197</f>
        <v/>
      </c>
      <c r="E170" s="10" t="str">
        <f>IF('Sponsor Oversight of Schools'!Q197&lt;&gt;"",'Sponsor Oversight of Schools'!Q197,"")</f>
        <v/>
      </c>
      <c r="F170" s="10">
        <f>'Sponsor Oversight of Schools'!S197</f>
        <v>0</v>
      </c>
      <c r="G170" s="10">
        <f>'Sponsor Oversight of Schools'!T197</f>
        <v>0</v>
      </c>
      <c r="H170" s="11">
        <f>'Sponsor Oversight of Schools'!U197</f>
        <v>0</v>
      </c>
    </row>
    <row r="171" spans="1:8">
      <c r="A171" s="10">
        <f>'Sponsor Oversight of Schools'!$H$4</f>
        <v>0</v>
      </c>
      <c r="B171" s="6">
        <f>'Sponsor Oversight of Schools'!$H$2</f>
        <v>0</v>
      </c>
      <c r="C171" s="10">
        <f>'Sponsor Oversight of Schools'!A198</f>
        <v>614</v>
      </c>
      <c r="D171" s="10" t="str">
        <f>'Sponsor Oversight of Schools'!O198</f>
        <v/>
      </c>
      <c r="E171" s="10" t="str">
        <f>IF('Sponsor Oversight of Schools'!Q198&lt;&gt;"",'Sponsor Oversight of Schools'!Q198,"")</f>
        <v/>
      </c>
      <c r="F171" s="10">
        <f>'Sponsor Oversight of Schools'!S198</f>
        <v>0</v>
      </c>
      <c r="G171" s="10">
        <f>'Sponsor Oversight of Schools'!T198</f>
        <v>0</v>
      </c>
      <c r="H171" s="11">
        <f>'Sponsor Oversight of Schools'!U198</f>
        <v>0</v>
      </c>
    </row>
    <row r="172" spans="1:8">
      <c r="A172" s="10">
        <f>'Sponsor Oversight of Schools'!$H$4</f>
        <v>0</v>
      </c>
      <c r="B172" s="6">
        <f>'Sponsor Oversight of Schools'!$H$2</f>
        <v>0</v>
      </c>
      <c r="C172" s="10">
        <f>'Sponsor Oversight of Schools'!A199</f>
        <v>615</v>
      </c>
      <c r="D172" s="10" t="str">
        <f>'Sponsor Oversight of Schools'!O199</f>
        <v/>
      </c>
      <c r="E172" s="10" t="str">
        <f>IF('Sponsor Oversight of Schools'!Q199&lt;&gt;"",'Sponsor Oversight of Schools'!Q199,"")</f>
        <v/>
      </c>
      <c r="F172" s="10">
        <f>'Sponsor Oversight of Schools'!S199</f>
        <v>0</v>
      </c>
      <c r="G172" s="10">
        <f>'Sponsor Oversight of Schools'!T199</f>
        <v>0</v>
      </c>
      <c r="H172" s="11">
        <f>'Sponsor Oversight of Schools'!U199</f>
        <v>0</v>
      </c>
    </row>
    <row r="173" spans="1:8">
      <c r="A173" s="10">
        <f>'Sponsor Oversight of Schools'!$H$4</f>
        <v>0</v>
      </c>
      <c r="B173" s="6">
        <f>'Sponsor Oversight of Schools'!$H$2</f>
        <v>0</v>
      </c>
      <c r="C173" s="10">
        <f>'Sponsor Oversight of Schools'!A200</f>
        <v>616</v>
      </c>
      <c r="D173" s="10" t="str">
        <f>'Sponsor Oversight of Schools'!O200</f>
        <v/>
      </c>
      <c r="E173" s="10" t="str">
        <f>IF('Sponsor Oversight of Schools'!Q200&lt;&gt;"",'Sponsor Oversight of Schools'!Q200,"")</f>
        <v/>
      </c>
      <c r="F173" s="10">
        <f>'Sponsor Oversight of Schools'!S200</f>
        <v>0</v>
      </c>
      <c r="G173" s="10">
        <f>'Sponsor Oversight of Schools'!T200</f>
        <v>0</v>
      </c>
      <c r="H173" s="11">
        <f>'Sponsor Oversight of Schools'!U200</f>
        <v>0</v>
      </c>
    </row>
    <row r="174" spans="1:8">
      <c r="A174" s="10">
        <f>'Sponsor Oversight of Schools'!$H$4</f>
        <v>0</v>
      </c>
      <c r="B174" s="6">
        <f>'Sponsor Oversight of Schools'!$H$2</f>
        <v>0</v>
      </c>
      <c r="C174" s="10">
        <f>'Sponsor Oversight of Schools'!A201</f>
        <v>617</v>
      </c>
      <c r="D174" s="10" t="str">
        <f>'Sponsor Oversight of Schools'!O201</f>
        <v/>
      </c>
      <c r="E174" s="10" t="str">
        <f>IF('Sponsor Oversight of Schools'!Q201&lt;&gt;"",'Sponsor Oversight of Schools'!Q201,"")</f>
        <v/>
      </c>
      <c r="F174" s="10">
        <f>'Sponsor Oversight of Schools'!S201</f>
        <v>0</v>
      </c>
      <c r="G174" s="10">
        <f>'Sponsor Oversight of Schools'!T201</f>
        <v>0</v>
      </c>
      <c r="H174" s="11">
        <f>'Sponsor Oversight of Schools'!U201</f>
        <v>0</v>
      </c>
    </row>
    <row r="175" spans="1:8">
      <c r="A175" s="10">
        <f>'Sponsor Oversight of Schools'!$H$4</f>
        <v>0</v>
      </c>
      <c r="B175" s="6">
        <f>'Sponsor Oversight of Schools'!$H$2</f>
        <v>0</v>
      </c>
      <c r="C175" s="10">
        <f>'Sponsor Oversight of Schools'!A202</f>
        <v>618</v>
      </c>
      <c r="D175" s="10" t="str">
        <f>'Sponsor Oversight of Schools'!O202</f>
        <v/>
      </c>
      <c r="E175" s="10" t="str">
        <f>IF('Sponsor Oversight of Schools'!Q202&lt;&gt;"",'Sponsor Oversight of Schools'!Q202,"")</f>
        <v/>
      </c>
      <c r="F175" s="10">
        <f>'Sponsor Oversight of Schools'!S202</f>
        <v>0</v>
      </c>
      <c r="G175" s="10">
        <f>'Sponsor Oversight of Schools'!T202</f>
        <v>0</v>
      </c>
      <c r="H175" s="11">
        <f>'Sponsor Oversight of Schools'!U202</f>
        <v>0</v>
      </c>
    </row>
    <row r="176" spans="1:8">
      <c r="A176" s="10">
        <f>'Sponsor Oversight of Schools'!$H$4</f>
        <v>0</v>
      </c>
      <c r="B176" s="6">
        <f>'Sponsor Oversight of Schools'!$H$2</f>
        <v>0</v>
      </c>
      <c r="C176" s="10">
        <f>'Sponsor Oversight of Schools'!A203</f>
        <v>619</v>
      </c>
      <c r="D176" s="10" t="str">
        <f>'Sponsor Oversight of Schools'!O203</f>
        <v/>
      </c>
      <c r="E176" s="10" t="str">
        <f>IF('Sponsor Oversight of Schools'!Q203&lt;&gt;"",'Sponsor Oversight of Schools'!Q203,"")</f>
        <v/>
      </c>
      <c r="F176" s="10">
        <f>'Sponsor Oversight of Schools'!S203</f>
        <v>0</v>
      </c>
      <c r="G176" s="10">
        <f>'Sponsor Oversight of Schools'!T203</f>
        <v>0</v>
      </c>
      <c r="H176" s="11">
        <f>'Sponsor Oversight of Schools'!U203</f>
        <v>0</v>
      </c>
    </row>
    <row r="177" spans="1:8">
      <c r="A177" s="10">
        <f>'Sponsor Oversight of Schools'!$H$4</f>
        <v>0</v>
      </c>
      <c r="B177" s="6">
        <f>'Sponsor Oversight of Schools'!$H$2</f>
        <v>0</v>
      </c>
      <c r="C177" s="10">
        <f>'Sponsor Oversight of Schools'!A204</f>
        <v>620</v>
      </c>
      <c r="D177" s="10" t="str">
        <f>'Sponsor Oversight of Schools'!O204</f>
        <v/>
      </c>
      <c r="E177" s="10" t="str">
        <f>IF('Sponsor Oversight of Schools'!Q204&lt;&gt;"",'Sponsor Oversight of Schools'!Q204,"")</f>
        <v/>
      </c>
      <c r="F177" s="10">
        <f>'Sponsor Oversight of Schools'!S204</f>
        <v>0</v>
      </c>
      <c r="G177" s="10">
        <f>'Sponsor Oversight of Schools'!T204</f>
        <v>0</v>
      </c>
      <c r="H177" s="11">
        <f>'Sponsor Oversight of Schools'!U204</f>
        <v>0</v>
      </c>
    </row>
    <row r="178" spans="1:8">
      <c r="A178" s="10">
        <f>'Sponsor Oversight of Schools'!$H$4</f>
        <v>0</v>
      </c>
      <c r="B178" s="6">
        <f>'Sponsor Oversight of Schools'!$H$2</f>
        <v>0</v>
      </c>
      <c r="C178" s="10">
        <f>'Sponsor Oversight of Schools'!A205</f>
        <v>621</v>
      </c>
      <c r="D178" s="10" t="str">
        <f>'Sponsor Oversight of Schools'!O205</f>
        <v/>
      </c>
      <c r="E178" s="10" t="str">
        <f>IF('Sponsor Oversight of Schools'!Q205&lt;&gt;"",'Sponsor Oversight of Schools'!Q205,"")</f>
        <v/>
      </c>
      <c r="F178" s="10">
        <f>'Sponsor Oversight of Schools'!S205</f>
        <v>0</v>
      </c>
      <c r="G178" s="10">
        <f>'Sponsor Oversight of Schools'!T205</f>
        <v>0</v>
      </c>
      <c r="H178" s="11">
        <f>'Sponsor Oversight of Schools'!U205</f>
        <v>0</v>
      </c>
    </row>
    <row r="179" spans="1:8">
      <c r="A179" s="10">
        <f>'Sponsor Oversight of Schools'!$H$4</f>
        <v>0</v>
      </c>
      <c r="B179" s="6">
        <f>'Sponsor Oversight of Schools'!$H$2</f>
        <v>0</v>
      </c>
      <c r="C179" s="10">
        <f>'Sponsor Oversight of Schools'!A206</f>
        <v>622</v>
      </c>
      <c r="D179" s="10" t="str">
        <f>'Sponsor Oversight of Schools'!O206</f>
        <v/>
      </c>
      <c r="E179" s="10" t="str">
        <f>IF('Sponsor Oversight of Schools'!Q206&lt;&gt;"",'Sponsor Oversight of Schools'!Q206,"")</f>
        <v/>
      </c>
      <c r="F179" s="10">
        <f>'Sponsor Oversight of Schools'!S206</f>
        <v>0</v>
      </c>
      <c r="G179" s="10">
        <f>'Sponsor Oversight of Schools'!T206</f>
        <v>0</v>
      </c>
      <c r="H179" s="11">
        <f>'Sponsor Oversight of Schools'!U206</f>
        <v>0</v>
      </c>
    </row>
    <row r="180" spans="1:8">
      <c r="A180" s="10">
        <f>'Sponsor Oversight of Schools'!$H$4</f>
        <v>0</v>
      </c>
      <c r="B180" s="6">
        <f>'Sponsor Oversight of Schools'!$H$2</f>
        <v>0</v>
      </c>
      <c r="C180" s="10">
        <f>'Sponsor Oversight of Schools'!A207</f>
        <v>623</v>
      </c>
      <c r="D180" s="10" t="str">
        <f>'Sponsor Oversight of Schools'!O207</f>
        <v/>
      </c>
      <c r="E180" s="10" t="str">
        <f>IF('Sponsor Oversight of Schools'!Q207&lt;&gt;"",'Sponsor Oversight of Schools'!Q207,"")</f>
        <v/>
      </c>
      <c r="F180" s="10">
        <f>'Sponsor Oversight of Schools'!S207</f>
        <v>0</v>
      </c>
      <c r="G180" s="10">
        <f>'Sponsor Oversight of Schools'!T207</f>
        <v>0</v>
      </c>
      <c r="H180" s="11">
        <f>'Sponsor Oversight of Schools'!U207</f>
        <v>0</v>
      </c>
    </row>
    <row r="181" spans="1:8">
      <c r="A181" s="10">
        <f>'Sponsor Oversight of Schools'!$H$4</f>
        <v>0</v>
      </c>
      <c r="B181" s="6">
        <f>'Sponsor Oversight of Schools'!$H$2</f>
        <v>0</v>
      </c>
      <c r="C181" s="10">
        <f>'Sponsor Oversight of Schools'!A208</f>
        <v>624</v>
      </c>
      <c r="D181" s="10" t="str">
        <f>'Sponsor Oversight of Schools'!O208</f>
        <v/>
      </c>
      <c r="E181" s="10" t="str">
        <f>IF('Sponsor Oversight of Schools'!Q208&lt;&gt;"",'Sponsor Oversight of Schools'!Q208,"")</f>
        <v/>
      </c>
      <c r="F181" s="10">
        <f>'Sponsor Oversight of Schools'!S208</f>
        <v>0</v>
      </c>
      <c r="G181" s="10">
        <f>'Sponsor Oversight of Schools'!T208</f>
        <v>0</v>
      </c>
      <c r="H181" s="11">
        <f>'Sponsor Oversight of Schools'!U208</f>
        <v>0</v>
      </c>
    </row>
    <row r="182" spans="1:8">
      <c r="A182" s="10">
        <f>'Sponsor Oversight of Schools'!$H$4</f>
        <v>0</v>
      </c>
      <c r="B182" s="6">
        <f>'Sponsor Oversight of Schools'!$H$2</f>
        <v>0</v>
      </c>
      <c r="C182" s="10">
        <f>'Sponsor Oversight of Schools'!A209</f>
        <v>625</v>
      </c>
      <c r="D182" s="10" t="str">
        <f>'Sponsor Oversight of Schools'!O209</f>
        <v/>
      </c>
      <c r="E182" s="10" t="str">
        <f>IF('Sponsor Oversight of Schools'!Q209&lt;&gt;"",'Sponsor Oversight of Schools'!Q209,"")</f>
        <v/>
      </c>
      <c r="F182" s="10">
        <f>'Sponsor Oversight of Schools'!S209</f>
        <v>0</v>
      </c>
      <c r="G182" s="10">
        <f>'Sponsor Oversight of Schools'!T209</f>
        <v>0</v>
      </c>
      <c r="H182" s="11">
        <f>'Sponsor Oversight of Schools'!U209</f>
        <v>0</v>
      </c>
    </row>
    <row r="183" spans="1:8">
      <c r="A183" s="10">
        <f>'Sponsor Oversight of Schools'!$H$4</f>
        <v>0</v>
      </c>
      <c r="B183" s="6">
        <f>'Sponsor Oversight of Schools'!$H$2</f>
        <v>0</v>
      </c>
      <c r="C183" s="10">
        <f>'Sponsor Oversight of Schools'!A210</f>
        <v>626</v>
      </c>
      <c r="D183" s="10" t="str">
        <f>'Sponsor Oversight of Schools'!O210</f>
        <v/>
      </c>
      <c r="E183" s="10" t="str">
        <f>IF('Sponsor Oversight of Schools'!Q210&lt;&gt;"",'Sponsor Oversight of Schools'!Q210,"")</f>
        <v/>
      </c>
      <c r="F183" s="10">
        <f>'Sponsor Oversight of Schools'!S210</f>
        <v>0</v>
      </c>
      <c r="G183" s="10">
        <f>'Sponsor Oversight of Schools'!T210</f>
        <v>0</v>
      </c>
      <c r="H183" s="11">
        <f>'Sponsor Oversight of Schools'!U210</f>
        <v>0</v>
      </c>
    </row>
    <row r="184" spans="1:8">
      <c r="A184" s="10">
        <f>'Sponsor Oversight of Schools'!$H$4</f>
        <v>0</v>
      </c>
      <c r="B184" s="6">
        <f>'Sponsor Oversight of Schools'!$H$2</f>
        <v>0</v>
      </c>
      <c r="C184" s="10">
        <f>'Sponsor Oversight of Schools'!A211</f>
        <v>627</v>
      </c>
      <c r="D184" s="10" t="str">
        <f>'Sponsor Oversight of Schools'!O211</f>
        <v/>
      </c>
      <c r="E184" s="10" t="str">
        <f>IF('Sponsor Oversight of Schools'!Q211&lt;&gt;"",'Sponsor Oversight of Schools'!Q211,"")</f>
        <v/>
      </c>
      <c r="F184" s="10">
        <f>'Sponsor Oversight of Schools'!S211</f>
        <v>0</v>
      </c>
      <c r="G184" s="10">
        <f>'Sponsor Oversight of Schools'!T211</f>
        <v>0</v>
      </c>
      <c r="H184" s="11">
        <f>'Sponsor Oversight of Schools'!U211</f>
        <v>0</v>
      </c>
    </row>
    <row r="185" spans="1:8">
      <c r="A185" s="10">
        <f>'Sponsor Oversight of Schools'!$H$4</f>
        <v>0</v>
      </c>
      <c r="B185" s="6">
        <f>'Sponsor Oversight of Schools'!$H$2</f>
        <v>0</v>
      </c>
      <c r="C185" s="10">
        <f>'Sponsor Oversight of Schools'!A212</f>
        <v>628</v>
      </c>
      <c r="D185" s="10" t="str">
        <f>'Sponsor Oversight of Schools'!O212</f>
        <v/>
      </c>
      <c r="E185" s="10" t="str">
        <f>IF('Sponsor Oversight of Schools'!Q212&lt;&gt;"",'Sponsor Oversight of Schools'!Q212,"")</f>
        <v/>
      </c>
      <c r="F185" s="10">
        <f>'Sponsor Oversight of Schools'!S212</f>
        <v>0</v>
      </c>
      <c r="G185" s="10">
        <f>'Sponsor Oversight of Schools'!T212</f>
        <v>0</v>
      </c>
      <c r="H185" s="11">
        <f>'Sponsor Oversight of Schools'!U212</f>
        <v>0</v>
      </c>
    </row>
    <row r="186" spans="1:8">
      <c r="A186" s="10">
        <f>'Sponsor Oversight of Schools'!$H$4</f>
        <v>0</v>
      </c>
      <c r="B186" s="6">
        <f>'Sponsor Oversight of Schools'!$H$2</f>
        <v>0</v>
      </c>
      <c r="C186" s="10">
        <f>'Sponsor Oversight of Schools'!A213</f>
        <v>629</v>
      </c>
      <c r="D186" s="10" t="str">
        <f>'Sponsor Oversight of Schools'!O213</f>
        <v/>
      </c>
      <c r="E186" s="10" t="str">
        <f>IF('Sponsor Oversight of Schools'!Q213&lt;&gt;"",'Sponsor Oversight of Schools'!Q213,"")</f>
        <v/>
      </c>
      <c r="F186" s="10">
        <f>'Sponsor Oversight of Schools'!S213</f>
        <v>0</v>
      </c>
      <c r="G186" s="10">
        <f>'Sponsor Oversight of Schools'!T213</f>
        <v>0</v>
      </c>
      <c r="H186" s="11">
        <f>'Sponsor Oversight of Schools'!U213</f>
        <v>0</v>
      </c>
    </row>
    <row r="187" spans="1:8">
      <c r="A187" s="10">
        <f>'Sponsor Oversight of Schools'!$H$4</f>
        <v>0</v>
      </c>
      <c r="B187" s="6">
        <f>'Sponsor Oversight of Schools'!$H$2</f>
        <v>0</v>
      </c>
      <c r="C187" s="10">
        <f>'Sponsor Oversight of Schools'!A214</f>
        <v>630</v>
      </c>
      <c r="D187" s="10" t="str">
        <f>'Sponsor Oversight of Schools'!O214</f>
        <v/>
      </c>
      <c r="E187" s="10" t="str">
        <f>IF('Sponsor Oversight of Schools'!Q214&lt;&gt;"",'Sponsor Oversight of Schools'!Q214,"")</f>
        <v/>
      </c>
      <c r="F187" s="10">
        <f>'Sponsor Oversight of Schools'!S214</f>
        <v>0</v>
      </c>
      <c r="G187" s="10">
        <f>'Sponsor Oversight of Schools'!T214</f>
        <v>0</v>
      </c>
      <c r="H187" s="11">
        <f>'Sponsor Oversight of Schools'!U214</f>
        <v>0</v>
      </c>
    </row>
    <row r="188" spans="1:8">
      <c r="A188" s="10">
        <f>'Sponsor Oversight of Schools'!$H$4</f>
        <v>0</v>
      </c>
      <c r="B188" s="6">
        <f>'Sponsor Oversight of Schools'!$H$2</f>
        <v>0</v>
      </c>
      <c r="C188" s="10">
        <f>'Sponsor Oversight of Schools'!A215</f>
        <v>631</v>
      </c>
      <c r="D188" s="10" t="str">
        <f>'Sponsor Oversight of Schools'!O215</f>
        <v/>
      </c>
      <c r="E188" s="10" t="str">
        <f>IF('Sponsor Oversight of Schools'!Q215&lt;&gt;"",'Sponsor Oversight of Schools'!Q215,"")</f>
        <v/>
      </c>
      <c r="F188" s="10">
        <f>'Sponsor Oversight of Schools'!S215</f>
        <v>0</v>
      </c>
      <c r="G188" s="10">
        <f>'Sponsor Oversight of Schools'!T215</f>
        <v>0</v>
      </c>
      <c r="H188" s="11">
        <f>'Sponsor Oversight of Schools'!U215</f>
        <v>0</v>
      </c>
    </row>
    <row r="189" spans="1:8">
      <c r="A189" s="10">
        <f>'Sponsor Oversight of Schools'!$H$4</f>
        <v>0</v>
      </c>
      <c r="B189" s="6">
        <f>'Sponsor Oversight of Schools'!$H$2</f>
        <v>0</v>
      </c>
      <c r="C189" s="10">
        <f>'Sponsor Oversight of Schools'!A216</f>
        <v>632</v>
      </c>
      <c r="D189" s="10" t="str">
        <f>'Sponsor Oversight of Schools'!O216</f>
        <v/>
      </c>
      <c r="E189" s="10" t="str">
        <f>IF('Sponsor Oversight of Schools'!Q216&lt;&gt;"",'Sponsor Oversight of Schools'!Q216,"")</f>
        <v/>
      </c>
      <c r="F189" s="10">
        <f>'Sponsor Oversight of Schools'!S216</f>
        <v>0</v>
      </c>
      <c r="G189" s="10">
        <f>'Sponsor Oversight of Schools'!T216</f>
        <v>0</v>
      </c>
      <c r="H189" s="11">
        <f>'Sponsor Oversight of Schools'!U216</f>
        <v>0</v>
      </c>
    </row>
    <row r="190" spans="1:8">
      <c r="A190" s="10">
        <f>'Sponsor Oversight of Schools'!$H$4</f>
        <v>0</v>
      </c>
      <c r="B190" s="6">
        <f>'Sponsor Oversight of Schools'!$H$2</f>
        <v>0</v>
      </c>
      <c r="C190" s="10">
        <f>'Sponsor Oversight of Schools'!A217</f>
        <v>633</v>
      </c>
      <c r="D190" s="10" t="str">
        <f>'Sponsor Oversight of Schools'!O217</f>
        <v/>
      </c>
      <c r="E190" s="10" t="str">
        <f>IF('Sponsor Oversight of Schools'!Q217&lt;&gt;"",'Sponsor Oversight of Schools'!Q217,"")</f>
        <v/>
      </c>
      <c r="F190" s="10">
        <f>'Sponsor Oversight of Schools'!S217</f>
        <v>0</v>
      </c>
      <c r="G190" s="10">
        <f>'Sponsor Oversight of Schools'!T217</f>
        <v>0</v>
      </c>
      <c r="H190" s="11">
        <f>'Sponsor Oversight of Schools'!U217</f>
        <v>0</v>
      </c>
    </row>
    <row r="191" spans="1:8">
      <c r="A191" s="10">
        <f>'Sponsor Oversight of Schools'!$H$4</f>
        <v>0</v>
      </c>
      <c r="B191" s="6">
        <f>'Sponsor Oversight of Schools'!$H$2</f>
        <v>0</v>
      </c>
      <c r="C191" s="10">
        <f>'Sponsor Oversight of Schools'!A218</f>
        <v>634</v>
      </c>
      <c r="D191" s="10" t="str">
        <f>'Sponsor Oversight of Schools'!O218</f>
        <v/>
      </c>
      <c r="E191" s="10" t="str">
        <f>IF('Sponsor Oversight of Schools'!Q218&lt;&gt;"",'Sponsor Oversight of Schools'!Q218,"")</f>
        <v/>
      </c>
      <c r="F191" s="10">
        <f>'Sponsor Oversight of Schools'!S218</f>
        <v>0</v>
      </c>
      <c r="G191" s="10">
        <f>'Sponsor Oversight of Schools'!T218</f>
        <v>0</v>
      </c>
      <c r="H191" s="11">
        <f>'Sponsor Oversight of Schools'!U218</f>
        <v>0</v>
      </c>
    </row>
    <row r="192" spans="1:8">
      <c r="A192" s="10">
        <f>'Sponsor Oversight of Schools'!$H$4</f>
        <v>0</v>
      </c>
      <c r="B192" s="6">
        <f>'Sponsor Oversight of Schools'!$H$2</f>
        <v>0</v>
      </c>
      <c r="C192" s="10">
        <f>'Sponsor Oversight of Schools'!A219</f>
        <v>635</v>
      </c>
      <c r="D192" s="10" t="str">
        <f>'Sponsor Oversight of Schools'!O219</f>
        <v/>
      </c>
      <c r="E192" s="10" t="str">
        <f>IF('Sponsor Oversight of Schools'!Q219&lt;&gt;"",'Sponsor Oversight of Schools'!Q219,"")</f>
        <v/>
      </c>
      <c r="F192" s="10">
        <f>'Sponsor Oversight of Schools'!S219</f>
        <v>0</v>
      </c>
      <c r="G192" s="10">
        <f>'Sponsor Oversight of Schools'!T219</f>
        <v>0</v>
      </c>
      <c r="H192" s="11">
        <f>'Sponsor Oversight of Schools'!U219</f>
        <v>0</v>
      </c>
    </row>
    <row r="193" spans="1:8">
      <c r="A193" s="10">
        <f>'Sponsor Oversight of Schools'!$H$4</f>
        <v>0</v>
      </c>
      <c r="B193" s="6">
        <f>'Sponsor Oversight of Schools'!$H$2</f>
        <v>0</v>
      </c>
      <c r="C193" s="10">
        <f>'Sponsor Oversight of Schools'!A220</f>
        <v>636</v>
      </c>
      <c r="D193" s="10" t="str">
        <f>'Sponsor Oversight of Schools'!O220</f>
        <v/>
      </c>
      <c r="E193" s="10" t="str">
        <f>IF('Sponsor Oversight of Schools'!Q220&lt;&gt;"",'Sponsor Oversight of Schools'!Q220,"")</f>
        <v/>
      </c>
      <c r="F193" s="10">
        <f>'Sponsor Oversight of Schools'!S220</f>
        <v>0</v>
      </c>
      <c r="G193" s="10">
        <f>'Sponsor Oversight of Schools'!T220</f>
        <v>0</v>
      </c>
      <c r="H193" s="11">
        <f>'Sponsor Oversight of Schools'!U220</f>
        <v>0</v>
      </c>
    </row>
    <row r="194" spans="1:8">
      <c r="A194" s="10">
        <f>'Sponsor Oversight of Schools'!$H$4</f>
        <v>0</v>
      </c>
      <c r="B194" s="6">
        <f>'Sponsor Oversight of Schools'!$H$2</f>
        <v>0</v>
      </c>
      <c r="C194" s="10">
        <f>'Sponsor Oversight of Schools'!A221</f>
        <v>637</v>
      </c>
      <c r="D194" s="10" t="str">
        <f>'Sponsor Oversight of Schools'!O221</f>
        <v/>
      </c>
      <c r="E194" s="10" t="str">
        <f>IF('Sponsor Oversight of Schools'!Q221&lt;&gt;"",'Sponsor Oversight of Schools'!Q221,"")</f>
        <v/>
      </c>
      <c r="F194" s="10">
        <f>'Sponsor Oversight of Schools'!S221</f>
        <v>0</v>
      </c>
      <c r="G194" s="10">
        <f>'Sponsor Oversight of Schools'!T221</f>
        <v>0</v>
      </c>
      <c r="H194" s="11">
        <f>'Sponsor Oversight of Schools'!U221</f>
        <v>0</v>
      </c>
    </row>
    <row r="195" spans="1:8">
      <c r="A195" s="10">
        <f>'Sponsor Oversight of Schools'!$H$4</f>
        <v>0</v>
      </c>
      <c r="B195" s="6">
        <f>'Sponsor Oversight of Schools'!$H$2</f>
        <v>0</v>
      </c>
      <c r="C195" s="10">
        <f>'Sponsor Oversight of Schools'!A222</f>
        <v>638</v>
      </c>
      <c r="D195" s="10" t="str">
        <f>'Sponsor Oversight of Schools'!O222</f>
        <v/>
      </c>
      <c r="E195" s="10" t="str">
        <f>IF('Sponsor Oversight of Schools'!Q222&lt;&gt;"",'Sponsor Oversight of Schools'!Q222,"")</f>
        <v/>
      </c>
      <c r="F195" s="10">
        <f>'Sponsor Oversight of Schools'!S222</f>
        <v>0</v>
      </c>
      <c r="G195" s="10">
        <f>'Sponsor Oversight of Schools'!T222</f>
        <v>0</v>
      </c>
      <c r="H195" s="11">
        <f>'Sponsor Oversight of Schools'!U222</f>
        <v>0</v>
      </c>
    </row>
    <row r="196" spans="1:8">
      <c r="A196" s="10">
        <f>'Sponsor Oversight of Schools'!$H$4</f>
        <v>0</v>
      </c>
      <c r="B196" s="6">
        <f>'Sponsor Oversight of Schools'!$H$2</f>
        <v>0</v>
      </c>
      <c r="C196" s="10">
        <f>'Sponsor Oversight of Schools'!A223</f>
        <v>639</v>
      </c>
      <c r="D196" s="10" t="str">
        <f>'Sponsor Oversight of Schools'!O223</f>
        <v/>
      </c>
      <c r="E196" s="10" t="str">
        <f>IF('Sponsor Oversight of Schools'!Q223&lt;&gt;"",'Sponsor Oversight of Schools'!Q223,"")</f>
        <v/>
      </c>
      <c r="F196" s="10">
        <f>'Sponsor Oversight of Schools'!S223</f>
        <v>0</v>
      </c>
      <c r="G196" s="10">
        <f>'Sponsor Oversight of Schools'!T223</f>
        <v>0</v>
      </c>
      <c r="H196" s="11">
        <f>'Sponsor Oversight of Schools'!U223</f>
        <v>0</v>
      </c>
    </row>
    <row r="197" spans="1:8">
      <c r="A197" s="10">
        <f>'Sponsor Oversight of Schools'!$H$4</f>
        <v>0</v>
      </c>
      <c r="B197" s="6">
        <f>'Sponsor Oversight of Schools'!$H$2</f>
        <v>0</v>
      </c>
      <c r="C197" s="10">
        <f>'Sponsor Oversight of Schools'!A224</f>
        <v>640</v>
      </c>
      <c r="D197" s="10" t="str">
        <f>'Sponsor Oversight of Schools'!O224</f>
        <v/>
      </c>
      <c r="E197" s="10" t="str">
        <f>IF('Sponsor Oversight of Schools'!Q224&lt;&gt;"",'Sponsor Oversight of Schools'!Q224,"")</f>
        <v/>
      </c>
      <c r="F197" s="10">
        <f>'Sponsor Oversight of Schools'!S224</f>
        <v>0</v>
      </c>
      <c r="G197" s="10">
        <f>'Sponsor Oversight of Schools'!T224</f>
        <v>0</v>
      </c>
      <c r="H197" s="11">
        <f>'Sponsor Oversight of Schools'!U224</f>
        <v>0</v>
      </c>
    </row>
    <row r="198" spans="1:8">
      <c r="A198" s="10">
        <f>'Sponsor Oversight of Schools'!$H$4</f>
        <v>0</v>
      </c>
      <c r="B198" s="6">
        <f>'Sponsor Oversight of Schools'!$H$2</f>
        <v>0</v>
      </c>
      <c r="C198" s="10">
        <f>'Sponsor Oversight of Schools'!A226</f>
        <v>642</v>
      </c>
      <c r="D198" s="10" t="str">
        <f>'Sponsor Oversight of Schools'!O226</f>
        <v/>
      </c>
      <c r="E198" s="10" t="str">
        <f>IF('Sponsor Oversight of Schools'!Q226&lt;&gt;"",'Sponsor Oversight of Schools'!Q226,"")</f>
        <v/>
      </c>
      <c r="F198" s="10">
        <f>'Sponsor Oversight of Schools'!S226</f>
        <v>0</v>
      </c>
      <c r="G198" s="10">
        <f>'Sponsor Oversight of Schools'!T226</f>
        <v>0</v>
      </c>
      <c r="H198" s="11">
        <f>'Sponsor Oversight of Schools'!U226</f>
        <v>0</v>
      </c>
    </row>
    <row r="199" spans="1:8">
      <c r="A199" s="10">
        <f>'Sponsor Oversight of Schools'!$H$4</f>
        <v>0</v>
      </c>
      <c r="B199" s="6">
        <f>'Sponsor Oversight of Schools'!$H$2</f>
        <v>0</v>
      </c>
      <c r="C199" s="10">
        <f>'Sponsor Oversight of Schools'!A227</f>
        <v>651</v>
      </c>
      <c r="D199" s="10" t="str">
        <f>'Sponsor Oversight of Schools'!O227</f>
        <v/>
      </c>
      <c r="E199" s="10" t="str">
        <f>IF('Sponsor Oversight of Schools'!Q227&lt;&gt;"",'Sponsor Oversight of Schools'!Q227,"")</f>
        <v/>
      </c>
      <c r="F199" s="10">
        <f>'Sponsor Oversight of Schools'!S227</f>
        <v>0</v>
      </c>
      <c r="G199" s="10">
        <f>'Sponsor Oversight of Schools'!T227</f>
        <v>0</v>
      </c>
      <c r="H199" s="11">
        <f>'Sponsor Oversight of Schools'!U227</f>
        <v>0</v>
      </c>
    </row>
    <row r="200" spans="1:8">
      <c r="A200" s="10">
        <f>'Sponsor Oversight of Schools'!$H$4</f>
        <v>0</v>
      </c>
      <c r="B200" s="6">
        <f>'Sponsor Oversight of Schools'!$H$2</f>
        <v>0</v>
      </c>
      <c r="C200" s="10">
        <f>'Sponsor Oversight of Schools'!A228</f>
        <v>652</v>
      </c>
      <c r="D200" s="10" t="str">
        <f>'Sponsor Oversight of Schools'!O228</f>
        <v/>
      </c>
      <c r="E200" s="10" t="str">
        <f>IF('Sponsor Oversight of Schools'!Q228&lt;&gt;"",'Sponsor Oversight of Schools'!Q228,"")</f>
        <v/>
      </c>
      <c r="F200" s="10">
        <f>'Sponsor Oversight of Schools'!S228</f>
        <v>0</v>
      </c>
      <c r="G200" s="10">
        <f>'Sponsor Oversight of Schools'!T228</f>
        <v>0</v>
      </c>
      <c r="H200" s="11">
        <f>'Sponsor Oversight of Schools'!U228</f>
        <v>0</v>
      </c>
    </row>
    <row r="201" spans="1:8">
      <c r="A201" s="10">
        <f>'Sponsor Oversight of Schools'!$H$4</f>
        <v>0</v>
      </c>
      <c r="B201" s="6">
        <f>'Sponsor Oversight of Schools'!$H$2</f>
        <v>0</v>
      </c>
      <c r="C201" s="10">
        <f>'Sponsor Oversight of Schools'!A229</f>
        <v>653</v>
      </c>
      <c r="D201" s="10" t="str">
        <f>'Sponsor Oversight of Schools'!O229</f>
        <v/>
      </c>
      <c r="E201" s="10" t="str">
        <f>IF('Sponsor Oversight of Schools'!Q229&lt;&gt;"",'Sponsor Oversight of Schools'!Q229,"")</f>
        <v/>
      </c>
      <c r="F201" s="10">
        <f>'Sponsor Oversight of Schools'!S229</f>
        <v>0</v>
      </c>
      <c r="G201" s="10">
        <f>'Sponsor Oversight of Schools'!T229</f>
        <v>0</v>
      </c>
      <c r="H201" s="11">
        <f>'Sponsor Oversight of Schools'!U229</f>
        <v>0</v>
      </c>
    </row>
    <row r="202" spans="1:8">
      <c r="A202" s="10">
        <f>'Sponsor Oversight of Schools'!$H$4</f>
        <v>0</v>
      </c>
      <c r="B202" s="6">
        <f>'Sponsor Oversight of Schools'!$H$2</f>
        <v>0</v>
      </c>
      <c r="C202" s="10">
        <f>'Sponsor Oversight of Schools'!A230</f>
        <v>654</v>
      </c>
      <c r="D202" s="10" t="str">
        <f>'Sponsor Oversight of Schools'!O230</f>
        <v/>
      </c>
      <c r="E202" s="10" t="str">
        <f>IF('Sponsor Oversight of Schools'!Q230&lt;&gt;"",'Sponsor Oversight of Schools'!Q230,"")</f>
        <v/>
      </c>
      <c r="F202" s="10">
        <f>'Sponsor Oversight of Schools'!S230</f>
        <v>0</v>
      </c>
      <c r="G202" s="10">
        <f>'Sponsor Oversight of Schools'!T230</f>
        <v>0</v>
      </c>
      <c r="H202" s="11">
        <f>'Sponsor Oversight of Schools'!U230</f>
        <v>0</v>
      </c>
    </row>
    <row r="203" spans="1:8">
      <c r="A203" s="10">
        <f>'Sponsor Oversight of Schools'!$H$4</f>
        <v>0</v>
      </c>
      <c r="B203" s="6">
        <f>'Sponsor Oversight of Schools'!$H$2</f>
        <v>0</v>
      </c>
      <c r="C203" s="10">
        <f>'Sponsor Oversight of Schools'!A231</f>
        <v>655</v>
      </c>
      <c r="D203" s="10" t="str">
        <f>'Sponsor Oversight of Schools'!O231</f>
        <v/>
      </c>
      <c r="E203" s="10" t="str">
        <f>IF('Sponsor Oversight of Schools'!Q231&lt;&gt;"",'Sponsor Oversight of Schools'!Q231,"")</f>
        <v/>
      </c>
      <c r="F203" s="10">
        <f>'Sponsor Oversight of Schools'!S231</f>
        <v>0</v>
      </c>
      <c r="G203" s="10">
        <f>'Sponsor Oversight of Schools'!T231</f>
        <v>0</v>
      </c>
      <c r="H203" s="11">
        <f>'Sponsor Oversight of Schools'!U231</f>
        <v>0</v>
      </c>
    </row>
    <row r="204" spans="1:8">
      <c r="A204" s="10">
        <f>'Sponsor Oversight of Schools'!$H$4</f>
        <v>0</v>
      </c>
      <c r="B204" s="6">
        <f>'Sponsor Oversight of Schools'!$H$2</f>
        <v>0</v>
      </c>
      <c r="C204" s="10">
        <f>'Sponsor Oversight of Schools'!A232</f>
        <v>656</v>
      </c>
      <c r="D204" s="10" t="str">
        <f>'Sponsor Oversight of Schools'!O232</f>
        <v/>
      </c>
      <c r="E204" s="10" t="str">
        <f>IF('Sponsor Oversight of Schools'!Q232&lt;&gt;"",'Sponsor Oversight of Schools'!Q232,"")</f>
        <v/>
      </c>
      <c r="F204" s="10">
        <f>'Sponsor Oversight of Schools'!S232</f>
        <v>0</v>
      </c>
      <c r="G204" s="10">
        <f>'Sponsor Oversight of Schools'!T232</f>
        <v>0</v>
      </c>
      <c r="H204" s="11">
        <f>'Sponsor Oversight of Schools'!U232</f>
        <v>0</v>
      </c>
    </row>
    <row r="205" spans="1:8">
      <c r="A205" s="10">
        <f>'Sponsor Oversight of Schools'!$H$4</f>
        <v>0</v>
      </c>
      <c r="B205" s="6">
        <f>'Sponsor Oversight of Schools'!$H$2</f>
        <v>0</v>
      </c>
      <c r="C205" s="10">
        <f>'Sponsor Oversight of Schools'!A233</f>
        <v>657</v>
      </c>
      <c r="D205" s="10" t="str">
        <f>'Sponsor Oversight of Schools'!O233</f>
        <v/>
      </c>
      <c r="E205" s="10" t="str">
        <f>IF('Sponsor Oversight of Schools'!Q233&lt;&gt;"",'Sponsor Oversight of Schools'!Q233,"")</f>
        <v/>
      </c>
      <c r="F205" s="10">
        <f>'Sponsor Oversight of Schools'!S233</f>
        <v>0</v>
      </c>
      <c r="G205" s="10">
        <f>'Sponsor Oversight of Schools'!T233</f>
        <v>0</v>
      </c>
      <c r="H205" s="11">
        <f>'Sponsor Oversight of Schools'!U233</f>
        <v>0</v>
      </c>
    </row>
    <row r="206" spans="1:8">
      <c r="A206" s="10">
        <f>'Sponsor Oversight of Schools'!$H$4</f>
        <v>0</v>
      </c>
      <c r="B206" s="6">
        <f>'Sponsor Oversight of Schools'!$H$2</f>
        <v>0</v>
      </c>
      <c r="C206" s="10">
        <f>'Sponsor Oversight of Schools'!A234</f>
        <v>658</v>
      </c>
      <c r="D206" s="10" t="str">
        <f>'Sponsor Oversight of Schools'!O234</f>
        <v/>
      </c>
      <c r="E206" s="10" t="str">
        <f>IF('Sponsor Oversight of Schools'!Q234&lt;&gt;"",'Sponsor Oversight of Schools'!Q234,"")</f>
        <v/>
      </c>
      <c r="F206" s="10">
        <f>'Sponsor Oversight of Schools'!S234</f>
        <v>0</v>
      </c>
      <c r="G206" s="10">
        <f>'Sponsor Oversight of Schools'!T234</f>
        <v>0</v>
      </c>
      <c r="H206" s="11">
        <f>'Sponsor Oversight of Schools'!U234</f>
        <v>0</v>
      </c>
    </row>
    <row r="207" spans="1:8">
      <c r="A207" s="10">
        <f>'Sponsor Oversight of Schools'!$H$4</f>
        <v>0</v>
      </c>
      <c r="B207" s="6">
        <f>'Sponsor Oversight of Schools'!$H$2</f>
        <v>0</v>
      </c>
      <c r="C207" s="10">
        <f>'Sponsor Oversight of Schools'!A235</f>
        <v>659</v>
      </c>
      <c r="D207" s="10" t="str">
        <f>'Sponsor Oversight of Schools'!O235</f>
        <v/>
      </c>
      <c r="E207" s="10" t="str">
        <f>IF('Sponsor Oversight of Schools'!Q235&lt;&gt;"",'Sponsor Oversight of Schools'!Q235,"")</f>
        <v/>
      </c>
      <c r="F207" s="10">
        <f>'Sponsor Oversight of Schools'!S235</f>
        <v>0</v>
      </c>
      <c r="G207" s="10">
        <f>'Sponsor Oversight of Schools'!T235</f>
        <v>0</v>
      </c>
      <c r="H207" s="11">
        <f>'Sponsor Oversight of Schools'!U235</f>
        <v>0</v>
      </c>
    </row>
    <row r="208" spans="1:8">
      <c r="A208" s="10">
        <f>'Sponsor Oversight of Schools'!$H$4</f>
        <v>0</v>
      </c>
      <c r="B208" s="6">
        <f>'Sponsor Oversight of Schools'!$H$2</f>
        <v>0</v>
      </c>
      <c r="C208" s="10">
        <f>'Sponsor Oversight of Schools'!A236</f>
        <v>660</v>
      </c>
      <c r="D208" s="10" t="str">
        <f>'Sponsor Oversight of Schools'!O236</f>
        <v/>
      </c>
      <c r="E208" s="10" t="str">
        <f>IF('Sponsor Oversight of Schools'!Q236&lt;&gt;"",'Sponsor Oversight of Schools'!Q236,"")</f>
        <v/>
      </c>
      <c r="F208" s="10">
        <f>'Sponsor Oversight of Schools'!S236</f>
        <v>0</v>
      </c>
      <c r="G208" s="10">
        <f>'Sponsor Oversight of Schools'!T236</f>
        <v>0</v>
      </c>
      <c r="H208" s="11">
        <f>'Sponsor Oversight of Schools'!U236</f>
        <v>0</v>
      </c>
    </row>
    <row r="209" spans="1:8">
      <c r="A209" s="10">
        <f>'Sponsor Oversight of Schools'!$H$4</f>
        <v>0</v>
      </c>
      <c r="B209" s="6">
        <f>'Sponsor Oversight of Schools'!$H$2</f>
        <v>0</v>
      </c>
      <c r="C209" s="10">
        <f>'Sponsor Oversight of Schools'!A237</f>
        <v>661</v>
      </c>
      <c r="D209" s="10" t="str">
        <f>'Sponsor Oversight of Schools'!O237</f>
        <v/>
      </c>
      <c r="E209" s="10" t="str">
        <f>IF('Sponsor Oversight of Schools'!Q237&lt;&gt;"",'Sponsor Oversight of Schools'!Q237,"")</f>
        <v/>
      </c>
      <c r="F209" s="10">
        <f>'Sponsor Oversight of Schools'!S237</f>
        <v>0</v>
      </c>
      <c r="G209" s="10">
        <f>'Sponsor Oversight of Schools'!T237</f>
        <v>0</v>
      </c>
      <c r="H209" s="11">
        <f>'Sponsor Oversight of Schools'!U237</f>
        <v>0</v>
      </c>
    </row>
    <row r="210" spans="1:8">
      <c r="A210" s="10">
        <f>'Sponsor Oversight of Schools'!$H$4</f>
        <v>0</v>
      </c>
      <c r="B210" s="6">
        <f>'Sponsor Oversight of Schools'!$H$2</f>
        <v>0</v>
      </c>
      <c r="C210" s="10">
        <f>'Sponsor Oversight of Schools'!A238</f>
        <v>662</v>
      </c>
      <c r="D210" s="10" t="str">
        <f>'Sponsor Oversight of Schools'!O238</f>
        <v/>
      </c>
      <c r="E210" s="10" t="str">
        <f>IF('Sponsor Oversight of Schools'!Q238&lt;&gt;"",'Sponsor Oversight of Schools'!Q238,"")</f>
        <v/>
      </c>
      <c r="F210" s="10">
        <f>'Sponsor Oversight of Schools'!S238</f>
        <v>0</v>
      </c>
      <c r="G210" s="10">
        <f>'Sponsor Oversight of Schools'!T238</f>
        <v>0</v>
      </c>
      <c r="H210" s="11">
        <f>'Sponsor Oversight of Schools'!U238</f>
        <v>0</v>
      </c>
    </row>
    <row r="211" spans="1:8">
      <c r="A211" s="10">
        <f>'Sponsor Oversight of Schools'!$H$4</f>
        <v>0</v>
      </c>
      <c r="B211" s="6">
        <f>'Sponsor Oversight of Schools'!$H$2</f>
        <v>0</v>
      </c>
      <c r="C211" s="10">
        <f>'Sponsor Oversight of Schools'!A239</f>
        <v>663</v>
      </c>
      <c r="D211" s="10" t="str">
        <f>'Sponsor Oversight of Schools'!O239</f>
        <v/>
      </c>
      <c r="E211" s="10" t="str">
        <f>IF('Sponsor Oversight of Schools'!Q239&lt;&gt;"",'Sponsor Oversight of Schools'!Q239,"")</f>
        <v/>
      </c>
      <c r="F211" s="10">
        <f>'Sponsor Oversight of Schools'!S239</f>
        <v>0</v>
      </c>
      <c r="G211" s="10">
        <f>'Sponsor Oversight of Schools'!T239</f>
        <v>0</v>
      </c>
      <c r="H211" s="11">
        <f>'Sponsor Oversight of Schools'!U239</f>
        <v>0</v>
      </c>
    </row>
    <row r="212" spans="1:8">
      <c r="A212" s="10">
        <f>'Sponsor Oversight of Schools'!$H$4</f>
        <v>0</v>
      </c>
      <c r="B212" s="6">
        <f>'Sponsor Oversight of Schools'!$H$2</f>
        <v>0</v>
      </c>
      <c r="C212" s="10">
        <f>'Sponsor Oversight of Schools'!A240</f>
        <v>664</v>
      </c>
      <c r="D212" s="10" t="str">
        <f>'Sponsor Oversight of Schools'!O240</f>
        <v/>
      </c>
      <c r="E212" s="10" t="str">
        <f>IF('Sponsor Oversight of Schools'!Q240&lt;&gt;"",'Sponsor Oversight of Schools'!Q240,"")</f>
        <v/>
      </c>
      <c r="F212" s="10">
        <f>'Sponsor Oversight of Schools'!S240</f>
        <v>0</v>
      </c>
      <c r="G212" s="10">
        <f>'Sponsor Oversight of Schools'!T240</f>
        <v>0</v>
      </c>
      <c r="H212" s="11">
        <f>'Sponsor Oversight of Schools'!U240</f>
        <v>0</v>
      </c>
    </row>
    <row r="213" spans="1:8">
      <c r="A213" s="10">
        <f>'Sponsor Oversight of Schools'!$H$4</f>
        <v>0</v>
      </c>
      <c r="B213" s="6">
        <f>'Sponsor Oversight of Schools'!$H$2</f>
        <v>0</v>
      </c>
      <c r="C213" s="10">
        <f>'Sponsor Oversight of Schools'!A241</f>
        <v>665</v>
      </c>
      <c r="D213" s="10" t="str">
        <f>'Sponsor Oversight of Schools'!O241</f>
        <v/>
      </c>
      <c r="E213" s="10" t="str">
        <f>IF('Sponsor Oversight of Schools'!Q241&lt;&gt;"",'Sponsor Oversight of Schools'!Q241,"")</f>
        <v/>
      </c>
      <c r="F213" s="10">
        <f>'Sponsor Oversight of Schools'!S241</f>
        <v>0</v>
      </c>
      <c r="G213" s="10">
        <f>'Sponsor Oversight of Schools'!T241</f>
        <v>0</v>
      </c>
      <c r="H213" s="11">
        <f>'Sponsor Oversight of Schools'!U241</f>
        <v>0</v>
      </c>
    </row>
    <row r="214" spans="1:8">
      <c r="A214" s="10">
        <f>'Sponsor Oversight of Schools'!$H$4</f>
        <v>0</v>
      </c>
      <c r="B214" s="6">
        <f>'Sponsor Oversight of Schools'!$H$2</f>
        <v>0</v>
      </c>
      <c r="C214" s="10">
        <f>'Sponsor Oversight of Schools'!A242</f>
        <v>666</v>
      </c>
      <c r="D214" s="10" t="str">
        <f>'Sponsor Oversight of Schools'!O242</f>
        <v/>
      </c>
      <c r="E214" s="10" t="str">
        <f>IF('Sponsor Oversight of Schools'!Q242&lt;&gt;"",'Sponsor Oversight of Schools'!Q242,"")</f>
        <v/>
      </c>
      <c r="F214" s="10">
        <f>'Sponsor Oversight of Schools'!S242</f>
        <v>0</v>
      </c>
      <c r="G214" s="10">
        <f>'Sponsor Oversight of Schools'!T242</f>
        <v>0</v>
      </c>
      <c r="H214" s="11">
        <f>'Sponsor Oversight of Schools'!U242</f>
        <v>0</v>
      </c>
    </row>
    <row r="215" spans="1:8">
      <c r="A215" s="10">
        <f>'Sponsor Oversight of Schools'!$H$4</f>
        <v>0</v>
      </c>
      <c r="B215" s="6">
        <f>'Sponsor Oversight of Schools'!$H$2</f>
        <v>0</v>
      </c>
      <c r="C215" s="10">
        <f>'Sponsor Oversight of Schools'!A243</f>
        <v>667</v>
      </c>
      <c r="D215" s="10" t="str">
        <f>'Sponsor Oversight of Schools'!O243</f>
        <v/>
      </c>
      <c r="E215" s="10" t="str">
        <f>IF('Sponsor Oversight of Schools'!Q243&lt;&gt;"",'Sponsor Oversight of Schools'!Q243,"")</f>
        <v/>
      </c>
      <c r="F215" s="10">
        <f>'Sponsor Oversight of Schools'!S243</f>
        <v>0</v>
      </c>
      <c r="G215" s="10">
        <f>'Sponsor Oversight of Schools'!T243</f>
        <v>0</v>
      </c>
      <c r="H215" s="11">
        <f>'Sponsor Oversight of Schools'!U243</f>
        <v>0</v>
      </c>
    </row>
    <row r="216" spans="1:8">
      <c r="A216" s="10">
        <f>'Sponsor Oversight of Schools'!$H$4</f>
        <v>0</v>
      </c>
      <c r="B216" s="6">
        <f>'Sponsor Oversight of Schools'!$H$2</f>
        <v>0</v>
      </c>
      <c r="C216" s="10">
        <f>'Sponsor Oversight of Schools'!A244</f>
        <v>668</v>
      </c>
      <c r="D216" s="10" t="str">
        <f>'Sponsor Oversight of Schools'!O244</f>
        <v/>
      </c>
      <c r="E216" s="10" t="str">
        <f>IF('Sponsor Oversight of Schools'!Q244&lt;&gt;"",'Sponsor Oversight of Schools'!Q244,"")</f>
        <v/>
      </c>
      <c r="F216" s="10">
        <f>'Sponsor Oversight of Schools'!S244</f>
        <v>0</v>
      </c>
      <c r="G216" s="10">
        <f>'Sponsor Oversight of Schools'!T244</f>
        <v>0</v>
      </c>
      <c r="H216" s="11">
        <f>'Sponsor Oversight of Schools'!U244</f>
        <v>0</v>
      </c>
    </row>
    <row r="217" spans="1:8">
      <c r="A217" s="10">
        <f>'Sponsor Oversight of Schools'!$H$4</f>
        <v>0</v>
      </c>
      <c r="B217" s="6">
        <f>'Sponsor Oversight of Schools'!$H$2</f>
        <v>0</v>
      </c>
      <c r="C217" s="10">
        <f>'Sponsor Oversight of Schools'!A245</f>
        <v>669</v>
      </c>
      <c r="D217" s="10" t="str">
        <f>'Sponsor Oversight of Schools'!O245</f>
        <v/>
      </c>
      <c r="E217" s="10" t="str">
        <f>IF('Sponsor Oversight of Schools'!Q245&lt;&gt;"",'Sponsor Oversight of Schools'!Q245,"")</f>
        <v/>
      </c>
      <c r="F217" s="10">
        <f>'Sponsor Oversight of Schools'!S245</f>
        <v>0</v>
      </c>
      <c r="G217" s="10">
        <f>'Sponsor Oversight of Schools'!T245</f>
        <v>0</v>
      </c>
      <c r="H217" s="11">
        <f>'Sponsor Oversight of Schools'!U245</f>
        <v>0</v>
      </c>
    </row>
    <row r="218" spans="1:8">
      <c r="A218" s="10">
        <f>'Sponsor Oversight of Schools'!$H$4</f>
        <v>0</v>
      </c>
      <c r="B218" s="6">
        <f>'Sponsor Oversight of Schools'!$H$2</f>
        <v>0</v>
      </c>
      <c r="C218" s="10">
        <f>'Sponsor Oversight of Schools'!A246</f>
        <v>670</v>
      </c>
      <c r="D218" s="10" t="str">
        <f>'Sponsor Oversight of Schools'!O246</f>
        <v/>
      </c>
      <c r="E218" s="10" t="str">
        <f>IF('Sponsor Oversight of Schools'!Q246&lt;&gt;"",'Sponsor Oversight of Schools'!Q246,"")</f>
        <v/>
      </c>
      <c r="F218" s="10">
        <f>'Sponsor Oversight of Schools'!S246</f>
        <v>0</v>
      </c>
      <c r="G218" s="10">
        <f>'Sponsor Oversight of Schools'!T246</f>
        <v>0</v>
      </c>
      <c r="H218" s="11">
        <f>'Sponsor Oversight of Schools'!U246</f>
        <v>0</v>
      </c>
    </row>
    <row r="219" spans="1:8">
      <c r="A219" s="10">
        <f>'Sponsor Oversight of Schools'!$H$4</f>
        <v>0</v>
      </c>
      <c r="B219" s="6">
        <f>'Sponsor Oversight of Schools'!$H$2</f>
        <v>0</v>
      </c>
      <c r="C219" s="10">
        <f>'Sponsor Oversight of Schools'!A247</f>
        <v>671</v>
      </c>
      <c r="D219" s="10" t="str">
        <f>'Sponsor Oversight of Schools'!O247</f>
        <v/>
      </c>
      <c r="E219" s="10" t="str">
        <f>IF('Sponsor Oversight of Schools'!Q247&lt;&gt;"",'Sponsor Oversight of Schools'!Q247,"")</f>
        <v/>
      </c>
      <c r="F219" s="10">
        <f>'Sponsor Oversight of Schools'!S247</f>
        <v>0</v>
      </c>
      <c r="G219" s="10">
        <f>'Sponsor Oversight of Schools'!T247</f>
        <v>0</v>
      </c>
      <c r="H219" s="11">
        <f>'Sponsor Oversight of Schools'!U247</f>
        <v>0</v>
      </c>
    </row>
    <row r="220" spans="1:8">
      <c r="A220" s="10">
        <f>'Sponsor Oversight of Schools'!$H$4</f>
        <v>0</v>
      </c>
      <c r="B220" s="6">
        <f>'Sponsor Oversight of Schools'!$H$2</f>
        <v>0</v>
      </c>
      <c r="C220" s="10">
        <f>'Sponsor Oversight of Schools'!A248</f>
        <v>672</v>
      </c>
      <c r="D220" s="10" t="str">
        <f>'Sponsor Oversight of Schools'!O248</f>
        <v/>
      </c>
      <c r="E220" s="10" t="str">
        <f>IF('Sponsor Oversight of Schools'!Q248&lt;&gt;"",'Sponsor Oversight of Schools'!Q248,"")</f>
        <v/>
      </c>
      <c r="F220" s="10">
        <f>'Sponsor Oversight of Schools'!S248</f>
        <v>0</v>
      </c>
      <c r="G220" s="10">
        <f>'Sponsor Oversight of Schools'!T248</f>
        <v>0</v>
      </c>
      <c r="H220" s="11">
        <f>'Sponsor Oversight of Schools'!U248</f>
        <v>0</v>
      </c>
    </row>
    <row r="221" spans="1:8">
      <c r="A221" s="10">
        <f>'Sponsor Oversight of Schools'!$H$4</f>
        <v>0</v>
      </c>
      <c r="B221" s="6">
        <f>'Sponsor Oversight of Schools'!$H$2</f>
        <v>0</v>
      </c>
      <c r="C221" s="10">
        <f>'Sponsor Oversight of Schools'!A249</f>
        <v>701</v>
      </c>
      <c r="D221" s="10" t="str">
        <f>'Sponsor Oversight of Schools'!O249</f>
        <v/>
      </c>
      <c r="E221" s="10" t="str">
        <f>IF('Sponsor Oversight of Schools'!Q249&lt;&gt;"",'Sponsor Oversight of Schools'!Q249,"")</f>
        <v/>
      </c>
      <c r="F221" s="10">
        <f>'Sponsor Oversight of Schools'!S249</f>
        <v>0</v>
      </c>
      <c r="G221" s="10">
        <f>'Sponsor Oversight of Schools'!T249</f>
        <v>0</v>
      </c>
      <c r="H221" s="11">
        <f>'Sponsor Oversight of Schools'!U249</f>
        <v>0</v>
      </c>
    </row>
    <row r="222" spans="1:8">
      <c r="A222" s="10">
        <f>'Sponsor Oversight of Schools'!$H$4</f>
        <v>0</v>
      </c>
      <c r="B222" s="6">
        <f>'Sponsor Oversight of Schools'!$H$2</f>
        <v>0</v>
      </c>
      <c r="C222" s="10">
        <f>'Sponsor Oversight of Schools'!A250</f>
        <v>702</v>
      </c>
      <c r="D222" s="10" t="str">
        <f>'Sponsor Oversight of Schools'!O250</f>
        <v/>
      </c>
      <c r="E222" s="10" t="str">
        <f>IF('Sponsor Oversight of Schools'!Q250&lt;&gt;"",'Sponsor Oversight of Schools'!Q250,"")</f>
        <v/>
      </c>
      <c r="F222" s="10">
        <f>'Sponsor Oversight of Schools'!S250</f>
        <v>0</v>
      </c>
      <c r="G222" s="10">
        <f>'Sponsor Oversight of Schools'!T250</f>
        <v>0</v>
      </c>
      <c r="H222" s="11">
        <f>'Sponsor Oversight of Schools'!U250</f>
        <v>0</v>
      </c>
    </row>
    <row r="223" spans="1:8">
      <c r="A223" s="10">
        <f>'Sponsor Oversight of Schools'!$H$4</f>
        <v>0</v>
      </c>
      <c r="B223" s="6">
        <f>'Sponsor Oversight of Schools'!$H$2</f>
        <v>0</v>
      </c>
      <c r="C223" s="10">
        <f>'Sponsor Oversight of Schools'!A251</f>
        <v>703</v>
      </c>
      <c r="D223" s="10" t="str">
        <f>'Sponsor Oversight of Schools'!O251</f>
        <v/>
      </c>
      <c r="E223" s="10" t="str">
        <f>IF('Sponsor Oversight of Schools'!Q251&lt;&gt;"",'Sponsor Oversight of Schools'!Q251,"")</f>
        <v/>
      </c>
      <c r="F223" s="10">
        <f>'Sponsor Oversight of Schools'!S251</f>
        <v>0</v>
      </c>
      <c r="G223" s="10">
        <f>'Sponsor Oversight of Schools'!T251</f>
        <v>0</v>
      </c>
      <c r="H223" s="11">
        <f>'Sponsor Oversight of Schools'!U251</f>
        <v>0</v>
      </c>
    </row>
    <row r="224" spans="1:8">
      <c r="A224" s="10">
        <f>'Sponsor Oversight of Schools'!$H$4</f>
        <v>0</v>
      </c>
      <c r="B224" s="6">
        <f>'Sponsor Oversight of Schools'!$H$2</f>
        <v>0</v>
      </c>
      <c r="C224" s="10">
        <f>'Sponsor Oversight of Schools'!A252</f>
        <v>704</v>
      </c>
      <c r="D224" s="10" t="str">
        <f>'Sponsor Oversight of Schools'!O252</f>
        <v/>
      </c>
      <c r="E224" s="10" t="str">
        <f>IF('Sponsor Oversight of Schools'!Q252&lt;&gt;"",'Sponsor Oversight of Schools'!Q252,"")</f>
        <v/>
      </c>
      <c r="F224" s="10">
        <f>'Sponsor Oversight of Schools'!S252</f>
        <v>0</v>
      </c>
      <c r="G224" s="10">
        <f>'Sponsor Oversight of Schools'!T252</f>
        <v>0</v>
      </c>
      <c r="H224" s="11">
        <f>'Sponsor Oversight of Schools'!U252</f>
        <v>0</v>
      </c>
    </row>
    <row r="225" spans="1:8">
      <c r="A225" s="10">
        <f>'Sponsor Oversight of Schools'!$H$4</f>
        <v>0</v>
      </c>
      <c r="B225" s="6">
        <f>'Sponsor Oversight of Schools'!$H$2</f>
        <v>0</v>
      </c>
      <c r="C225" s="10">
        <f>'Sponsor Oversight of Schools'!A253</f>
        <v>705</v>
      </c>
      <c r="D225" s="10" t="str">
        <f>'Sponsor Oversight of Schools'!O253</f>
        <v/>
      </c>
      <c r="E225" s="10" t="str">
        <f>IF('Sponsor Oversight of Schools'!Q253&lt;&gt;"",'Sponsor Oversight of Schools'!Q253,"")</f>
        <v/>
      </c>
      <c r="F225" s="10">
        <f>'Sponsor Oversight of Schools'!S253</f>
        <v>0</v>
      </c>
      <c r="G225" s="10">
        <f>'Sponsor Oversight of Schools'!T253</f>
        <v>0</v>
      </c>
      <c r="H225" s="11">
        <f>'Sponsor Oversight of Schools'!U253</f>
        <v>0</v>
      </c>
    </row>
    <row r="226" spans="1:8">
      <c r="A226" s="10">
        <f>'Sponsor Oversight of Schools'!$H$4</f>
        <v>0</v>
      </c>
      <c r="B226" s="6">
        <f>'Sponsor Oversight of Schools'!$H$2</f>
        <v>0</v>
      </c>
      <c r="C226" s="10">
        <f>'Sponsor Oversight of Schools'!A254</f>
        <v>706</v>
      </c>
      <c r="D226" s="10" t="str">
        <f>'Sponsor Oversight of Schools'!O254</f>
        <v/>
      </c>
      <c r="E226" s="10" t="str">
        <f>IF('Sponsor Oversight of Schools'!Q254&lt;&gt;"",'Sponsor Oversight of Schools'!Q254,"")</f>
        <v/>
      </c>
      <c r="F226" s="10">
        <f>'Sponsor Oversight of Schools'!S254</f>
        <v>0</v>
      </c>
      <c r="G226" s="10">
        <f>'Sponsor Oversight of Schools'!T254</f>
        <v>0</v>
      </c>
      <c r="H226" s="11">
        <f>'Sponsor Oversight of Schools'!U254</f>
        <v>0</v>
      </c>
    </row>
    <row r="227" spans="1:8">
      <c r="A227" s="10">
        <f>'Sponsor Oversight of Schools'!$H$4</f>
        <v>0</v>
      </c>
      <c r="B227" s="6">
        <f>'Sponsor Oversight of Schools'!$H$2</f>
        <v>0</v>
      </c>
      <c r="C227" s="10">
        <f>'Sponsor Oversight of Schools'!A255</f>
        <v>707</v>
      </c>
      <c r="D227" s="10" t="str">
        <f>'Sponsor Oversight of Schools'!O255</f>
        <v/>
      </c>
      <c r="E227" s="10" t="str">
        <f>IF('Sponsor Oversight of Schools'!Q255&lt;&gt;"",'Sponsor Oversight of Schools'!Q255,"")</f>
        <v/>
      </c>
      <c r="F227" s="10">
        <f>'Sponsor Oversight of Schools'!S255</f>
        <v>0</v>
      </c>
      <c r="G227" s="10">
        <f>'Sponsor Oversight of Schools'!T255</f>
        <v>0</v>
      </c>
      <c r="H227" s="11">
        <f>'Sponsor Oversight of Schools'!U255</f>
        <v>0</v>
      </c>
    </row>
    <row r="228" spans="1:8">
      <c r="A228" s="10">
        <f>'Sponsor Oversight of Schools'!$H$4</f>
        <v>0</v>
      </c>
      <c r="B228" s="6">
        <f>'Sponsor Oversight of Schools'!$H$2</f>
        <v>0</v>
      </c>
      <c r="C228" s="10">
        <f>'Sponsor Oversight of Schools'!A256</f>
        <v>708</v>
      </c>
      <c r="D228" s="10" t="str">
        <f>'Sponsor Oversight of Schools'!O256</f>
        <v/>
      </c>
      <c r="E228" s="10" t="str">
        <f>IF('Sponsor Oversight of Schools'!Q256&lt;&gt;"",'Sponsor Oversight of Schools'!Q256,"")</f>
        <v/>
      </c>
      <c r="F228" s="10">
        <f>'Sponsor Oversight of Schools'!S256</f>
        <v>0</v>
      </c>
      <c r="G228" s="10">
        <f>'Sponsor Oversight of Schools'!T256</f>
        <v>0</v>
      </c>
      <c r="H228" s="11">
        <f>'Sponsor Oversight of Schools'!U256</f>
        <v>0</v>
      </c>
    </row>
    <row r="229" spans="1:8">
      <c r="A229" s="10">
        <f>'Sponsor Oversight of Schools'!$H$4</f>
        <v>0</v>
      </c>
      <c r="B229" s="6">
        <f>'Sponsor Oversight of Schools'!$H$2</f>
        <v>0</v>
      </c>
      <c r="C229" s="10">
        <f>'Sponsor Oversight of Schools'!A257</f>
        <v>709</v>
      </c>
      <c r="D229" s="10" t="str">
        <f>'Sponsor Oversight of Schools'!O257</f>
        <v/>
      </c>
      <c r="E229" s="10" t="str">
        <f>IF('Sponsor Oversight of Schools'!Q257&lt;&gt;"",'Sponsor Oversight of Schools'!Q257,"")</f>
        <v/>
      </c>
      <c r="F229" s="10">
        <f>'Sponsor Oversight of Schools'!S257</f>
        <v>0</v>
      </c>
      <c r="G229" s="10">
        <f>'Sponsor Oversight of Schools'!T257</f>
        <v>0</v>
      </c>
      <c r="H229" s="11">
        <f>'Sponsor Oversight of Schools'!U257</f>
        <v>0</v>
      </c>
    </row>
    <row r="230" spans="1:8">
      <c r="A230" s="10">
        <f>'Sponsor Oversight of Schools'!$H$4</f>
        <v>0</v>
      </c>
      <c r="B230" s="6">
        <f>'Sponsor Oversight of Schools'!$H$2</f>
        <v>0</v>
      </c>
      <c r="C230" s="10">
        <f>'Sponsor Oversight of Schools'!A258</f>
        <v>710</v>
      </c>
      <c r="D230" s="10" t="str">
        <f>'Sponsor Oversight of Schools'!O258</f>
        <v/>
      </c>
      <c r="E230" s="10" t="str">
        <f>IF('Sponsor Oversight of Schools'!Q258&lt;&gt;"",'Sponsor Oversight of Schools'!Q258,"")</f>
        <v/>
      </c>
      <c r="F230" s="10">
        <f>'Sponsor Oversight of Schools'!S258</f>
        <v>0</v>
      </c>
      <c r="G230" s="10">
        <f>'Sponsor Oversight of Schools'!T258</f>
        <v>0</v>
      </c>
      <c r="H230" s="11">
        <f>'Sponsor Oversight of Schools'!U258</f>
        <v>0</v>
      </c>
    </row>
    <row r="231" spans="1:8">
      <c r="A231" s="10">
        <f>'Sponsor Oversight of Schools'!$H$4</f>
        <v>0</v>
      </c>
      <c r="B231" s="6">
        <f>'Sponsor Oversight of Schools'!$H$2</f>
        <v>0</v>
      </c>
      <c r="C231" s="10">
        <f>'Sponsor Oversight of Schools'!A259</f>
        <v>711</v>
      </c>
      <c r="D231" s="10" t="str">
        <f>'Sponsor Oversight of Schools'!O259</f>
        <v/>
      </c>
      <c r="E231" s="10" t="str">
        <f>IF('Sponsor Oversight of Schools'!Q259&lt;&gt;"",'Sponsor Oversight of Schools'!Q259,"")</f>
        <v/>
      </c>
      <c r="F231" s="10">
        <f>'Sponsor Oversight of Schools'!S259</f>
        <v>0</v>
      </c>
      <c r="G231" s="10">
        <f>'Sponsor Oversight of Schools'!T259</f>
        <v>0</v>
      </c>
      <c r="H231" s="11">
        <f>'Sponsor Oversight of Schools'!U259</f>
        <v>0</v>
      </c>
    </row>
    <row r="232" spans="1:8">
      <c r="A232" s="10">
        <f>'Sponsor Oversight of Schools'!$H$4</f>
        <v>0</v>
      </c>
      <c r="B232" s="6">
        <f>'Sponsor Oversight of Schools'!$H$2</f>
        <v>0</v>
      </c>
      <c r="C232" s="10">
        <f>'Sponsor Oversight of Schools'!A260</f>
        <v>712</v>
      </c>
      <c r="D232" s="10" t="str">
        <f>'Sponsor Oversight of Schools'!O260</f>
        <v/>
      </c>
      <c r="E232" s="10" t="str">
        <f>IF('Sponsor Oversight of Schools'!Q260&lt;&gt;"",'Sponsor Oversight of Schools'!Q260,"")</f>
        <v/>
      </c>
      <c r="F232" s="10">
        <f>'Sponsor Oversight of Schools'!S260</f>
        <v>0</v>
      </c>
      <c r="G232" s="10">
        <f>'Sponsor Oversight of Schools'!T260</f>
        <v>0</v>
      </c>
      <c r="H232" s="11">
        <f>'Sponsor Oversight of Schools'!U260</f>
        <v>0</v>
      </c>
    </row>
    <row r="233" spans="1:8">
      <c r="A233" s="10">
        <f>'Sponsor Oversight of Schools'!$H$4</f>
        <v>0</v>
      </c>
      <c r="B233" s="6">
        <f>'Sponsor Oversight of Schools'!$H$2</f>
        <v>0</v>
      </c>
      <c r="C233" s="10">
        <f>'Sponsor Oversight of Schools'!A261</f>
        <v>713</v>
      </c>
      <c r="D233" s="10" t="str">
        <f>'Sponsor Oversight of Schools'!O261</f>
        <v/>
      </c>
      <c r="E233" s="10" t="str">
        <f>IF('Sponsor Oversight of Schools'!Q261&lt;&gt;"",'Sponsor Oversight of Schools'!Q261,"")</f>
        <v/>
      </c>
      <c r="F233" s="10">
        <f>'Sponsor Oversight of Schools'!S261</f>
        <v>0</v>
      </c>
      <c r="G233" s="10">
        <f>'Sponsor Oversight of Schools'!T261</f>
        <v>0</v>
      </c>
      <c r="H233" s="11">
        <f>'Sponsor Oversight of Schools'!U261</f>
        <v>0</v>
      </c>
    </row>
    <row r="234" spans="1:8">
      <c r="A234" s="10">
        <f>'Sponsor Oversight of Schools'!$H$4</f>
        <v>0</v>
      </c>
      <c r="B234" s="6">
        <f>'Sponsor Oversight of Schools'!$H$2</f>
        <v>0</v>
      </c>
      <c r="C234" s="10">
        <f>'Sponsor Oversight of Schools'!A262</f>
        <v>714</v>
      </c>
      <c r="D234" s="10" t="str">
        <f>'Sponsor Oversight of Schools'!O262</f>
        <v/>
      </c>
      <c r="E234" s="10" t="str">
        <f>IF('Sponsor Oversight of Schools'!Q262&lt;&gt;"",'Sponsor Oversight of Schools'!Q262,"")</f>
        <v/>
      </c>
      <c r="F234" s="10">
        <f>'Sponsor Oversight of Schools'!S262</f>
        <v>0</v>
      </c>
      <c r="G234" s="10">
        <f>'Sponsor Oversight of Schools'!T262</f>
        <v>0</v>
      </c>
      <c r="H234" s="11">
        <f>'Sponsor Oversight of Schools'!U262</f>
        <v>0</v>
      </c>
    </row>
    <row r="235" spans="1:8">
      <c r="A235" s="10">
        <f>'Sponsor Oversight of Schools'!$H$4</f>
        <v>0</v>
      </c>
      <c r="B235" s="6">
        <f>'Sponsor Oversight of Schools'!$H$2</f>
        <v>0</v>
      </c>
      <c r="C235" s="10">
        <f>'Sponsor Oversight of Schools'!A263</f>
        <v>715</v>
      </c>
      <c r="D235" s="10" t="str">
        <f>'Sponsor Oversight of Schools'!O263</f>
        <v/>
      </c>
      <c r="E235" s="10" t="str">
        <f>IF('Sponsor Oversight of Schools'!Q263&lt;&gt;"",'Sponsor Oversight of Schools'!Q263,"")</f>
        <v/>
      </c>
      <c r="F235" s="10">
        <f>'Sponsor Oversight of Schools'!S263</f>
        <v>0</v>
      </c>
      <c r="G235" s="10">
        <f>'Sponsor Oversight of Schools'!T263</f>
        <v>0</v>
      </c>
      <c r="H235" s="11">
        <f>'Sponsor Oversight of Schools'!U263</f>
        <v>0</v>
      </c>
    </row>
    <row r="236" spans="1:8">
      <c r="A236" s="10">
        <f>'Sponsor Oversight of Schools'!$H$4</f>
        <v>0</v>
      </c>
      <c r="B236" s="6">
        <f>'Sponsor Oversight of Schools'!$H$2</f>
        <v>0</v>
      </c>
      <c r="C236" s="10">
        <f>'Sponsor Oversight of Schools'!A264</f>
        <v>716</v>
      </c>
      <c r="D236" s="10" t="str">
        <f>'Sponsor Oversight of Schools'!O264</f>
        <v/>
      </c>
      <c r="E236" s="10" t="str">
        <f>IF('Sponsor Oversight of Schools'!Q264&lt;&gt;"",'Sponsor Oversight of Schools'!Q264,"")</f>
        <v/>
      </c>
      <c r="F236" s="10">
        <f>'Sponsor Oversight of Schools'!S264</f>
        <v>0</v>
      </c>
      <c r="G236" s="10">
        <f>'Sponsor Oversight of Schools'!T264</f>
        <v>0</v>
      </c>
      <c r="H236" s="11">
        <f>'Sponsor Oversight of Schools'!U264</f>
        <v>0</v>
      </c>
    </row>
    <row r="237" spans="1:8">
      <c r="A237" s="10">
        <f>'Sponsor Oversight of Schools'!$H$4</f>
        <v>0</v>
      </c>
      <c r="B237" s="6">
        <f>'Sponsor Oversight of Schools'!$H$2</f>
        <v>0</v>
      </c>
      <c r="C237" s="10">
        <f>'Sponsor Oversight of Schools'!A265</f>
        <v>717</v>
      </c>
      <c r="D237" s="10" t="str">
        <f>'Sponsor Oversight of Schools'!O265</f>
        <v/>
      </c>
      <c r="E237" s="10" t="str">
        <f>IF('Sponsor Oversight of Schools'!Q265&lt;&gt;"",'Sponsor Oversight of Schools'!Q265,"")</f>
        <v/>
      </c>
      <c r="F237" s="10">
        <f>'Sponsor Oversight of Schools'!S265</f>
        <v>0</v>
      </c>
      <c r="G237" s="10">
        <f>'Sponsor Oversight of Schools'!T265</f>
        <v>0</v>
      </c>
      <c r="H237" s="11">
        <f>'Sponsor Oversight of Schools'!U265</f>
        <v>0</v>
      </c>
    </row>
    <row r="238" spans="1:8">
      <c r="A238" s="10">
        <f>'Sponsor Oversight of Schools'!$H$4</f>
        <v>0</v>
      </c>
      <c r="B238" s="6">
        <f>'Sponsor Oversight of Schools'!$H$2</f>
        <v>0</v>
      </c>
      <c r="C238" s="10">
        <f>'Sponsor Oversight of Schools'!A266</f>
        <v>751</v>
      </c>
      <c r="D238" s="10" t="str">
        <f>'Sponsor Oversight of Schools'!O266</f>
        <v/>
      </c>
      <c r="E238" s="10" t="str">
        <f>IF('Sponsor Oversight of Schools'!Q266&lt;&gt;"",'Sponsor Oversight of Schools'!Q266,"")</f>
        <v/>
      </c>
      <c r="F238" s="10">
        <f>'Sponsor Oversight of Schools'!S266</f>
        <v>0</v>
      </c>
      <c r="G238" s="10">
        <f>'Sponsor Oversight of Schools'!T266</f>
        <v>0</v>
      </c>
      <c r="H238" s="11">
        <f>'Sponsor Oversight of Schools'!U266</f>
        <v>0</v>
      </c>
    </row>
    <row r="239" spans="1:8">
      <c r="A239" s="10">
        <f>'Sponsor Oversight of Schools'!$H$4</f>
        <v>0</v>
      </c>
      <c r="B239" s="6">
        <f>'Sponsor Oversight of Schools'!$H$2</f>
        <v>0</v>
      </c>
      <c r="C239" s="10">
        <f>'Sponsor Oversight of Schools'!A267</f>
        <v>752</v>
      </c>
      <c r="D239" s="10" t="str">
        <f>'Sponsor Oversight of Schools'!O267</f>
        <v/>
      </c>
      <c r="E239" s="10" t="str">
        <f>IF('Sponsor Oversight of Schools'!Q267&lt;&gt;"",'Sponsor Oversight of Schools'!Q267,"")</f>
        <v/>
      </c>
      <c r="F239" s="10">
        <f>'Sponsor Oversight of Schools'!S267</f>
        <v>0</v>
      </c>
      <c r="G239" s="10">
        <f>'Sponsor Oversight of Schools'!T267</f>
        <v>0</v>
      </c>
      <c r="H239" s="11">
        <f>'Sponsor Oversight of Schools'!U267</f>
        <v>0</v>
      </c>
    </row>
    <row r="240" spans="1:8">
      <c r="A240" s="10">
        <f>'Sponsor Oversight of Schools'!$H$4</f>
        <v>0</v>
      </c>
      <c r="B240" s="6">
        <f>'Sponsor Oversight of Schools'!$H$2</f>
        <v>0</v>
      </c>
      <c r="C240" s="10">
        <f>'Sponsor Oversight of Schools'!A268</f>
        <v>753</v>
      </c>
      <c r="D240" s="10" t="str">
        <f>'Sponsor Oversight of Schools'!O268</f>
        <v/>
      </c>
      <c r="E240" s="10" t="str">
        <f>IF('Sponsor Oversight of Schools'!Q268&lt;&gt;"",'Sponsor Oversight of Schools'!Q268,"")</f>
        <v/>
      </c>
      <c r="F240" s="10">
        <f>'Sponsor Oversight of Schools'!S268</f>
        <v>0</v>
      </c>
      <c r="G240" s="10">
        <f>'Sponsor Oversight of Schools'!T268</f>
        <v>0</v>
      </c>
      <c r="H240" s="11">
        <f>'Sponsor Oversight of Schools'!U268</f>
        <v>0</v>
      </c>
    </row>
    <row r="241" spans="1:8">
      <c r="A241" s="10">
        <f>'Sponsor Oversight of Schools'!$H$4</f>
        <v>0</v>
      </c>
      <c r="B241" s="6">
        <f>'Sponsor Oversight of Schools'!$H$2</f>
        <v>0</v>
      </c>
      <c r="C241" s="10">
        <f>'Sponsor Oversight of Schools'!A269</f>
        <v>754</v>
      </c>
      <c r="D241" s="10" t="str">
        <f>'Sponsor Oversight of Schools'!O269</f>
        <v/>
      </c>
      <c r="E241" s="10" t="str">
        <f>IF('Sponsor Oversight of Schools'!Q269&lt;&gt;"",'Sponsor Oversight of Schools'!Q269,"")</f>
        <v/>
      </c>
      <c r="F241" s="10">
        <f>'Sponsor Oversight of Schools'!S269</f>
        <v>0</v>
      </c>
      <c r="G241" s="10">
        <f>'Sponsor Oversight of Schools'!T269</f>
        <v>0</v>
      </c>
      <c r="H241" s="11">
        <f>'Sponsor Oversight of Schools'!U269</f>
        <v>0</v>
      </c>
    </row>
    <row r="242" spans="1:8">
      <c r="A242" s="10">
        <f>'Sponsor Oversight of Schools'!$H$4</f>
        <v>0</v>
      </c>
      <c r="B242" s="6">
        <f>'Sponsor Oversight of Schools'!$H$2</f>
        <v>0</v>
      </c>
      <c r="C242" s="10">
        <f>'Sponsor Oversight of Schools'!A270</f>
        <v>755</v>
      </c>
      <c r="D242" s="10" t="str">
        <f>'Sponsor Oversight of Schools'!O270</f>
        <v/>
      </c>
      <c r="E242" s="10" t="str">
        <f>IF('Sponsor Oversight of Schools'!Q270&lt;&gt;"",'Sponsor Oversight of Schools'!Q270,"")</f>
        <v/>
      </c>
      <c r="F242" s="10">
        <f>'Sponsor Oversight of Schools'!S270</f>
        <v>0</v>
      </c>
      <c r="G242" s="10">
        <f>'Sponsor Oversight of Schools'!T270</f>
        <v>0</v>
      </c>
      <c r="H242" s="11">
        <f>'Sponsor Oversight of Schools'!U270</f>
        <v>0</v>
      </c>
    </row>
    <row r="243" spans="1:8">
      <c r="A243" s="10">
        <f>'Sponsor Oversight of Schools'!$H$4</f>
        <v>0</v>
      </c>
      <c r="B243" s="6">
        <f>'Sponsor Oversight of Schools'!$H$2</f>
        <v>0</v>
      </c>
      <c r="C243" s="10">
        <f>'Sponsor Oversight of Schools'!A271</f>
        <v>756</v>
      </c>
      <c r="D243" s="10" t="str">
        <f>'Sponsor Oversight of Schools'!O271</f>
        <v/>
      </c>
      <c r="E243" s="10" t="str">
        <f>IF('Sponsor Oversight of Schools'!Q271&lt;&gt;"",'Sponsor Oversight of Schools'!Q271,"")</f>
        <v/>
      </c>
      <c r="F243" s="10">
        <f>'Sponsor Oversight of Schools'!S271</f>
        <v>0</v>
      </c>
      <c r="G243" s="10">
        <f>'Sponsor Oversight of Schools'!T271</f>
        <v>0</v>
      </c>
      <c r="H243" s="11">
        <f>'Sponsor Oversight of Schools'!U271</f>
        <v>0</v>
      </c>
    </row>
    <row r="244" spans="1:8">
      <c r="A244" s="10">
        <f>'Sponsor Oversight of Schools'!$H$4</f>
        <v>0</v>
      </c>
      <c r="B244" s="6">
        <f>'Sponsor Oversight of Schools'!$H$2</f>
        <v>0</v>
      </c>
      <c r="C244" s="10">
        <f>'Sponsor Oversight of Schools'!A272</f>
        <v>757</v>
      </c>
      <c r="D244" s="10" t="str">
        <f>'Sponsor Oversight of Schools'!O272</f>
        <v/>
      </c>
      <c r="E244" s="10" t="str">
        <f>IF('Sponsor Oversight of Schools'!Q272&lt;&gt;"",'Sponsor Oversight of Schools'!Q272,"")</f>
        <v/>
      </c>
      <c r="F244" s="10">
        <f>'Sponsor Oversight of Schools'!S272</f>
        <v>0</v>
      </c>
      <c r="G244" s="10">
        <f>'Sponsor Oversight of Schools'!T272</f>
        <v>0</v>
      </c>
      <c r="H244" s="11">
        <f>'Sponsor Oversight of Schools'!U272</f>
        <v>0</v>
      </c>
    </row>
    <row r="245" spans="1:8">
      <c r="A245" s="10">
        <f>'Sponsor Oversight of Schools'!$H$4</f>
        <v>0</v>
      </c>
      <c r="B245" s="6">
        <f>'Sponsor Oversight of Schools'!$H$2</f>
        <v>0</v>
      </c>
      <c r="C245" s="10">
        <f>'Sponsor Oversight of Schools'!A273</f>
        <v>758</v>
      </c>
      <c r="D245" s="10" t="str">
        <f>'Sponsor Oversight of Schools'!O273</f>
        <v/>
      </c>
      <c r="E245" s="10" t="str">
        <f>IF('Sponsor Oversight of Schools'!Q273&lt;&gt;"",'Sponsor Oversight of Schools'!Q273,"")</f>
        <v/>
      </c>
      <c r="F245" s="10">
        <f>'Sponsor Oversight of Schools'!S273</f>
        <v>0</v>
      </c>
      <c r="G245" s="10">
        <f>'Sponsor Oversight of Schools'!T273</f>
        <v>0</v>
      </c>
      <c r="H245" s="11">
        <f>'Sponsor Oversight of Schools'!U273</f>
        <v>0</v>
      </c>
    </row>
    <row r="246" spans="1:8">
      <c r="A246" s="10">
        <f>'Sponsor Oversight of Schools'!$H$4</f>
        <v>0</v>
      </c>
      <c r="B246" s="6">
        <f>'Sponsor Oversight of Schools'!$H$2</f>
        <v>0</v>
      </c>
      <c r="C246" s="10">
        <f>'Sponsor Oversight of Schools'!A274</f>
        <v>759</v>
      </c>
      <c r="D246" s="10" t="str">
        <f>'Sponsor Oversight of Schools'!O274</f>
        <v/>
      </c>
      <c r="E246" s="10" t="str">
        <f>IF('Sponsor Oversight of Schools'!Q274&lt;&gt;"",'Sponsor Oversight of Schools'!Q274,"")</f>
        <v/>
      </c>
      <c r="F246" s="10">
        <f>'Sponsor Oversight of Schools'!S274</f>
        <v>0</v>
      </c>
      <c r="G246" s="10">
        <f>'Sponsor Oversight of Schools'!T274</f>
        <v>0</v>
      </c>
      <c r="H246" s="11">
        <f>'Sponsor Oversight of Schools'!U274</f>
        <v>0</v>
      </c>
    </row>
    <row r="247" spans="1:8">
      <c r="A247" s="10">
        <f>'Sponsor Oversight of Schools'!$H$4</f>
        <v>0</v>
      </c>
      <c r="B247" s="6">
        <f>'Sponsor Oversight of Schools'!$H$2</f>
        <v>0</v>
      </c>
      <c r="C247" s="10">
        <f>'Sponsor Oversight of Schools'!A275</f>
        <v>760</v>
      </c>
      <c r="D247" s="10" t="str">
        <f>'Sponsor Oversight of Schools'!O275</f>
        <v/>
      </c>
      <c r="E247" s="10" t="str">
        <f>IF('Sponsor Oversight of Schools'!Q275&lt;&gt;"",'Sponsor Oversight of Schools'!Q275,"")</f>
        <v/>
      </c>
      <c r="F247" s="10">
        <f>'Sponsor Oversight of Schools'!S275</f>
        <v>0</v>
      </c>
      <c r="G247" s="10">
        <f>'Sponsor Oversight of Schools'!T275</f>
        <v>0</v>
      </c>
      <c r="H247" s="11">
        <f>'Sponsor Oversight of Schools'!U275</f>
        <v>0</v>
      </c>
    </row>
    <row r="248" spans="1:8">
      <c r="A248" s="10">
        <f>'Sponsor Oversight of Schools'!$H$4</f>
        <v>0</v>
      </c>
      <c r="B248" s="6">
        <f>'Sponsor Oversight of Schools'!$H$2</f>
        <v>0</v>
      </c>
      <c r="C248" s="10">
        <f>'Sponsor Oversight of Schools'!A276</f>
        <v>761</v>
      </c>
      <c r="D248" s="10" t="str">
        <f>'Sponsor Oversight of Schools'!O276</f>
        <v/>
      </c>
      <c r="E248" s="10" t="str">
        <f>IF('Sponsor Oversight of Schools'!Q276&lt;&gt;"",'Sponsor Oversight of Schools'!Q276,"")</f>
        <v/>
      </c>
      <c r="F248" s="10">
        <f>'Sponsor Oversight of Schools'!S276</f>
        <v>0</v>
      </c>
      <c r="G248" s="10">
        <f>'Sponsor Oversight of Schools'!T276</f>
        <v>0</v>
      </c>
      <c r="H248" s="11">
        <f>'Sponsor Oversight of Schools'!U276</f>
        <v>0</v>
      </c>
    </row>
    <row r="249" spans="1:8">
      <c r="A249" s="10">
        <f>'Sponsor Oversight of Schools'!$H$4</f>
        <v>0</v>
      </c>
      <c r="B249" s="6">
        <f>'Sponsor Oversight of Schools'!$H$2</f>
        <v>0</v>
      </c>
      <c r="C249" s="10">
        <f>'Sponsor Oversight of Schools'!A278</f>
        <v>763</v>
      </c>
      <c r="D249" s="10" t="str">
        <f>'Sponsor Oversight of Schools'!O278</f>
        <v/>
      </c>
      <c r="E249" s="10" t="str">
        <f>IF('Sponsor Oversight of Schools'!Q278&lt;&gt;"",'Sponsor Oversight of Schools'!Q278,"")</f>
        <v/>
      </c>
      <c r="F249" s="10">
        <f>'Sponsor Oversight of Schools'!S278</f>
        <v>0</v>
      </c>
      <c r="G249" s="10">
        <f>'Sponsor Oversight of Schools'!T278</f>
        <v>0</v>
      </c>
      <c r="H249" s="11">
        <f>'Sponsor Oversight of Schools'!U278</f>
        <v>0</v>
      </c>
    </row>
    <row r="250" spans="1:8">
      <c r="A250" s="1">
        <f>'Sponsor Oversight of Schools'!$H$4</f>
        <v>0</v>
      </c>
      <c r="B250" s="6">
        <f>'Sponsor Oversight of Schools'!$H$2</f>
        <v>0</v>
      </c>
      <c r="C250" s="1">
        <v>765</v>
      </c>
      <c r="D250" s="1" t="str">
        <f>'Sponsor Oversight of Schools'!O280</f>
        <v/>
      </c>
      <c r="E250" s="1" t="str">
        <f>IF('Sponsor Oversight of Schools'!Q271&lt;&gt;"",'Sponsor Oversight of Schools'!Q271,"")</f>
        <v/>
      </c>
      <c r="F250" s="1">
        <f>'Sponsor Oversight of Schools'!S271</f>
        <v>0</v>
      </c>
      <c r="G250" s="1">
        <f>'Sponsor Oversight of Schools'!T271</f>
        <v>0</v>
      </c>
      <c r="H250" s="8">
        <f>'Sponsor Oversight of Schools'!U271</f>
        <v>0</v>
      </c>
    </row>
    <row r="251" spans="1:8">
      <c r="A251" s="10">
        <f>'Sponsor Oversight of Schools'!$H$4</f>
        <v>0</v>
      </c>
      <c r="B251" s="6">
        <f>'Sponsor Oversight of Schools'!$H$2</f>
        <v>0</v>
      </c>
      <c r="C251" s="10">
        <f>'Sponsor Oversight of Schools'!A281</f>
        <v>776</v>
      </c>
      <c r="D251" s="10" t="str">
        <f>'Sponsor Oversight of Schools'!O281</f>
        <v/>
      </c>
      <c r="E251" s="10" t="str">
        <f>IF('Sponsor Oversight of Schools'!Q281&lt;&gt;"",'Sponsor Oversight of Schools'!Q281,"")</f>
        <v/>
      </c>
      <c r="F251" s="10">
        <f>'Sponsor Oversight of Schools'!S281</f>
        <v>0</v>
      </c>
      <c r="G251" s="10">
        <f>'Sponsor Oversight of Schools'!T281</f>
        <v>0</v>
      </c>
      <c r="H251" s="11">
        <f>'Sponsor Oversight of Schools'!U281</f>
        <v>0</v>
      </c>
    </row>
    <row r="252" spans="1:8">
      <c r="A252" s="10">
        <f>'Sponsor Oversight of Schools'!$H$4</f>
        <v>0</v>
      </c>
      <c r="B252" s="6">
        <f>'Sponsor Oversight of Schools'!$H$2</f>
        <v>0</v>
      </c>
      <c r="C252" s="10">
        <f>'Sponsor Oversight of Schools'!A282</f>
        <v>777</v>
      </c>
      <c r="D252" s="10" t="str">
        <f>'Sponsor Oversight of Schools'!O282</f>
        <v/>
      </c>
      <c r="E252" s="10" t="str">
        <f>IF('Sponsor Oversight of Schools'!Q282&lt;&gt;"",'Sponsor Oversight of Schools'!Q282,"")</f>
        <v/>
      </c>
      <c r="F252" s="10">
        <f>'Sponsor Oversight of Schools'!S282</f>
        <v>0</v>
      </c>
      <c r="G252" s="10">
        <f>'Sponsor Oversight of Schools'!T282</f>
        <v>0</v>
      </c>
      <c r="H252" s="11">
        <f>'Sponsor Oversight of Schools'!U282</f>
        <v>0</v>
      </c>
    </row>
    <row r="253" spans="1:8">
      <c r="A253" s="10">
        <f>'Sponsor Oversight of Schools'!$H$4</f>
        <v>0</v>
      </c>
      <c r="B253" s="6">
        <f>'Sponsor Oversight of Schools'!$H$2</f>
        <v>0</v>
      </c>
      <c r="C253" s="10">
        <f>'Sponsor Oversight of Schools'!A283</f>
        <v>778</v>
      </c>
      <c r="D253" s="10" t="str">
        <f>'Sponsor Oversight of Schools'!O283</f>
        <v/>
      </c>
      <c r="E253" s="10" t="str">
        <f>IF('Sponsor Oversight of Schools'!Q283&lt;&gt;"",'Sponsor Oversight of Schools'!Q283,"")</f>
        <v/>
      </c>
      <c r="F253" s="10">
        <f>'Sponsor Oversight of Schools'!S283</f>
        <v>0</v>
      </c>
      <c r="G253" s="10">
        <f>'Sponsor Oversight of Schools'!T283</f>
        <v>0</v>
      </c>
      <c r="H253" s="11">
        <f>'Sponsor Oversight of Schools'!U283</f>
        <v>0</v>
      </c>
    </row>
    <row r="254" spans="1:8">
      <c r="A254" s="10">
        <f>'Sponsor Oversight of Schools'!$H$4</f>
        <v>0</v>
      </c>
      <c r="B254" s="6">
        <f>'Sponsor Oversight of Schools'!$H$2</f>
        <v>0</v>
      </c>
      <c r="C254" s="10">
        <f>'Sponsor Oversight of Schools'!A284</f>
        <v>779</v>
      </c>
      <c r="D254" s="10" t="str">
        <f>'Sponsor Oversight of Schools'!O284</f>
        <v/>
      </c>
      <c r="E254" s="10" t="str">
        <f>IF('Sponsor Oversight of Schools'!Q284&lt;&gt;"",'Sponsor Oversight of Schools'!Q284,"")</f>
        <v/>
      </c>
      <c r="F254" s="10">
        <f>'Sponsor Oversight of Schools'!S284</f>
        <v>0</v>
      </c>
      <c r="G254" s="10">
        <f>'Sponsor Oversight of Schools'!T284</f>
        <v>0</v>
      </c>
      <c r="H254" s="11">
        <f>'Sponsor Oversight of Schools'!U284</f>
        <v>0</v>
      </c>
    </row>
    <row r="255" spans="1:8">
      <c r="A255" s="10">
        <f>'Sponsor Oversight of Schools'!$H$4</f>
        <v>0</v>
      </c>
      <c r="B255" s="6">
        <f>'Sponsor Oversight of Schools'!$H$2</f>
        <v>0</v>
      </c>
      <c r="C255" s="10">
        <f>'Sponsor Oversight of Schools'!A287</f>
        <v>782</v>
      </c>
      <c r="D255" s="10" t="str">
        <f>'Sponsor Oversight of Schools'!O287</f>
        <v/>
      </c>
      <c r="E255" s="10" t="str">
        <f>IF('Sponsor Oversight of Schools'!Q287&lt;&gt;"",'Sponsor Oversight of Schools'!Q287,"")</f>
        <v/>
      </c>
      <c r="F255" s="10">
        <f>'Sponsor Oversight of Schools'!S287</f>
        <v>0</v>
      </c>
      <c r="G255" s="10">
        <f>'Sponsor Oversight of Schools'!T287</f>
        <v>0</v>
      </c>
      <c r="H255" s="11">
        <f>'Sponsor Oversight of Schools'!U287</f>
        <v>0</v>
      </c>
    </row>
    <row r="256" spans="1:8">
      <c r="A256" s="10">
        <f>'Sponsor Oversight of Schools'!$H$4</f>
        <v>0</v>
      </c>
      <c r="B256" s="6">
        <f>'Sponsor Oversight of Schools'!$H$2</f>
        <v>0</v>
      </c>
      <c r="C256" s="10">
        <f>'Sponsor Oversight of Schools'!A288</f>
        <v>783</v>
      </c>
      <c r="D256" s="10" t="str">
        <f>'Sponsor Oversight of Schools'!O288</f>
        <v/>
      </c>
      <c r="E256" s="10" t="str">
        <f>IF('Sponsor Oversight of Schools'!Q288&lt;&gt;"",'Sponsor Oversight of Schools'!Q288,"")</f>
        <v/>
      </c>
      <c r="F256" s="10">
        <f>'Sponsor Oversight of Schools'!S288</f>
        <v>0</v>
      </c>
      <c r="G256" s="10">
        <f>'Sponsor Oversight of Schools'!T288</f>
        <v>0</v>
      </c>
      <c r="H256" s="11">
        <f>'Sponsor Oversight of Schools'!U288</f>
        <v>0</v>
      </c>
    </row>
    <row r="257" spans="1:8">
      <c r="A257" s="10">
        <f>'Sponsor Oversight of Schools'!$H$4</f>
        <v>0</v>
      </c>
      <c r="B257" s="6">
        <f>'Sponsor Oversight of Schools'!$H$2</f>
        <v>0</v>
      </c>
      <c r="C257" s="10">
        <f>'Sponsor Oversight of Schools'!A289</f>
        <v>801</v>
      </c>
      <c r="D257" s="10" t="str">
        <f>'Sponsor Oversight of Schools'!O289</f>
        <v/>
      </c>
      <c r="E257" s="10" t="str">
        <f>IF('Sponsor Oversight of Schools'!Q289&lt;&gt;"",'Sponsor Oversight of Schools'!Q289,"")</f>
        <v/>
      </c>
      <c r="F257" s="10">
        <f>'Sponsor Oversight of Schools'!S289</f>
        <v>0</v>
      </c>
      <c r="G257" s="10">
        <f>'Sponsor Oversight of Schools'!T289</f>
        <v>0</v>
      </c>
      <c r="H257" s="11">
        <f>'Sponsor Oversight of Schools'!U289</f>
        <v>0</v>
      </c>
    </row>
    <row r="258" spans="1:8">
      <c r="A258" s="10">
        <f>'Sponsor Oversight of Schools'!$H$4</f>
        <v>0</v>
      </c>
      <c r="B258" s="6">
        <f>'Sponsor Oversight of Schools'!$H$2</f>
        <v>0</v>
      </c>
      <c r="C258" s="10">
        <f>'Sponsor Oversight of Schools'!A290</f>
        <v>802</v>
      </c>
      <c r="D258" s="10" t="str">
        <f>'Sponsor Oversight of Schools'!O290</f>
        <v/>
      </c>
      <c r="E258" s="10" t="str">
        <f>IF('Sponsor Oversight of Schools'!Q290&lt;&gt;"",'Sponsor Oversight of Schools'!Q290,"")</f>
        <v/>
      </c>
      <c r="F258" s="10">
        <f>'Sponsor Oversight of Schools'!S290</f>
        <v>0</v>
      </c>
      <c r="G258" s="10">
        <f>'Sponsor Oversight of Schools'!T290</f>
        <v>0</v>
      </c>
      <c r="H258" s="11">
        <f>'Sponsor Oversight of Schools'!U290</f>
        <v>0</v>
      </c>
    </row>
    <row r="259" spans="1:8">
      <c r="A259" s="10">
        <f>'Sponsor Oversight of Schools'!$H$4</f>
        <v>0</v>
      </c>
      <c r="B259" s="6">
        <f>'Sponsor Oversight of Schools'!$H$2</f>
        <v>0</v>
      </c>
      <c r="C259" s="10">
        <f>'Sponsor Oversight of Schools'!A291</f>
        <v>803</v>
      </c>
      <c r="D259" s="10" t="str">
        <f>'Sponsor Oversight of Schools'!O291</f>
        <v/>
      </c>
      <c r="E259" s="10" t="str">
        <f>IF('Sponsor Oversight of Schools'!Q291&lt;&gt;"",'Sponsor Oversight of Schools'!Q291,"")</f>
        <v/>
      </c>
      <c r="F259" s="10">
        <f>'Sponsor Oversight of Schools'!S291</f>
        <v>0</v>
      </c>
      <c r="G259" s="10">
        <f>'Sponsor Oversight of Schools'!T291</f>
        <v>0</v>
      </c>
      <c r="H259" s="11">
        <f>'Sponsor Oversight of Schools'!U291</f>
        <v>0</v>
      </c>
    </row>
    <row r="260" spans="1:8">
      <c r="A260" s="10">
        <f>'Sponsor Oversight of Schools'!$H$4</f>
        <v>0</v>
      </c>
      <c r="B260" s="6">
        <f>'Sponsor Oversight of Schools'!$H$2</f>
        <v>0</v>
      </c>
      <c r="C260" s="10">
        <f>'Sponsor Oversight of Schools'!A292</f>
        <v>804</v>
      </c>
      <c r="D260" s="10" t="str">
        <f>'Sponsor Oversight of Schools'!O292</f>
        <v/>
      </c>
      <c r="E260" s="10" t="str">
        <f>IF('Sponsor Oversight of Schools'!Q292&lt;&gt;"",'Sponsor Oversight of Schools'!Q292,"")</f>
        <v/>
      </c>
      <c r="F260" s="10">
        <f>'Sponsor Oversight of Schools'!S292</f>
        <v>0</v>
      </c>
      <c r="G260" s="10">
        <f>'Sponsor Oversight of Schools'!T292</f>
        <v>0</v>
      </c>
      <c r="H260" s="11">
        <f>'Sponsor Oversight of Schools'!U292</f>
        <v>0</v>
      </c>
    </row>
    <row r="261" spans="1:8">
      <c r="A261" s="10">
        <f>'Sponsor Oversight of Schools'!$H$4</f>
        <v>0</v>
      </c>
      <c r="B261" s="6">
        <f>'Sponsor Oversight of Schools'!$H$2</f>
        <v>0</v>
      </c>
      <c r="C261" s="10">
        <f>'Sponsor Oversight of Schools'!A293</f>
        <v>805</v>
      </c>
      <c r="D261" s="10" t="str">
        <f>'Sponsor Oversight of Schools'!O293</f>
        <v/>
      </c>
      <c r="E261" s="10" t="str">
        <f>IF('Sponsor Oversight of Schools'!Q293&lt;&gt;"",'Sponsor Oversight of Schools'!Q293,"")</f>
        <v/>
      </c>
      <c r="F261" s="10">
        <f>'Sponsor Oversight of Schools'!S293</f>
        <v>0</v>
      </c>
      <c r="G261" s="10">
        <f>'Sponsor Oversight of Schools'!T293</f>
        <v>0</v>
      </c>
      <c r="H261" s="11">
        <f>'Sponsor Oversight of Schools'!U293</f>
        <v>0</v>
      </c>
    </row>
    <row r="262" spans="1:8">
      <c r="A262" s="10">
        <f>'Sponsor Oversight of Schools'!$H$4</f>
        <v>0</v>
      </c>
      <c r="B262" s="6">
        <f>'Sponsor Oversight of Schools'!$H$2</f>
        <v>0</v>
      </c>
      <c r="C262" s="10">
        <f>'Sponsor Oversight of Schools'!A294</f>
        <v>806</v>
      </c>
      <c r="D262" s="10" t="str">
        <f>'Sponsor Oversight of Schools'!O294</f>
        <v/>
      </c>
      <c r="E262" s="10" t="str">
        <f>IF('Sponsor Oversight of Schools'!Q294&lt;&gt;"",'Sponsor Oversight of Schools'!Q294,"")</f>
        <v/>
      </c>
      <c r="F262" s="10">
        <f>'Sponsor Oversight of Schools'!S294</f>
        <v>0</v>
      </c>
      <c r="G262" s="10">
        <f>'Sponsor Oversight of Schools'!T294</f>
        <v>0</v>
      </c>
      <c r="H262" s="11">
        <f>'Sponsor Oversight of Schools'!U294</f>
        <v>0</v>
      </c>
    </row>
    <row r="263" spans="1:8">
      <c r="A263" s="10">
        <f>'Sponsor Oversight of Schools'!$H$4</f>
        <v>0</v>
      </c>
      <c r="B263" s="6">
        <f>'Sponsor Oversight of Schools'!$H$2</f>
        <v>0</v>
      </c>
      <c r="C263" s="10">
        <f>'Sponsor Oversight of Schools'!A295</f>
        <v>807</v>
      </c>
      <c r="D263" s="10" t="str">
        <f>'Sponsor Oversight of Schools'!O295</f>
        <v/>
      </c>
      <c r="E263" s="10" t="str">
        <f>IF('Sponsor Oversight of Schools'!Q295&lt;&gt;"",'Sponsor Oversight of Schools'!Q295,"")</f>
        <v/>
      </c>
      <c r="F263" s="10">
        <f>'Sponsor Oversight of Schools'!S295</f>
        <v>0</v>
      </c>
      <c r="G263" s="10">
        <f>'Sponsor Oversight of Schools'!T295</f>
        <v>0</v>
      </c>
      <c r="H263" s="11">
        <f>'Sponsor Oversight of Schools'!U295</f>
        <v>0</v>
      </c>
    </row>
    <row r="264" spans="1:8">
      <c r="A264" s="10">
        <f>'Sponsor Oversight of Schools'!$H$4</f>
        <v>0</v>
      </c>
      <c r="B264" s="6">
        <f>'Sponsor Oversight of Schools'!$H$2</f>
        <v>0</v>
      </c>
      <c r="C264" s="10">
        <f>'Sponsor Oversight of Schools'!A296</f>
        <v>808</v>
      </c>
      <c r="D264" s="10" t="str">
        <f>'Sponsor Oversight of Schools'!O296</f>
        <v/>
      </c>
      <c r="E264" s="10" t="str">
        <f>IF('Sponsor Oversight of Schools'!Q296&lt;&gt;"",'Sponsor Oversight of Schools'!Q296,"")</f>
        <v/>
      </c>
      <c r="F264" s="10">
        <f>'Sponsor Oversight of Schools'!S296</f>
        <v>0</v>
      </c>
      <c r="G264" s="10">
        <f>'Sponsor Oversight of Schools'!T296</f>
        <v>0</v>
      </c>
      <c r="H264" s="11">
        <f>'Sponsor Oversight of Schools'!U296</f>
        <v>0</v>
      </c>
    </row>
    <row r="265" spans="1:8" s="8" customFormat="1">
      <c r="A265" s="10">
        <f>'Sponsor Oversight of Schools'!$H$4</f>
        <v>0</v>
      </c>
      <c r="B265" s="6">
        <f>'Sponsor Oversight of Schools'!$H$2</f>
        <v>0</v>
      </c>
      <c r="C265" s="10">
        <f>'Sponsor Oversight of Schools'!A297</f>
        <v>809</v>
      </c>
      <c r="D265" s="10" t="str">
        <f>'Sponsor Oversight of Schools'!O297</f>
        <v/>
      </c>
      <c r="E265" s="10" t="str">
        <f>IF('Sponsor Oversight of Schools'!Q297&lt;&gt;"",'Sponsor Oversight of Schools'!Q297,"")</f>
        <v/>
      </c>
      <c r="F265" s="10">
        <f>'Sponsor Oversight of Schools'!S297</f>
        <v>0</v>
      </c>
      <c r="G265" s="10">
        <f>'Sponsor Oversight of Schools'!T297</f>
        <v>0</v>
      </c>
      <c r="H265" s="11">
        <f>'Sponsor Oversight of Schools'!U297</f>
        <v>0</v>
      </c>
    </row>
    <row r="266" spans="1:8" s="8" customFormat="1">
      <c r="A266" s="10">
        <f>'Sponsor Oversight of Schools'!$H$4</f>
        <v>0</v>
      </c>
      <c r="B266" s="6">
        <f>'Sponsor Oversight of Schools'!$H$2</f>
        <v>0</v>
      </c>
      <c r="C266" s="10">
        <f>'Sponsor Oversight of Schools'!A298</f>
        <v>810</v>
      </c>
      <c r="D266" s="10" t="str">
        <f>'Sponsor Oversight of Schools'!O298</f>
        <v/>
      </c>
      <c r="E266" s="10" t="str">
        <f>IF('Sponsor Oversight of Schools'!Q298&lt;&gt;"",'Sponsor Oversight of Schools'!Q298,"")</f>
        <v/>
      </c>
      <c r="F266" s="10">
        <f>'Sponsor Oversight of Schools'!S298</f>
        <v>0</v>
      </c>
      <c r="G266" s="10">
        <f>'Sponsor Oversight of Schools'!T298</f>
        <v>0</v>
      </c>
      <c r="H266" s="11">
        <f>'Sponsor Oversight of Schools'!U298</f>
        <v>0</v>
      </c>
    </row>
    <row r="267" spans="1:8" s="8" customFormat="1">
      <c r="A267" s="10">
        <f>'Sponsor Oversight of Schools'!$H$4</f>
        <v>0</v>
      </c>
      <c r="B267" s="6">
        <f>'Sponsor Oversight of Schools'!$H$2</f>
        <v>0</v>
      </c>
      <c r="C267" s="10">
        <f>'Sponsor Oversight of Schools'!A299</f>
        <v>811</v>
      </c>
      <c r="D267" s="10" t="str">
        <f>'Sponsor Oversight of Schools'!O299</f>
        <v/>
      </c>
      <c r="E267" s="10" t="str">
        <f>IF('Sponsor Oversight of Schools'!Q299&lt;&gt;"",'Sponsor Oversight of Schools'!Q299,"")</f>
        <v/>
      </c>
      <c r="F267" s="10">
        <f>'Sponsor Oversight of Schools'!S299</f>
        <v>0</v>
      </c>
      <c r="G267" s="10">
        <f>'Sponsor Oversight of Schools'!T299</f>
        <v>0</v>
      </c>
      <c r="H267" s="11">
        <f>'Sponsor Oversight of Schools'!U299</f>
        <v>0</v>
      </c>
    </row>
    <row r="268" spans="1:8" s="8" customFormat="1">
      <c r="A268" s="10">
        <f>'Sponsor Oversight of Schools'!$H$4</f>
        <v>0</v>
      </c>
      <c r="B268" s="6">
        <f>'Sponsor Oversight of Schools'!$H$2</f>
        <v>0</v>
      </c>
      <c r="C268" s="10">
        <f>'Sponsor Oversight of Schools'!A300</f>
        <v>812</v>
      </c>
      <c r="D268" s="10" t="str">
        <f>'Sponsor Oversight of Schools'!O300</f>
        <v/>
      </c>
      <c r="E268" s="10" t="str">
        <f>IF('Sponsor Oversight of Schools'!Q300&lt;&gt;"",'Sponsor Oversight of Schools'!Q300,"")</f>
        <v/>
      </c>
      <c r="F268" s="10">
        <f>'Sponsor Oversight of Schools'!S300</f>
        <v>0</v>
      </c>
      <c r="G268" s="10">
        <f>'Sponsor Oversight of Schools'!T300</f>
        <v>0</v>
      </c>
      <c r="H268" s="11">
        <f>'Sponsor Oversight of Schools'!U300</f>
        <v>0</v>
      </c>
    </row>
    <row r="269" spans="1:8" s="8" customFormat="1">
      <c r="A269" s="10">
        <f>'Sponsor Oversight of Schools'!$H$4</f>
        <v>0</v>
      </c>
      <c r="B269" s="6">
        <f>'Sponsor Oversight of Schools'!$H$2</f>
        <v>0</v>
      </c>
      <c r="C269" s="10">
        <f>'Sponsor Oversight of Schools'!A301</f>
        <v>813</v>
      </c>
      <c r="D269" s="10" t="str">
        <f>'Sponsor Oversight of Schools'!O301</f>
        <v/>
      </c>
      <c r="E269" s="10" t="str">
        <f>IF('Sponsor Oversight of Schools'!Q301&lt;&gt;"",'Sponsor Oversight of Schools'!Q301,"")</f>
        <v/>
      </c>
      <c r="F269" s="10">
        <f>'Sponsor Oversight of Schools'!S301</f>
        <v>0</v>
      </c>
      <c r="G269" s="10">
        <f>'Sponsor Oversight of Schools'!T301</f>
        <v>0</v>
      </c>
      <c r="H269" s="11">
        <f>'Sponsor Oversight of Schools'!U301</f>
        <v>0</v>
      </c>
    </row>
    <row r="270" spans="1:8" s="8" customFormat="1">
      <c r="A270" s="10">
        <f>'Sponsor Oversight of Schools'!$H$4</f>
        <v>0</v>
      </c>
      <c r="B270" s="6">
        <f>'Sponsor Oversight of Schools'!$H$2</f>
        <v>0</v>
      </c>
      <c r="C270" s="10">
        <f>'Sponsor Oversight of Schools'!A302</f>
        <v>814</v>
      </c>
      <c r="D270" s="10" t="str">
        <f>'Sponsor Oversight of Schools'!O302</f>
        <v/>
      </c>
      <c r="E270" s="10" t="str">
        <f>IF('Sponsor Oversight of Schools'!Q302&lt;&gt;"",'Sponsor Oversight of Schools'!Q302,"")</f>
        <v/>
      </c>
      <c r="F270" s="10">
        <f>'Sponsor Oversight of Schools'!S302</f>
        <v>0</v>
      </c>
      <c r="G270" s="10">
        <f>'Sponsor Oversight of Schools'!T302</f>
        <v>0</v>
      </c>
      <c r="H270" s="11">
        <f>'Sponsor Oversight of Schools'!U302</f>
        <v>0</v>
      </c>
    </row>
    <row r="271" spans="1:8" s="8" customFormat="1">
      <c r="A271" s="10">
        <f>'Sponsor Oversight of Schools'!$H$4</f>
        <v>0</v>
      </c>
      <c r="B271" s="6">
        <f>'Sponsor Oversight of Schools'!$H$2</f>
        <v>0</v>
      </c>
      <c r="C271" s="10">
        <f>'Sponsor Oversight of Schools'!A303</f>
        <v>815</v>
      </c>
      <c r="D271" s="10" t="str">
        <f>'Sponsor Oversight of Schools'!O303</f>
        <v/>
      </c>
      <c r="E271" s="10" t="str">
        <f>IF('Sponsor Oversight of Schools'!Q303&lt;&gt;"",'Sponsor Oversight of Schools'!Q303,"")</f>
        <v/>
      </c>
      <c r="F271" s="10">
        <f>'Sponsor Oversight of Schools'!S303</f>
        <v>0</v>
      </c>
      <c r="G271" s="10">
        <f>'Sponsor Oversight of Schools'!T303</f>
        <v>0</v>
      </c>
      <c r="H271" s="11">
        <f>'Sponsor Oversight of Schools'!U303</f>
        <v>0</v>
      </c>
    </row>
    <row r="272" spans="1:8" s="8" customFormat="1">
      <c r="A272" s="10">
        <f>'Sponsor Oversight of Schools'!$H$4</f>
        <v>0</v>
      </c>
      <c r="B272" s="6">
        <f>'Sponsor Oversight of Schools'!$H$2</f>
        <v>0</v>
      </c>
      <c r="C272" s="10">
        <f>'Sponsor Oversight of Schools'!A304</f>
        <v>816</v>
      </c>
      <c r="D272" s="10" t="str">
        <f>'Sponsor Oversight of Schools'!O304</f>
        <v/>
      </c>
      <c r="E272" s="10" t="str">
        <f>IF('Sponsor Oversight of Schools'!Q304&lt;&gt;"",'Sponsor Oversight of Schools'!Q304,"")</f>
        <v/>
      </c>
      <c r="F272" s="10">
        <f>'Sponsor Oversight of Schools'!S304</f>
        <v>0</v>
      </c>
      <c r="G272" s="10">
        <f>'Sponsor Oversight of Schools'!T304</f>
        <v>0</v>
      </c>
      <c r="H272" s="11">
        <f>'Sponsor Oversight of Schools'!U304</f>
        <v>0</v>
      </c>
    </row>
    <row r="273" spans="1:8" s="8" customFormat="1">
      <c r="A273" s="10">
        <f>'Sponsor Oversight of Schools'!$H$4</f>
        <v>0</v>
      </c>
      <c r="B273" s="6">
        <f>'Sponsor Oversight of Schools'!$H$2</f>
        <v>0</v>
      </c>
      <c r="C273" s="10">
        <f>'Sponsor Oversight of Schools'!A305</f>
        <v>817</v>
      </c>
      <c r="D273" s="10" t="str">
        <f>'Sponsor Oversight of Schools'!O305</f>
        <v/>
      </c>
      <c r="E273" s="10" t="str">
        <f>IF('Sponsor Oversight of Schools'!Q305&lt;&gt;"",'Sponsor Oversight of Schools'!Q305,"")</f>
        <v/>
      </c>
      <c r="F273" s="10">
        <f>'Sponsor Oversight of Schools'!S305</f>
        <v>0</v>
      </c>
      <c r="G273" s="10">
        <f>'Sponsor Oversight of Schools'!T305</f>
        <v>0</v>
      </c>
      <c r="H273" s="11">
        <f>'Sponsor Oversight of Schools'!U305</f>
        <v>0</v>
      </c>
    </row>
    <row r="274" spans="1:8" s="8" customFormat="1">
      <c r="A274" s="10">
        <f>'Sponsor Oversight of Schools'!$H$4</f>
        <v>0</v>
      </c>
      <c r="B274" s="6">
        <f>'Sponsor Oversight of Schools'!$H$2</f>
        <v>0</v>
      </c>
      <c r="C274" s="10">
        <f>'Sponsor Oversight of Schools'!A306</f>
        <v>818</v>
      </c>
      <c r="D274" s="10" t="str">
        <f>'Sponsor Oversight of Schools'!O306</f>
        <v/>
      </c>
      <c r="E274" s="10" t="str">
        <f>IF('Sponsor Oversight of Schools'!Q306&lt;&gt;"",'Sponsor Oversight of Schools'!Q306,"")</f>
        <v/>
      </c>
      <c r="F274" s="10">
        <f>'Sponsor Oversight of Schools'!S306</f>
        <v>0</v>
      </c>
      <c r="G274" s="10">
        <f>'Sponsor Oversight of Schools'!T306</f>
        <v>0</v>
      </c>
      <c r="H274" s="11">
        <f>'Sponsor Oversight of Schools'!U306</f>
        <v>0</v>
      </c>
    </row>
    <row r="275" spans="1:8" s="8" customFormat="1">
      <c r="A275" s="10">
        <f>'Sponsor Oversight of Schools'!$H$4</f>
        <v>0</v>
      </c>
      <c r="B275" s="6">
        <f>'Sponsor Oversight of Schools'!$H$2</f>
        <v>0</v>
      </c>
      <c r="C275" s="10">
        <f>'Sponsor Oversight of Schools'!A307</f>
        <v>819</v>
      </c>
      <c r="D275" s="10" t="str">
        <f>'Sponsor Oversight of Schools'!O307</f>
        <v/>
      </c>
      <c r="E275" s="10" t="str">
        <f>IF('Sponsor Oversight of Schools'!Q307&lt;&gt;"",'Sponsor Oversight of Schools'!Q307,"")</f>
        <v/>
      </c>
      <c r="F275" s="10">
        <f>'Sponsor Oversight of Schools'!S307</f>
        <v>0</v>
      </c>
      <c r="G275" s="10">
        <f>'Sponsor Oversight of Schools'!T307</f>
        <v>0</v>
      </c>
      <c r="H275" s="11">
        <f>'Sponsor Oversight of Schools'!U307</f>
        <v>0</v>
      </c>
    </row>
    <row r="276" spans="1:8" s="8" customFormat="1">
      <c r="A276" s="10">
        <f>'Sponsor Oversight of Schools'!$H$4</f>
        <v>0</v>
      </c>
      <c r="B276" s="6">
        <f>'Sponsor Oversight of Schools'!$H$2</f>
        <v>0</v>
      </c>
      <c r="C276" s="10">
        <f>'Sponsor Oversight of Schools'!A308</f>
        <v>820</v>
      </c>
      <c r="D276" s="10" t="str">
        <f>'Sponsor Oversight of Schools'!O308</f>
        <v/>
      </c>
      <c r="E276" s="10" t="str">
        <f>IF('Sponsor Oversight of Schools'!Q308&lt;&gt;"",'Sponsor Oversight of Schools'!Q308,"")</f>
        <v/>
      </c>
      <c r="F276" s="10">
        <f>'Sponsor Oversight of Schools'!S308</f>
        <v>0</v>
      </c>
      <c r="G276" s="10">
        <f>'Sponsor Oversight of Schools'!T308</f>
        <v>0</v>
      </c>
      <c r="H276" s="11">
        <f>'Sponsor Oversight of Schools'!U308</f>
        <v>0</v>
      </c>
    </row>
    <row r="277" spans="1:8" s="8" customFormat="1">
      <c r="A277" s="10">
        <f>'Sponsor Oversight of Schools'!$H$4</f>
        <v>0</v>
      </c>
      <c r="B277" s="6">
        <f>'Sponsor Oversight of Schools'!$H$2</f>
        <v>0</v>
      </c>
      <c r="C277" s="10">
        <f>'Sponsor Oversight of Schools'!A309</f>
        <v>901</v>
      </c>
      <c r="D277" s="10" t="str">
        <f>'Sponsor Oversight of Schools'!O309</f>
        <v/>
      </c>
      <c r="E277" s="10" t="str">
        <f>IF('Sponsor Oversight of Schools'!Q309&lt;&gt;"",'Sponsor Oversight of Schools'!Q309,"")</f>
        <v/>
      </c>
      <c r="F277" s="10">
        <f>'Sponsor Oversight of Schools'!S309</f>
        <v>0</v>
      </c>
      <c r="G277" s="10">
        <f>'Sponsor Oversight of Schools'!T309</f>
        <v>0</v>
      </c>
      <c r="H277" s="11">
        <f>'Sponsor Oversight of Schools'!U309</f>
        <v>0</v>
      </c>
    </row>
    <row r="278" spans="1:8" s="8" customFormat="1">
      <c r="A278" s="10">
        <f>'Sponsor Oversight of Schools'!$H$4</f>
        <v>0</v>
      </c>
      <c r="B278" s="6">
        <f>'Sponsor Oversight of Schools'!$H$2</f>
        <v>0</v>
      </c>
      <c r="C278" s="10">
        <f>'Sponsor Oversight of Schools'!A310</f>
        <v>902</v>
      </c>
      <c r="D278" s="10" t="str">
        <f>'Sponsor Oversight of Schools'!O310</f>
        <v/>
      </c>
      <c r="E278" s="10" t="str">
        <f>IF('Sponsor Oversight of Schools'!Q310&lt;&gt;"",'Sponsor Oversight of Schools'!Q310,"")</f>
        <v/>
      </c>
      <c r="F278" s="10">
        <f>'Sponsor Oversight of Schools'!S310</f>
        <v>0</v>
      </c>
      <c r="G278" s="10">
        <f>'Sponsor Oversight of Schools'!T310</f>
        <v>0</v>
      </c>
      <c r="H278" s="11">
        <f>'Sponsor Oversight of Schools'!U310</f>
        <v>0</v>
      </c>
    </row>
    <row r="279" spans="1:8" s="8" customFormat="1">
      <c r="A279" s="10">
        <f>'Sponsor Oversight of Schools'!$H$4</f>
        <v>0</v>
      </c>
      <c r="B279" s="6">
        <f>'Sponsor Oversight of Schools'!$H$2</f>
        <v>0</v>
      </c>
      <c r="C279" s="10">
        <f>'Sponsor Oversight of Schools'!A311</f>
        <v>903</v>
      </c>
      <c r="D279" s="10" t="str">
        <f>'Sponsor Oversight of Schools'!O311</f>
        <v/>
      </c>
      <c r="E279" s="10" t="str">
        <f>IF('Sponsor Oversight of Schools'!Q311&lt;&gt;"",'Sponsor Oversight of Schools'!Q311,"")</f>
        <v/>
      </c>
      <c r="F279" s="10">
        <f>'Sponsor Oversight of Schools'!S311</f>
        <v>0</v>
      </c>
      <c r="G279" s="10">
        <f>'Sponsor Oversight of Schools'!T311</f>
        <v>0</v>
      </c>
      <c r="H279" s="11">
        <f>'Sponsor Oversight of Schools'!U311</f>
        <v>0</v>
      </c>
    </row>
    <row r="280" spans="1:8" s="8" customFormat="1">
      <c r="A280" s="10">
        <f>'Sponsor Oversight of Schools'!$H$4</f>
        <v>0</v>
      </c>
      <c r="B280" s="6">
        <f>'Sponsor Oversight of Schools'!$H$2</f>
        <v>0</v>
      </c>
      <c r="C280" s="10">
        <f>'Sponsor Oversight of Schools'!A312</f>
        <v>904</v>
      </c>
      <c r="D280" s="10" t="str">
        <f>'Sponsor Oversight of Schools'!O312</f>
        <v/>
      </c>
      <c r="E280" s="10" t="str">
        <f>IF('Sponsor Oversight of Schools'!Q312&lt;&gt;"",'Sponsor Oversight of Schools'!Q312,"")</f>
        <v/>
      </c>
      <c r="F280" s="10">
        <f>'Sponsor Oversight of Schools'!S312</f>
        <v>0</v>
      </c>
      <c r="G280" s="10">
        <f>'Sponsor Oversight of Schools'!T312</f>
        <v>0</v>
      </c>
      <c r="H280" s="11">
        <f>'Sponsor Oversight of Schools'!U312</f>
        <v>0</v>
      </c>
    </row>
    <row r="281" spans="1:8">
      <c r="A281" s="10">
        <f>'Sponsor Oversight of Schools'!$H$4</f>
        <v>0</v>
      </c>
      <c r="B281" s="6">
        <f>'Sponsor Oversight of Schools'!$H$2</f>
        <v>0</v>
      </c>
      <c r="C281" s="10">
        <f>'Sponsor Oversight of Schools'!A313</f>
        <v>951</v>
      </c>
      <c r="D281" s="10" t="str">
        <f>'Sponsor Oversight of Schools'!O313</f>
        <v/>
      </c>
      <c r="E281" s="10" t="str">
        <f>IF('Sponsor Oversight of Schools'!Q313&lt;&gt;"",'Sponsor Oversight of Schools'!Q313,"")</f>
        <v/>
      </c>
      <c r="F281" s="10">
        <f>'Sponsor Oversight of Schools'!S313</f>
        <v>0</v>
      </c>
      <c r="G281" s="10">
        <f>'Sponsor Oversight of Schools'!T313</f>
        <v>0</v>
      </c>
      <c r="H281" s="11">
        <f>'Sponsor Oversight of Schools'!U313</f>
        <v>0</v>
      </c>
    </row>
    <row r="282" spans="1:8">
      <c r="A282" s="10">
        <f>'Sponsor Oversight of Schools'!$H$4</f>
        <v>0</v>
      </c>
      <c r="B282" s="6">
        <f>'Sponsor Oversight of Schools'!$H$2</f>
        <v>0</v>
      </c>
      <c r="C282" s="10">
        <f>'Sponsor Oversight of Schools'!A314</f>
        <v>952</v>
      </c>
      <c r="D282" s="10" t="str">
        <f>'Sponsor Oversight of Schools'!O314</f>
        <v/>
      </c>
      <c r="E282" s="10" t="str">
        <f>IF('Sponsor Oversight of Schools'!Q314&lt;&gt;"",'Sponsor Oversight of Schools'!Q314,"")</f>
        <v/>
      </c>
      <c r="F282" s="10">
        <f>'Sponsor Oversight of Schools'!S314</f>
        <v>0</v>
      </c>
      <c r="G282" s="10">
        <f>'Sponsor Oversight of Schools'!T314</f>
        <v>0</v>
      </c>
      <c r="H282" s="11">
        <f>'Sponsor Oversight of Schools'!U314</f>
        <v>0</v>
      </c>
    </row>
    <row r="283" spans="1:8">
      <c r="A283" s="10">
        <f>'Sponsor Oversight of Schools'!$H$4</f>
        <v>0</v>
      </c>
      <c r="B283" s="6">
        <f>'Sponsor Oversight of Schools'!$H$2</f>
        <v>0</v>
      </c>
      <c r="C283" s="10">
        <f>'Sponsor Oversight of Schools'!A315</f>
        <v>953</v>
      </c>
      <c r="D283" s="10" t="str">
        <f>'Sponsor Oversight of Schools'!O315</f>
        <v/>
      </c>
      <c r="E283" s="10" t="str">
        <f>IF('Sponsor Oversight of Schools'!Q315&lt;&gt;"",'Sponsor Oversight of Schools'!Q315,"")</f>
        <v/>
      </c>
      <c r="F283" s="10">
        <f>'Sponsor Oversight of Schools'!S315</f>
        <v>0</v>
      </c>
      <c r="G283" s="10">
        <f>'Sponsor Oversight of Schools'!T315</f>
        <v>0</v>
      </c>
      <c r="H283" s="11">
        <f>'Sponsor Oversight of Schools'!U315</f>
        <v>0</v>
      </c>
    </row>
    <row r="284" spans="1:8">
      <c r="A284" s="10">
        <f>'Sponsor Oversight of Schools'!$H$4</f>
        <v>0</v>
      </c>
      <c r="B284" s="6">
        <f>'Sponsor Oversight of Schools'!$H$2</f>
        <v>0</v>
      </c>
      <c r="C284" s="10">
        <f>'Sponsor Oversight of Schools'!A316</f>
        <v>954</v>
      </c>
      <c r="D284" s="10" t="str">
        <f>'Sponsor Oversight of Schools'!O316</f>
        <v/>
      </c>
      <c r="E284" s="10" t="str">
        <f>IF('Sponsor Oversight of Schools'!Q316&lt;&gt;"",'Sponsor Oversight of Schools'!Q316,"")</f>
        <v/>
      </c>
      <c r="F284" s="10">
        <f>'Sponsor Oversight of Schools'!S316</f>
        <v>0</v>
      </c>
      <c r="G284" s="10">
        <f>'Sponsor Oversight of Schools'!T316</f>
        <v>0</v>
      </c>
      <c r="H284" s="11">
        <f>'Sponsor Oversight of Schools'!U316</f>
        <v>0</v>
      </c>
    </row>
    <row r="285" spans="1:8">
      <c r="A285" s="10">
        <f>'Sponsor Oversight of Schools'!$H$4</f>
        <v>0</v>
      </c>
      <c r="B285" s="6">
        <f>'Sponsor Oversight of Schools'!$H$2</f>
        <v>0</v>
      </c>
      <c r="C285" s="10">
        <f>'Sponsor Oversight of Schools'!A317</f>
        <v>955</v>
      </c>
      <c r="D285" s="10" t="str">
        <f>'Sponsor Oversight of Schools'!O317</f>
        <v/>
      </c>
      <c r="E285" s="10" t="str">
        <f>IF('Sponsor Oversight of Schools'!Q317&lt;&gt;"",'Sponsor Oversight of Schools'!Q317,"")</f>
        <v/>
      </c>
      <c r="F285" s="10">
        <f>'Sponsor Oversight of Schools'!S317</f>
        <v>0</v>
      </c>
      <c r="G285" s="10">
        <f>'Sponsor Oversight of Schools'!T317</f>
        <v>0</v>
      </c>
      <c r="H285" s="11">
        <f>'Sponsor Oversight of Schools'!U317</f>
        <v>0</v>
      </c>
    </row>
    <row r="286" spans="1:8">
      <c r="A286" s="10">
        <f>'Sponsor Oversight of Schools'!$H$4</f>
        <v>0</v>
      </c>
      <c r="B286" s="6">
        <f>'Sponsor Oversight of Schools'!$H$2</f>
        <v>0</v>
      </c>
      <c r="C286" s="10">
        <f>'Sponsor Oversight of Schools'!A318</f>
        <v>956</v>
      </c>
      <c r="D286" s="10" t="str">
        <f>'Sponsor Oversight of Schools'!O318</f>
        <v/>
      </c>
      <c r="E286" s="10" t="str">
        <f>IF('Sponsor Oversight of Schools'!Q318&lt;&gt;"",'Sponsor Oversight of Schools'!Q318,"")</f>
        <v/>
      </c>
      <c r="F286" s="10">
        <f>'Sponsor Oversight of Schools'!S318</f>
        <v>0</v>
      </c>
      <c r="G286" s="10">
        <f>'Sponsor Oversight of Schools'!T318</f>
        <v>0</v>
      </c>
      <c r="H286" s="11">
        <f>'Sponsor Oversight of Schools'!U318</f>
        <v>0</v>
      </c>
    </row>
    <row r="287" spans="1:8">
      <c r="A287" s="10">
        <f>'Sponsor Oversight of Schools'!$H$4</f>
        <v>0</v>
      </c>
      <c r="B287" s="6">
        <f>'Sponsor Oversight of Schools'!$H$2</f>
        <v>0</v>
      </c>
      <c r="C287" s="10">
        <f>'Sponsor Oversight of Schools'!A319</f>
        <v>957</v>
      </c>
      <c r="D287" s="10" t="str">
        <f>'Sponsor Oversight of Schools'!O319</f>
        <v/>
      </c>
      <c r="E287" s="10" t="str">
        <f>IF('Sponsor Oversight of Schools'!Q319&lt;&gt;"",'Sponsor Oversight of Schools'!Q319,"")</f>
        <v/>
      </c>
      <c r="F287" s="10">
        <f>'Sponsor Oversight of Schools'!S319</f>
        <v>0</v>
      </c>
      <c r="G287" s="10">
        <f>'Sponsor Oversight of Schools'!T319</f>
        <v>0</v>
      </c>
      <c r="H287" s="11">
        <f>'Sponsor Oversight of Schools'!U319</f>
        <v>0</v>
      </c>
    </row>
    <row r="288" spans="1:8">
      <c r="A288" s="10">
        <f>'Sponsor Oversight of Schools'!$H$4</f>
        <v>0</v>
      </c>
      <c r="B288" s="6">
        <f>'Sponsor Oversight of Schools'!$H$2</f>
        <v>0</v>
      </c>
      <c r="C288" s="10">
        <f>'Sponsor Oversight of Schools'!A320</f>
        <v>958</v>
      </c>
      <c r="D288" s="10" t="str">
        <f>'Sponsor Oversight of Schools'!O320</f>
        <v/>
      </c>
      <c r="E288" s="10" t="str">
        <f>IF('Sponsor Oversight of Schools'!Q320&lt;&gt;"",'Sponsor Oversight of Schools'!Q320,"")</f>
        <v/>
      </c>
      <c r="F288" s="10">
        <f>'Sponsor Oversight of Schools'!S320</f>
        <v>0</v>
      </c>
      <c r="G288" s="10">
        <f>'Sponsor Oversight of Schools'!T320</f>
        <v>0</v>
      </c>
      <c r="H288" s="11">
        <f>'Sponsor Oversight of Schools'!U320</f>
        <v>0</v>
      </c>
    </row>
    <row r="289" spans="1:8">
      <c r="A289" s="10">
        <f>'Sponsor Oversight of Schools'!$H$4</f>
        <v>0</v>
      </c>
      <c r="B289" s="6">
        <f>'Sponsor Oversight of Schools'!$H$2</f>
        <v>0</v>
      </c>
      <c r="C289" s="10">
        <f>'Sponsor Oversight of Schools'!A321</f>
        <v>970</v>
      </c>
      <c r="D289" s="10" t="str">
        <f>'Sponsor Oversight of Schools'!O321</f>
        <v/>
      </c>
      <c r="E289" s="10" t="str">
        <f>IF('Sponsor Oversight of Schools'!Q321&lt;&gt;"",'Sponsor Oversight of Schools'!Q321,"")</f>
        <v/>
      </c>
      <c r="F289" s="10">
        <f>'Sponsor Oversight of Schools'!S321</f>
        <v>0</v>
      </c>
      <c r="G289" s="10">
        <f>'Sponsor Oversight of Schools'!T321</f>
        <v>0</v>
      </c>
      <c r="H289" s="11">
        <f>'Sponsor Oversight of Schools'!U321</f>
        <v>0</v>
      </c>
    </row>
    <row r="290" spans="1:8">
      <c r="A290" s="10">
        <f>'Sponsor Oversight of Schools'!$H$4</f>
        <v>0</v>
      </c>
      <c r="B290" s="6">
        <f>'Sponsor Oversight of Schools'!$H$2</f>
        <v>0</v>
      </c>
      <c r="C290" s="10">
        <f>'Sponsor Oversight of Schools'!A322</f>
        <v>971</v>
      </c>
      <c r="D290" s="10" t="str">
        <f>'Sponsor Oversight of Schools'!O322</f>
        <v/>
      </c>
      <c r="E290" s="10" t="str">
        <f>IF('Sponsor Oversight of Schools'!Q322&lt;&gt;"",'Sponsor Oversight of Schools'!Q322,"")</f>
        <v/>
      </c>
      <c r="F290" s="10">
        <f>'Sponsor Oversight of Schools'!S322</f>
        <v>0</v>
      </c>
      <c r="G290" s="10">
        <f>'Sponsor Oversight of Schools'!T322</f>
        <v>0</v>
      </c>
      <c r="H290" s="11">
        <f>'Sponsor Oversight of Schools'!U322</f>
        <v>0</v>
      </c>
    </row>
    <row r="291" spans="1:8">
      <c r="A291" s="10">
        <f>'Sponsor Oversight of Schools'!$H$4</f>
        <v>0</v>
      </c>
      <c r="B291" s="6">
        <f>'Sponsor Oversight of Schools'!$H$2</f>
        <v>0</v>
      </c>
      <c r="C291" s="10">
        <f>'Sponsor Oversight of Schools'!A324</f>
        <v>973</v>
      </c>
      <c r="D291" s="10" t="str">
        <f>'Sponsor Oversight of Schools'!O324</f>
        <v/>
      </c>
      <c r="E291" s="10" t="str">
        <f>IF('Sponsor Oversight of Schools'!Q324&lt;&gt;"",'Sponsor Oversight of Schools'!Q324,"")</f>
        <v/>
      </c>
      <c r="F291" s="10">
        <f>'Sponsor Oversight of Schools'!S324</f>
        <v>0</v>
      </c>
      <c r="G291" s="10">
        <f>'Sponsor Oversight of Schools'!T324</f>
        <v>0</v>
      </c>
      <c r="H291" s="11">
        <f>'Sponsor Oversight of Schools'!U324</f>
        <v>0</v>
      </c>
    </row>
  </sheetData>
  <sheetProtection algorithmName="SHA-512" hashValue="eOtjSUhee95cIsMQK03LXKRQs57F4BpwCLnSq3Ahd1k0yBlD94Aq3fpskqEBKPYctTSnEctamvDbJqo6gfvPtw==" saltValue="L/lq3y8A2hMgSNn9SgGw7Q==" spinCount="100000" sheet="1" objects="1" scenarios="1"/>
  <autoFilter ref="A1:H264" xr:uid="{00000000-0009-0000-0000-000001000000}"/>
  <pageMargins left="0.7" right="0.7" top="0.75" bottom="0.75" header="0.3" footer="0.3"/>
  <pageSetup orientation="landscape"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6"/>
  <sheetViews>
    <sheetView workbookViewId="0">
      <selection activeCell="I1" sqref="I1"/>
    </sheetView>
  </sheetViews>
  <sheetFormatPr defaultColWidth="9.28515625" defaultRowHeight="14.45"/>
  <cols>
    <col min="1" max="1" width="20.42578125" style="13" bestFit="1" customWidth="1"/>
    <col min="2" max="2" width="24.7109375" style="13" customWidth="1"/>
    <col min="3" max="3" width="8.28515625" style="13" customWidth="1"/>
    <col min="4" max="4" width="20.42578125" style="13" customWidth="1"/>
    <col min="5" max="5" width="9.28515625" style="13"/>
    <col min="6" max="6" width="61.5703125" style="13" bestFit="1" customWidth="1"/>
    <col min="7" max="7" width="9.28515625" style="13"/>
    <col min="8" max="8" width="11.28515625" style="15" customWidth="1"/>
    <col min="9" max="9" width="38.5703125" style="13" customWidth="1"/>
    <col min="10" max="10" width="10.42578125" style="13" customWidth="1"/>
    <col min="11" max="11" width="11.42578125" style="13" customWidth="1"/>
    <col min="12" max="12" width="61.42578125" style="13" bestFit="1" customWidth="1"/>
    <col min="13" max="16384" width="9.28515625" style="13"/>
  </cols>
  <sheetData>
    <row r="1" spans="1:13">
      <c r="A1" s="13" t="s">
        <v>803</v>
      </c>
      <c r="B1" s="2" t="s">
        <v>1699</v>
      </c>
      <c r="D1" s="2" t="s">
        <v>1700</v>
      </c>
      <c r="F1" s="2" t="s">
        <v>1701</v>
      </c>
      <c r="H1" s="12" t="s">
        <v>1694</v>
      </c>
      <c r="I1" s="3" t="s">
        <v>1702</v>
      </c>
      <c r="K1" s="2" t="s">
        <v>1695</v>
      </c>
      <c r="L1" s="2" t="s">
        <v>1703</v>
      </c>
    </row>
    <row r="2" spans="1:13">
      <c r="A2" s="13" t="s">
        <v>1704</v>
      </c>
      <c r="B2" s="14" t="s">
        <v>1705</v>
      </c>
      <c r="D2" s="14" t="s">
        <v>1706</v>
      </c>
      <c r="F2" s="13" t="s">
        <v>1707</v>
      </c>
      <c r="H2" s="5" t="s">
        <v>1708</v>
      </c>
      <c r="I2" s="4" t="s">
        <v>1709</v>
      </c>
      <c r="K2" s="25" t="s">
        <v>1710</v>
      </c>
      <c r="L2" s="25" t="s">
        <v>1711</v>
      </c>
    </row>
    <row r="3" spans="1:13">
      <c r="B3" s="14" t="s">
        <v>1712</v>
      </c>
      <c r="D3" s="14" t="s">
        <v>1713</v>
      </c>
      <c r="F3" s="13" t="s">
        <v>1714</v>
      </c>
      <c r="H3" s="4" t="s">
        <v>1715</v>
      </c>
      <c r="I3" s="4" t="s">
        <v>1716</v>
      </c>
      <c r="K3" s="25" t="s">
        <v>1717</v>
      </c>
      <c r="L3" s="25" t="s">
        <v>1718</v>
      </c>
    </row>
    <row r="4" spans="1:13">
      <c r="D4" s="14" t="s">
        <v>81</v>
      </c>
      <c r="F4" s="13" t="s">
        <v>1719</v>
      </c>
      <c r="H4" s="4" t="s">
        <v>1720</v>
      </c>
      <c r="I4" s="4" t="s">
        <v>1721</v>
      </c>
      <c r="K4" s="25" t="s">
        <v>1722</v>
      </c>
      <c r="L4" s="25" t="s">
        <v>1723</v>
      </c>
      <c r="M4" s="26"/>
    </row>
    <row r="5" spans="1:13">
      <c r="F5" s="13" t="s">
        <v>1724</v>
      </c>
      <c r="H5" s="4" t="s">
        <v>1725</v>
      </c>
      <c r="I5" s="4" t="s">
        <v>1726</v>
      </c>
      <c r="K5" s="25" t="s">
        <v>1727</v>
      </c>
      <c r="L5" s="25" t="s">
        <v>1728</v>
      </c>
    </row>
    <row r="6" spans="1:13">
      <c r="C6" s="2"/>
      <c r="D6" s="2"/>
      <c r="F6" s="13" t="s">
        <v>1729</v>
      </c>
      <c r="H6" s="4" t="s">
        <v>1730</v>
      </c>
      <c r="I6" s="4" t="s">
        <v>1731</v>
      </c>
      <c r="K6" s="25" t="s">
        <v>1732</v>
      </c>
      <c r="L6" s="25" t="s">
        <v>1733</v>
      </c>
    </row>
    <row r="7" spans="1:13">
      <c r="A7" s="2" t="s">
        <v>1734</v>
      </c>
      <c r="F7" s="13" t="s">
        <v>1735</v>
      </c>
      <c r="H7" s="4" t="s">
        <v>1736</v>
      </c>
      <c r="I7" s="4" t="s">
        <v>1737</v>
      </c>
      <c r="K7" s="25" t="s">
        <v>1738</v>
      </c>
      <c r="L7" s="25" t="s">
        <v>1739</v>
      </c>
    </row>
    <row r="8" spans="1:13">
      <c r="A8" s="13" t="s">
        <v>803</v>
      </c>
      <c r="B8" s="13" t="s">
        <v>803</v>
      </c>
      <c r="F8" s="13" t="s">
        <v>1740</v>
      </c>
      <c r="H8" s="4" t="s">
        <v>1741</v>
      </c>
      <c r="I8" s="4" t="s">
        <v>1742</v>
      </c>
      <c r="K8" s="25" t="s">
        <v>1743</v>
      </c>
      <c r="L8" s="25" t="s">
        <v>1744</v>
      </c>
    </row>
    <row r="9" spans="1:13">
      <c r="A9" s="13" t="s">
        <v>1704</v>
      </c>
      <c r="B9" s="13" t="s">
        <v>1704</v>
      </c>
      <c r="F9" s="13" t="s">
        <v>1745</v>
      </c>
      <c r="H9" s="4" t="s">
        <v>1746</v>
      </c>
      <c r="I9" s="4" t="s">
        <v>1747</v>
      </c>
      <c r="K9" s="25" t="s">
        <v>1748</v>
      </c>
      <c r="L9" s="25" t="s">
        <v>1749</v>
      </c>
    </row>
    <row r="10" spans="1:13">
      <c r="A10" s="13" t="s">
        <v>81</v>
      </c>
      <c r="B10" s="13" t="s">
        <v>1750</v>
      </c>
      <c r="F10" s="13" t="s">
        <v>1751</v>
      </c>
      <c r="H10" s="4" t="s">
        <v>1752</v>
      </c>
      <c r="I10" s="4" t="s">
        <v>1753</v>
      </c>
      <c r="K10" s="25" t="s">
        <v>1754</v>
      </c>
      <c r="L10" s="25" t="s">
        <v>1755</v>
      </c>
    </row>
    <row r="11" spans="1:13">
      <c r="F11" s="13" t="s">
        <v>1756</v>
      </c>
      <c r="H11" s="4" t="s">
        <v>1757</v>
      </c>
      <c r="I11" s="4" t="s">
        <v>1758</v>
      </c>
      <c r="K11" s="25" t="s">
        <v>1759</v>
      </c>
      <c r="L11" s="25" t="s">
        <v>1760</v>
      </c>
    </row>
    <row r="12" spans="1:13">
      <c r="F12" s="13" t="s">
        <v>1761</v>
      </c>
      <c r="H12" s="4" t="s">
        <v>1762</v>
      </c>
      <c r="I12" s="4" t="s">
        <v>1763</v>
      </c>
      <c r="K12" s="25" t="s">
        <v>1764</v>
      </c>
      <c r="L12" s="25" t="s">
        <v>1765</v>
      </c>
    </row>
    <row r="13" spans="1:13">
      <c r="A13" s="13" t="s">
        <v>803</v>
      </c>
      <c r="F13" s="13" t="s">
        <v>1766</v>
      </c>
      <c r="H13" s="4" t="s">
        <v>1767</v>
      </c>
      <c r="I13" s="4" t="s">
        <v>1768</v>
      </c>
      <c r="K13" s="25" t="s">
        <v>1769</v>
      </c>
      <c r="L13" s="25" t="s">
        <v>1770</v>
      </c>
    </row>
    <row r="14" spans="1:13">
      <c r="A14" s="13" t="s">
        <v>1704</v>
      </c>
      <c r="F14" s="13" t="s">
        <v>1771</v>
      </c>
      <c r="H14" s="4" t="s">
        <v>1772</v>
      </c>
      <c r="I14" s="4" t="s">
        <v>1773</v>
      </c>
      <c r="K14" s="25" t="s">
        <v>1774</v>
      </c>
      <c r="L14" s="25" t="s">
        <v>1775</v>
      </c>
    </row>
    <row r="15" spans="1:13">
      <c r="A15" s="13" t="s">
        <v>81</v>
      </c>
      <c r="F15" s="13" t="s">
        <v>1776</v>
      </c>
      <c r="H15" s="4" t="s">
        <v>1777</v>
      </c>
      <c r="I15" s="4" t="s">
        <v>1778</v>
      </c>
      <c r="K15" s="25" t="s">
        <v>1779</v>
      </c>
      <c r="L15" s="25" t="s">
        <v>1780</v>
      </c>
    </row>
    <row r="16" spans="1:13">
      <c r="A16" s="13" t="s">
        <v>1750</v>
      </c>
      <c r="F16" s="13" t="s">
        <v>1781</v>
      </c>
      <c r="H16" s="4" t="s">
        <v>1782</v>
      </c>
      <c r="I16" s="4" t="s">
        <v>1783</v>
      </c>
      <c r="K16" s="25" t="s">
        <v>1784</v>
      </c>
      <c r="L16" s="25" t="s">
        <v>1785</v>
      </c>
    </row>
    <row r="17" spans="1:12">
      <c r="F17" s="13" t="s">
        <v>1786</v>
      </c>
      <c r="H17" s="4" t="s">
        <v>1787</v>
      </c>
      <c r="I17" s="4" t="s">
        <v>1788</v>
      </c>
      <c r="K17" s="25" t="s">
        <v>1789</v>
      </c>
      <c r="L17" s="25" t="s">
        <v>1790</v>
      </c>
    </row>
    <row r="18" spans="1:12">
      <c r="A18" s="13" t="s">
        <v>803</v>
      </c>
      <c r="F18" s="13" t="s">
        <v>1791</v>
      </c>
      <c r="H18" s="4" t="s">
        <v>1792</v>
      </c>
      <c r="I18" s="4" t="s">
        <v>1793</v>
      </c>
      <c r="K18" s="25" t="s">
        <v>1794</v>
      </c>
      <c r="L18" s="25" t="s">
        <v>1795</v>
      </c>
    </row>
    <row r="19" spans="1:12">
      <c r="A19" s="13" t="s">
        <v>1704</v>
      </c>
      <c r="F19" s="13" t="s">
        <v>1796</v>
      </c>
      <c r="H19" s="4" t="s">
        <v>1797</v>
      </c>
      <c r="I19" s="4" t="s">
        <v>1798</v>
      </c>
      <c r="K19" s="25" t="s">
        <v>1799</v>
      </c>
      <c r="L19" s="25" t="s">
        <v>1800</v>
      </c>
    </row>
    <row r="20" spans="1:12">
      <c r="A20" s="13" t="s">
        <v>1801</v>
      </c>
      <c r="F20" s="13" t="s">
        <v>1802</v>
      </c>
      <c r="H20" s="4" t="s">
        <v>1803</v>
      </c>
      <c r="I20" s="4" t="s">
        <v>1804</v>
      </c>
      <c r="K20" s="25" t="s">
        <v>1805</v>
      </c>
      <c r="L20" s="25" t="s">
        <v>1806</v>
      </c>
    </row>
    <row r="21" spans="1:12">
      <c r="F21" s="13" t="s">
        <v>1807</v>
      </c>
      <c r="H21" s="4" t="s">
        <v>1808</v>
      </c>
      <c r="I21" s="4" t="s">
        <v>1809</v>
      </c>
      <c r="K21" s="25" t="s">
        <v>1810</v>
      </c>
      <c r="L21" s="25" t="s">
        <v>1811</v>
      </c>
    </row>
    <row r="22" spans="1:12">
      <c r="F22" s="13" t="s">
        <v>1812</v>
      </c>
      <c r="H22" s="4" t="s">
        <v>1813</v>
      </c>
      <c r="I22" s="4" t="s">
        <v>1814</v>
      </c>
      <c r="K22" s="25" t="s">
        <v>1815</v>
      </c>
      <c r="L22" s="25" t="s">
        <v>1816</v>
      </c>
    </row>
    <row r="23" spans="1:12">
      <c r="A23" s="13" t="s">
        <v>1817</v>
      </c>
      <c r="F23" s="13" t="s">
        <v>1818</v>
      </c>
      <c r="H23" s="4" t="s">
        <v>1819</v>
      </c>
      <c r="I23" s="4" t="s">
        <v>1820</v>
      </c>
      <c r="K23" s="25" t="s">
        <v>1821</v>
      </c>
      <c r="L23" s="25" t="s">
        <v>1822</v>
      </c>
    </row>
    <row r="24" spans="1:12">
      <c r="A24" s="13" t="s">
        <v>1704</v>
      </c>
      <c r="B24" s="13" t="s">
        <v>1823</v>
      </c>
      <c r="F24" s="13" t="s">
        <v>1824</v>
      </c>
      <c r="H24" s="4" t="s">
        <v>1825</v>
      </c>
      <c r="I24" s="4" t="s">
        <v>1826</v>
      </c>
      <c r="K24" s="25" t="s">
        <v>1827</v>
      </c>
      <c r="L24" s="25" t="s">
        <v>1828</v>
      </c>
    </row>
    <row r="25" spans="1:12">
      <c r="A25" s="13" t="s">
        <v>803</v>
      </c>
      <c r="B25" s="13" t="s">
        <v>1829</v>
      </c>
      <c r="F25" s="13" t="s">
        <v>1830</v>
      </c>
      <c r="H25" s="4" t="s">
        <v>1831</v>
      </c>
      <c r="I25" s="4" t="s">
        <v>1832</v>
      </c>
      <c r="K25" s="25" t="s">
        <v>1833</v>
      </c>
      <c r="L25" s="25" t="s">
        <v>1834</v>
      </c>
    </row>
    <row r="26" spans="1:12">
      <c r="F26" s="13" t="s">
        <v>1835</v>
      </c>
      <c r="H26" s="4" t="s">
        <v>1836</v>
      </c>
      <c r="I26" s="4" t="s">
        <v>1837</v>
      </c>
      <c r="K26" s="25" t="s">
        <v>1838</v>
      </c>
      <c r="L26" s="25" t="s">
        <v>1839</v>
      </c>
    </row>
    <row r="27" spans="1:12">
      <c r="F27" s="13" t="s">
        <v>1840</v>
      </c>
      <c r="H27" s="4" t="s">
        <v>1841</v>
      </c>
      <c r="I27" s="4" t="s">
        <v>1842</v>
      </c>
      <c r="K27" s="25" t="s">
        <v>1843</v>
      </c>
      <c r="L27" s="25" t="s">
        <v>1844</v>
      </c>
    </row>
    <row r="28" spans="1:12">
      <c r="A28" s="13" t="s">
        <v>1704</v>
      </c>
      <c r="B28" s="13" t="s">
        <v>1823</v>
      </c>
      <c r="F28" s="13" t="s">
        <v>1845</v>
      </c>
      <c r="H28" s="4" t="s">
        <v>1846</v>
      </c>
      <c r="I28" s="4" t="s">
        <v>1847</v>
      </c>
      <c r="K28" s="25" t="s">
        <v>1848</v>
      </c>
      <c r="L28" s="25" t="s">
        <v>1849</v>
      </c>
    </row>
    <row r="29" spans="1:12">
      <c r="A29" s="13" t="s">
        <v>803</v>
      </c>
      <c r="B29" s="13" t="s">
        <v>1850</v>
      </c>
      <c r="H29" s="5"/>
      <c r="I29" s="4"/>
      <c r="K29" s="25" t="s">
        <v>1851</v>
      </c>
      <c r="L29" s="25" t="s">
        <v>1852</v>
      </c>
    </row>
    <row r="30" spans="1:12">
      <c r="H30" s="5"/>
      <c r="I30" s="4"/>
      <c r="K30" s="25" t="s">
        <v>1853</v>
      </c>
      <c r="L30" s="25" t="s">
        <v>1854</v>
      </c>
    </row>
    <row r="31" spans="1:12">
      <c r="H31" s="5"/>
      <c r="I31" s="4"/>
      <c r="K31" s="25" t="s">
        <v>1855</v>
      </c>
      <c r="L31" s="25" t="s">
        <v>1856</v>
      </c>
    </row>
    <row r="32" spans="1:12">
      <c r="H32" s="5"/>
      <c r="I32" s="4"/>
      <c r="K32" s="25" t="s">
        <v>1857</v>
      </c>
      <c r="L32" s="25" t="s">
        <v>1858</v>
      </c>
    </row>
    <row r="33" spans="8:12">
      <c r="H33" s="5"/>
      <c r="I33" s="4"/>
      <c r="K33" s="25" t="s">
        <v>1859</v>
      </c>
      <c r="L33" s="25" t="s">
        <v>1860</v>
      </c>
    </row>
    <row r="34" spans="8:12">
      <c r="H34" s="5"/>
      <c r="I34" s="4"/>
      <c r="K34" s="25" t="s">
        <v>1861</v>
      </c>
      <c r="L34" s="25" t="s">
        <v>1862</v>
      </c>
    </row>
    <row r="35" spans="8:12">
      <c r="H35" s="5"/>
      <c r="I35" s="4"/>
      <c r="K35" s="25" t="s">
        <v>1863</v>
      </c>
      <c r="L35" s="25" t="s">
        <v>1864</v>
      </c>
    </row>
    <row r="36" spans="8:12">
      <c r="H36" s="5"/>
      <c r="I36" s="4"/>
      <c r="K36" s="25" t="s">
        <v>1865</v>
      </c>
      <c r="L36" s="25" t="s">
        <v>1866</v>
      </c>
    </row>
    <row r="37" spans="8:12">
      <c r="H37" s="5"/>
      <c r="I37" s="4"/>
      <c r="K37" s="25" t="s">
        <v>1867</v>
      </c>
      <c r="L37" s="25" t="s">
        <v>1868</v>
      </c>
    </row>
    <row r="38" spans="8:12">
      <c r="H38" s="5"/>
      <c r="I38" s="4"/>
      <c r="K38" s="25" t="s">
        <v>1869</v>
      </c>
      <c r="L38" s="25" t="s">
        <v>1870</v>
      </c>
    </row>
    <row r="39" spans="8:12">
      <c r="H39" s="5"/>
      <c r="I39" s="4"/>
      <c r="K39" s="25" t="s">
        <v>1871</v>
      </c>
      <c r="L39" s="25" t="s">
        <v>1872</v>
      </c>
    </row>
    <row r="40" spans="8:12">
      <c r="H40" s="5"/>
      <c r="I40" s="4"/>
      <c r="K40" s="25" t="s">
        <v>1873</v>
      </c>
      <c r="L40" s="25" t="s">
        <v>1874</v>
      </c>
    </row>
    <row r="41" spans="8:12">
      <c r="H41" s="5"/>
      <c r="I41" s="4"/>
      <c r="K41" s="25" t="s">
        <v>1875</v>
      </c>
      <c r="L41" s="25" t="s">
        <v>1876</v>
      </c>
    </row>
    <row r="42" spans="8:12">
      <c r="H42" s="5"/>
      <c r="I42" s="4"/>
      <c r="K42" s="25" t="s">
        <v>1877</v>
      </c>
      <c r="L42" s="25" t="s">
        <v>1878</v>
      </c>
    </row>
    <row r="43" spans="8:12">
      <c r="H43" s="5"/>
      <c r="I43" s="4"/>
      <c r="K43" s="25" t="s">
        <v>1879</v>
      </c>
      <c r="L43" s="25" t="s">
        <v>1880</v>
      </c>
    </row>
    <row r="44" spans="8:12">
      <c r="H44" s="5"/>
      <c r="I44" s="4"/>
      <c r="K44" s="25" t="s">
        <v>1881</v>
      </c>
      <c r="L44" s="25" t="s">
        <v>1882</v>
      </c>
    </row>
    <row r="45" spans="8:12">
      <c r="H45" s="5"/>
      <c r="I45" s="4"/>
      <c r="K45" s="25" t="s">
        <v>1883</v>
      </c>
      <c r="L45" s="25" t="s">
        <v>1884</v>
      </c>
    </row>
    <row r="46" spans="8:12">
      <c r="H46" s="5"/>
      <c r="I46" s="4"/>
      <c r="K46" s="25" t="s">
        <v>1885</v>
      </c>
      <c r="L46" s="25" t="s">
        <v>1886</v>
      </c>
    </row>
    <row r="47" spans="8:12">
      <c r="K47" s="25" t="s">
        <v>1887</v>
      </c>
      <c r="L47" s="25" t="s">
        <v>1888</v>
      </c>
    </row>
    <row r="48" spans="8:12">
      <c r="K48" s="25" t="s">
        <v>1889</v>
      </c>
      <c r="L48" s="25" t="s">
        <v>1890</v>
      </c>
    </row>
    <row r="49" spans="11:12">
      <c r="K49" s="25" t="s">
        <v>1891</v>
      </c>
      <c r="L49" s="25" t="s">
        <v>1892</v>
      </c>
    </row>
    <row r="50" spans="11:12">
      <c r="K50" s="25" t="s">
        <v>1893</v>
      </c>
      <c r="L50" s="25" t="s">
        <v>1894</v>
      </c>
    </row>
    <row r="51" spans="11:12">
      <c r="K51" s="25" t="s">
        <v>1895</v>
      </c>
      <c r="L51" s="25" t="s">
        <v>1896</v>
      </c>
    </row>
    <row r="52" spans="11:12">
      <c r="K52" s="25" t="s">
        <v>1897</v>
      </c>
      <c r="L52" s="25" t="s">
        <v>1898</v>
      </c>
    </row>
    <row r="53" spans="11:12">
      <c r="K53" s="25" t="s">
        <v>1899</v>
      </c>
      <c r="L53" s="25" t="s">
        <v>1900</v>
      </c>
    </row>
    <row r="54" spans="11:12">
      <c r="K54" s="25" t="s">
        <v>1901</v>
      </c>
      <c r="L54" s="25" t="s">
        <v>1902</v>
      </c>
    </row>
    <row r="55" spans="11:12">
      <c r="K55" s="25" t="s">
        <v>1903</v>
      </c>
      <c r="L55" s="25" t="s">
        <v>1904</v>
      </c>
    </row>
    <row r="56" spans="11:12">
      <c r="K56" s="25" t="s">
        <v>1905</v>
      </c>
      <c r="L56" s="25" t="s">
        <v>1906</v>
      </c>
    </row>
    <row r="57" spans="11:12">
      <c r="K57" s="25" t="s">
        <v>1907</v>
      </c>
      <c r="L57" s="25" t="s">
        <v>1908</v>
      </c>
    </row>
    <row r="58" spans="11:12">
      <c r="K58" s="25" t="s">
        <v>1909</v>
      </c>
      <c r="L58" s="25" t="s">
        <v>1910</v>
      </c>
    </row>
    <row r="59" spans="11:12">
      <c r="K59" s="25" t="s">
        <v>1911</v>
      </c>
      <c r="L59" s="25" t="s">
        <v>1912</v>
      </c>
    </row>
    <row r="60" spans="11:12">
      <c r="K60" s="25" t="s">
        <v>1913</v>
      </c>
      <c r="L60" s="25" t="s">
        <v>1914</v>
      </c>
    </row>
    <row r="61" spans="11:12">
      <c r="K61" s="25" t="s">
        <v>1915</v>
      </c>
      <c r="L61" s="25" t="s">
        <v>1916</v>
      </c>
    </row>
    <row r="62" spans="11:12">
      <c r="K62" s="25" t="s">
        <v>1917</v>
      </c>
      <c r="L62" s="25" t="s">
        <v>1918</v>
      </c>
    </row>
    <row r="63" spans="11:12">
      <c r="K63" s="25" t="s">
        <v>1919</v>
      </c>
      <c r="L63" s="25" t="s">
        <v>1920</v>
      </c>
    </row>
    <row r="64" spans="11:12">
      <c r="K64" s="25" t="s">
        <v>1921</v>
      </c>
      <c r="L64" s="25" t="s">
        <v>1922</v>
      </c>
    </row>
    <row r="65" spans="11:12">
      <c r="K65" s="25" t="s">
        <v>1923</v>
      </c>
      <c r="L65" s="25" t="s">
        <v>1924</v>
      </c>
    </row>
    <row r="66" spans="11:12">
      <c r="K66" s="25" t="s">
        <v>1925</v>
      </c>
      <c r="L66" s="25" t="s">
        <v>1926</v>
      </c>
    </row>
    <row r="67" spans="11:12">
      <c r="K67" s="25" t="s">
        <v>1927</v>
      </c>
      <c r="L67" s="25" t="s">
        <v>1928</v>
      </c>
    </row>
    <row r="68" spans="11:12">
      <c r="K68" s="25" t="s">
        <v>1929</v>
      </c>
      <c r="L68" s="25" t="s">
        <v>1930</v>
      </c>
    </row>
    <row r="69" spans="11:12">
      <c r="K69" s="25" t="s">
        <v>1931</v>
      </c>
      <c r="L69" s="25" t="s">
        <v>1932</v>
      </c>
    </row>
    <row r="70" spans="11:12">
      <c r="K70" s="25" t="s">
        <v>1933</v>
      </c>
      <c r="L70" s="25" t="s">
        <v>1934</v>
      </c>
    </row>
    <row r="71" spans="11:12">
      <c r="K71" s="25" t="s">
        <v>1935</v>
      </c>
      <c r="L71" s="25" t="s">
        <v>1936</v>
      </c>
    </row>
    <row r="72" spans="11:12">
      <c r="K72" s="25" t="s">
        <v>1937</v>
      </c>
      <c r="L72" s="25" t="s">
        <v>1938</v>
      </c>
    </row>
    <row r="73" spans="11:12">
      <c r="K73" s="25" t="s">
        <v>1939</v>
      </c>
      <c r="L73" s="25" t="s">
        <v>1940</v>
      </c>
    </row>
    <row r="74" spans="11:12">
      <c r="K74" s="25" t="s">
        <v>1941</v>
      </c>
      <c r="L74" s="25" t="s">
        <v>1942</v>
      </c>
    </row>
    <row r="75" spans="11:12">
      <c r="K75" s="25" t="s">
        <v>1943</v>
      </c>
      <c r="L75" s="25" t="s">
        <v>1944</v>
      </c>
    </row>
    <row r="76" spans="11:12">
      <c r="K76" s="25" t="s">
        <v>1945</v>
      </c>
      <c r="L76" s="25" t="s">
        <v>1946</v>
      </c>
    </row>
    <row r="77" spans="11:12">
      <c r="K77" s="25" t="s">
        <v>1947</v>
      </c>
      <c r="L77" s="25" t="s">
        <v>1948</v>
      </c>
    </row>
    <row r="78" spans="11:12">
      <c r="K78" s="25" t="s">
        <v>1949</v>
      </c>
      <c r="L78" s="25" t="s">
        <v>1950</v>
      </c>
    </row>
    <row r="79" spans="11:12">
      <c r="K79" s="25" t="s">
        <v>1951</v>
      </c>
      <c r="L79" s="25" t="s">
        <v>1952</v>
      </c>
    </row>
    <row r="80" spans="11:12">
      <c r="K80" s="25" t="s">
        <v>1953</v>
      </c>
      <c r="L80" s="25" t="s">
        <v>1954</v>
      </c>
    </row>
    <row r="81" spans="11:12">
      <c r="K81" s="25" t="s">
        <v>1955</v>
      </c>
      <c r="L81" s="25" t="s">
        <v>1956</v>
      </c>
    </row>
    <row r="82" spans="11:12">
      <c r="K82" s="25" t="s">
        <v>1957</v>
      </c>
      <c r="L82" s="25" t="s">
        <v>1958</v>
      </c>
    </row>
    <row r="83" spans="11:12">
      <c r="K83" s="25" t="s">
        <v>1959</v>
      </c>
      <c r="L83" s="25" t="s">
        <v>1960</v>
      </c>
    </row>
    <row r="84" spans="11:12">
      <c r="K84" s="25" t="s">
        <v>1961</v>
      </c>
      <c r="L84" s="25" t="s">
        <v>1962</v>
      </c>
    </row>
    <row r="85" spans="11:12">
      <c r="K85" s="25" t="s">
        <v>1963</v>
      </c>
      <c r="L85" s="25" t="s">
        <v>1964</v>
      </c>
    </row>
    <row r="86" spans="11:12">
      <c r="K86" s="25" t="s">
        <v>1965</v>
      </c>
      <c r="L86" s="25" t="s">
        <v>1966</v>
      </c>
    </row>
    <row r="87" spans="11:12">
      <c r="K87" s="25" t="s">
        <v>1967</v>
      </c>
      <c r="L87" s="25" t="s">
        <v>1968</v>
      </c>
    </row>
    <row r="88" spans="11:12">
      <c r="K88" s="25" t="s">
        <v>1969</v>
      </c>
      <c r="L88" s="25" t="s">
        <v>1970</v>
      </c>
    </row>
    <row r="89" spans="11:12">
      <c r="K89" s="25" t="s">
        <v>1971</v>
      </c>
      <c r="L89" s="25" t="s">
        <v>1972</v>
      </c>
    </row>
    <row r="90" spans="11:12">
      <c r="K90" s="25" t="s">
        <v>1973</v>
      </c>
      <c r="L90" s="25" t="s">
        <v>1974</v>
      </c>
    </row>
    <row r="91" spans="11:12">
      <c r="K91" s="25" t="s">
        <v>1975</v>
      </c>
      <c r="L91" s="25" t="s">
        <v>1976</v>
      </c>
    </row>
    <row r="92" spans="11:12">
      <c r="K92" s="25" t="s">
        <v>1977</v>
      </c>
      <c r="L92" s="25" t="s">
        <v>1978</v>
      </c>
    </row>
    <row r="93" spans="11:12">
      <c r="K93" s="25" t="s">
        <v>1979</v>
      </c>
      <c r="L93" s="25" t="s">
        <v>1980</v>
      </c>
    </row>
    <row r="94" spans="11:12">
      <c r="K94" s="25" t="s">
        <v>1981</v>
      </c>
      <c r="L94" s="25" t="s">
        <v>1982</v>
      </c>
    </row>
    <row r="95" spans="11:12">
      <c r="K95" s="25" t="s">
        <v>1983</v>
      </c>
      <c r="L95" s="25" t="s">
        <v>1984</v>
      </c>
    </row>
    <row r="96" spans="11:12">
      <c r="K96" s="25" t="s">
        <v>1985</v>
      </c>
      <c r="L96" s="25" t="s">
        <v>1986</v>
      </c>
    </row>
    <row r="97" spans="11:12">
      <c r="K97" s="25" t="s">
        <v>1987</v>
      </c>
      <c r="L97" s="25" t="s">
        <v>1988</v>
      </c>
    </row>
    <row r="98" spans="11:12">
      <c r="K98" s="25" t="s">
        <v>1989</v>
      </c>
      <c r="L98" s="25" t="s">
        <v>1990</v>
      </c>
    </row>
    <row r="99" spans="11:12">
      <c r="K99" s="25" t="s">
        <v>1991</v>
      </c>
      <c r="L99" s="25" t="s">
        <v>1992</v>
      </c>
    </row>
    <row r="100" spans="11:12">
      <c r="K100" s="25" t="s">
        <v>1993</v>
      </c>
      <c r="L100" s="25" t="s">
        <v>1994</v>
      </c>
    </row>
    <row r="101" spans="11:12">
      <c r="K101" s="25" t="s">
        <v>1995</v>
      </c>
      <c r="L101" s="25" t="s">
        <v>1996</v>
      </c>
    </row>
    <row r="102" spans="11:12">
      <c r="K102" s="25" t="s">
        <v>1997</v>
      </c>
      <c r="L102" s="25" t="s">
        <v>1998</v>
      </c>
    </row>
    <row r="103" spans="11:12">
      <c r="K103" s="25" t="s">
        <v>1999</v>
      </c>
      <c r="L103" s="25" t="s">
        <v>2000</v>
      </c>
    </row>
    <row r="104" spans="11:12">
      <c r="K104" s="25" t="s">
        <v>2001</v>
      </c>
      <c r="L104" s="25" t="s">
        <v>2002</v>
      </c>
    </row>
    <row r="105" spans="11:12">
      <c r="K105" s="25" t="s">
        <v>2003</v>
      </c>
      <c r="L105" s="25" t="s">
        <v>2004</v>
      </c>
    </row>
    <row r="106" spans="11:12">
      <c r="K106" s="25" t="s">
        <v>2005</v>
      </c>
      <c r="L106" s="25" t="s">
        <v>2006</v>
      </c>
    </row>
    <row r="107" spans="11:12">
      <c r="K107" s="25" t="s">
        <v>2007</v>
      </c>
      <c r="L107" s="25" t="s">
        <v>2008</v>
      </c>
    </row>
    <row r="108" spans="11:12">
      <c r="K108" s="25" t="s">
        <v>2009</v>
      </c>
      <c r="L108" s="25" t="s">
        <v>2010</v>
      </c>
    </row>
    <row r="109" spans="11:12">
      <c r="K109" s="25" t="s">
        <v>2011</v>
      </c>
      <c r="L109" s="25" t="s">
        <v>2012</v>
      </c>
    </row>
    <row r="110" spans="11:12">
      <c r="K110" s="25" t="s">
        <v>2013</v>
      </c>
      <c r="L110" s="25" t="s">
        <v>2014</v>
      </c>
    </row>
    <row r="111" spans="11:12">
      <c r="K111" s="25" t="s">
        <v>2015</v>
      </c>
      <c r="L111" s="25" t="s">
        <v>2016</v>
      </c>
    </row>
    <row r="112" spans="11:12">
      <c r="K112" s="25" t="s">
        <v>2017</v>
      </c>
      <c r="L112" s="25" t="s">
        <v>2018</v>
      </c>
    </row>
    <row r="113" spans="11:12">
      <c r="K113" s="25" t="s">
        <v>2019</v>
      </c>
      <c r="L113" s="25" t="s">
        <v>2020</v>
      </c>
    </row>
    <row r="114" spans="11:12">
      <c r="K114" s="25" t="s">
        <v>2021</v>
      </c>
      <c r="L114" s="25" t="s">
        <v>2022</v>
      </c>
    </row>
    <row r="115" spans="11:12">
      <c r="K115" s="25" t="s">
        <v>2023</v>
      </c>
      <c r="L115" s="25" t="s">
        <v>2024</v>
      </c>
    </row>
    <row r="116" spans="11:12">
      <c r="K116" s="25" t="s">
        <v>2025</v>
      </c>
      <c r="L116" s="25" t="s">
        <v>2026</v>
      </c>
    </row>
    <row r="117" spans="11:12">
      <c r="K117" s="25" t="s">
        <v>2027</v>
      </c>
      <c r="L117" s="25" t="s">
        <v>2028</v>
      </c>
    </row>
    <row r="118" spans="11:12">
      <c r="K118" s="25" t="s">
        <v>2029</v>
      </c>
      <c r="L118" s="25" t="s">
        <v>2030</v>
      </c>
    </row>
    <row r="119" spans="11:12">
      <c r="K119" s="25" t="s">
        <v>2031</v>
      </c>
      <c r="L119" s="25" t="s">
        <v>2032</v>
      </c>
    </row>
    <row r="120" spans="11:12">
      <c r="K120" s="25" t="s">
        <v>2033</v>
      </c>
      <c r="L120" s="25" t="s">
        <v>2034</v>
      </c>
    </row>
    <row r="121" spans="11:12">
      <c r="K121" s="25" t="s">
        <v>2035</v>
      </c>
      <c r="L121" s="25" t="s">
        <v>2036</v>
      </c>
    </row>
    <row r="122" spans="11:12">
      <c r="K122" s="25" t="s">
        <v>2037</v>
      </c>
      <c r="L122" s="25" t="s">
        <v>2038</v>
      </c>
    </row>
    <row r="123" spans="11:12">
      <c r="K123" s="25" t="s">
        <v>2039</v>
      </c>
      <c r="L123" s="25" t="s">
        <v>2040</v>
      </c>
    </row>
    <row r="124" spans="11:12">
      <c r="K124" s="25" t="s">
        <v>2041</v>
      </c>
      <c r="L124" s="25" t="s">
        <v>2042</v>
      </c>
    </row>
    <row r="125" spans="11:12">
      <c r="K125" s="25" t="s">
        <v>2043</v>
      </c>
      <c r="L125" s="25" t="s">
        <v>2044</v>
      </c>
    </row>
    <row r="126" spans="11:12">
      <c r="K126" s="25" t="s">
        <v>2045</v>
      </c>
      <c r="L126" s="25" t="s">
        <v>2046</v>
      </c>
    </row>
    <row r="127" spans="11:12">
      <c r="K127" s="25" t="s">
        <v>2047</v>
      </c>
      <c r="L127" s="25" t="s">
        <v>2048</v>
      </c>
    </row>
    <row r="128" spans="11:12">
      <c r="K128" s="25" t="s">
        <v>2049</v>
      </c>
      <c r="L128" s="25" t="s">
        <v>2050</v>
      </c>
    </row>
    <row r="129" spans="11:12">
      <c r="K129" s="25" t="s">
        <v>2051</v>
      </c>
      <c r="L129" s="25" t="s">
        <v>2052</v>
      </c>
    </row>
    <row r="130" spans="11:12">
      <c r="K130" s="25" t="s">
        <v>2053</v>
      </c>
      <c r="L130" s="25" t="s">
        <v>2054</v>
      </c>
    </row>
    <row r="131" spans="11:12">
      <c r="K131" s="25" t="s">
        <v>2055</v>
      </c>
      <c r="L131" s="25" t="s">
        <v>2056</v>
      </c>
    </row>
    <row r="132" spans="11:12">
      <c r="K132" s="25" t="s">
        <v>2057</v>
      </c>
      <c r="L132" s="25" t="s">
        <v>2058</v>
      </c>
    </row>
    <row r="133" spans="11:12">
      <c r="K133" s="25" t="s">
        <v>2059</v>
      </c>
      <c r="L133" s="25" t="s">
        <v>2060</v>
      </c>
    </row>
    <row r="134" spans="11:12">
      <c r="K134" s="25" t="s">
        <v>2061</v>
      </c>
      <c r="L134" s="25" t="s">
        <v>2062</v>
      </c>
    </row>
    <row r="135" spans="11:12">
      <c r="K135" s="25" t="s">
        <v>2063</v>
      </c>
      <c r="L135" s="25" t="s">
        <v>2064</v>
      </c>
    </row>
    <row r="136" spans="11:12">
      <c r="K136" s="25" t="s">
        <v>2065</v>
      </c>
      <c r="L136" s="25" t="s">
        <v>2066</v>
      </c>
    </row>
    <row r="137" spans="11:12">
      <c r="K137" s="25" t="s">
        <v>2067</v>
      </c>
      <c r="L137" s="25" t="s">
        <v>2068</v>
      </c>
    </row>
    <row r="138" spans="11:12">
      <c r="K138" s="25" t="s">
        <v>2069</v>
      </c>
      <c r="L138" s="25" t="s">
        <v>2070</v>
      </c>
    </row>
    <row r="139" spans="11:12">
      <c r="K139" s="25" t="s">
        <v>2071</v>
      </c>
      <c r="L139" s="25" t="s">
        <v>2072</v>
      </c>
    </row>
    <row r="140" spans="11:12">
      <c r="K140" s="25" t="s">
        <v>2073</v>
      </c>
      <c r="L140" s="25" t="s">
        <v>2074</v>
      </c>
    </row>
    <row r="141" spans="11:12">
      <c r="K141" s="25" t="s">
        <v>2075</v>
      </c>
      <c r="L141" s="25" t="s">
        <v>2076</v>
      </c>
    </row>
    <row r="142" spans="11:12">
      <c r="K142" s="25" t="s">
        <v>2077</v>
      </c>
      <c r="L142" s="25" t="s">
        <v>2078</v>
      </c>
    </row>
    <row r="143" spans="11:12">
      <c r="K143" s="25" t="s">
        <v>2079</v>
      </c>
      <c r="L143" s="25" t="s">
        <v>2080</v>
      </c>
    </row>
    <row r="144" spans="11:12">
      <c r="K144" s="25" t="s">
        <v>2081</v>
      </c>
      <c r="L144" s="25" t="s">
        <v>2082</v>
      </c>
    </row>
    <row r="145" spans="11:12">
      <c r="K145" s="25" t="s">
        <v>2083</v>
      </c>
      <c r="L145" s="25" t="s">
        <v>2084</v>
      </c>
    </row>
    <row r="146" spans="11:12">
      <c r="K146" s="25" t="s">
        <v>2085</v>
      </c>
      <c r="L146" s="25" t="s">
        <v>2086</v>
      </c>
    </row>
    <row r="147" spans="11:12">
      <c r="K147" s="25" t="s">
        <v>2087</v>
      </c>
      <c r="L147" s="25" t="s">
        <v>2088</v>
      </c>
    </row>
    <row r="148" spans="11:12">
      <c r="K148" s="25" t="s">
        <v>2089</v>
      </c>
      <c r="L148" s="25" t="s">
        <v>2090</v>
      </c>
    </row>
    <row r="149" spans="11:12">
      <c r="K149" s="25" t="s">
        <v>2091</v>
      </c>
      <c r="L149" s="25" t="s">
        <v>2092</v>
      </c>
    </row>
    <row r="150" spans="11:12">
      <c r="K150" s="25" t="s">
        <v>2093</v>
      </c>
      <c r="L150" s="25" t="s">
        <v>2094</v>
      </c>
    </row>
    <row r="151" spans="11:12">
      <c r="K151" s="25" t="s">
        <v>2095</v>
      </c>
      <c r="L151" s="25" t="s">
        <v>2096</v>
      </c>
    </row>
    <row r="152" spans="11:12">
      <c r="K152" s="25" t="s">
        <v>2097</v>
      </c>
      <c r="L152" s="25" t="s">
        <v>2098</v>
      </c>
    </row>
    <row r="153" spans="11:12">
      <c r="K153" s="25" t="s">
        <v>2099</v>
      </c>
      <c r="L153" s="25" t="s">
        <v>2100</v>
      </c>
    </row>
    <row r="154" spans="11:12">
      <c r="K154" s="25" t="s">
        <v>2101</v>
      </c>
      <c r="L154" s="25" t="s">
        <v>2102</v>
      </c>
    </row>
    <row r="155" spans="11:12">
      <c r="K155" s="25" t="s">
        <v>2103</v>
      </c>
      <c r="L155" s="25" t="s">
        <v>2104</v>
      </c>
    </row>
    <row r="156" spans="11:12">
      <c r="K156" s="25" t="s">
        <v>2105</v>
      </c>
      <c r="L156" s="25" t="s">
        <v>2106</v>
      </c>
    </row>
    <row r="157" spans="11:12">
      <c r="K157" s="25" t="s">
        <v>2107</v>
      </c>
      <c r="L157" s="25" t="s">
        <v>2108</v>
      </c>
    </row>
    <row r="158" spans="11:12">
      <c r="K158" s="25" t="s">
        <v>2109</v>
      </c>
      <c r="L158" s="25" t="s">
        <v>2110</v>
      </c>
    </row>
    <row r="159" spans="11:12">
      <c r="K159" s="25" t="s">
        <v>2111</v>
      </c>
      <c r="L159" s="25" t="s">
        <v>2112</v>
      </c>
    </row>
    <row r="160" spans="11:12">
      <c r="K160" s="25" t="s">
        <v>2113</v>
      </c>
      <c r="L160" s="25" t="s">
        <v>2114</v>
      </c>
    </row>
    <row r="161" spans="11:12">
      <c r="K161" s="25" t="s">
        <v>2115</v>
      </c>
      <c r="L161" s="25" t="s">
        <v>2116</v>
      </c>
    </row>
    <row r="162" spans="11:12">
      <c r="K162" s="25" t="s">
        <v>2117</v>
      </c>
      <c r="L162" s="25" t="s">
        <v>2118</v>
      </c>
    </row>
    <row r="163" spans="11:12">
      <c r="K163" s="25" t="s">
        <v>2119</v>
      </c>
      <c r="L163" s="25" t="s">
        <v>2120</v>
      </c>
    </row>
    <row r="164" spans="11:12">
      <c r="K164" s="25" t="s">
        <v>2121</v>
      </c>
      <c r="L164" s="25" t="s">
        <v>2122</v>
      </c>
    </row>
    <row r="165" spans="11:12">
      <c r="K165" s="25" t="s">
        <v>2123</v>
      </c>
      <c r="L165" s="25" t="s">
        <v>2124</v>
      </c>
    </row>
    <row r="166" spans="11:12">
      <c r="K166" s="25" t="s">
        <v>2125</v>
      </c>
      <c r="L166" s="25" t="s">
        <v>2126</v>
      </c>
    </row>
    <row r="167" spans="11:12">
      <c r="K167" s="25" t="s">
        <v>2127</v>
      </c>
      <c r="L167" s="25" t="s">
        <v>2128</v>
      </c>
    </row>
    <row r="168" spans="11:12">
      <c r="K168" s="25" t="s">
        <v>2129</v>
      </c>
      <c r="L168" s="25" t="s">
        <v>2130</v>
      </c>
    </row>
    <row r="169" spans="11:12">
      <c r="K169" s="25" t="s">
        <v>2131</v>
      </c>
      <c r="L169" s="25" t="s">
        <v>2132</v>
      </c>
    </row>
    <row r="170" spans="11:12">
      <c r="K170" s="25" t="s">
        <v>2133</v>
      </c>
      <c r="L170" s="25" t="s">
        <v>2134</v>
      </c>
    </row>
    <row r="171" spans="11:12">
      <c r="K171" s="25" t="s">
        <v>2135</v>
      </c>
      <c r="L171" s="25" t="s">
        <v>2136</v>
      </c>
    </row>
    <row r="172" spans="11:12">
      <c r="K172" s="25" t="s">
        <v>2137</v>
      </c>
      <c r="L172" s="25" t="s">
        <v>2138</v>
      </c>
    </row>
    <row r="173" spans="11:12">
      <c r="K173" s="25" t="s">
        <v>2139</v>
      </c>
      <c r="L173" s="25" t="s">
        <v>2140</v>
      </c>
    </row>
    <row r="174" spans="11:12">
      <c r="K174" s="25" t="s">
        <v>2141</v>
      </c>
      <c r="L174" s="25" t="s">
        <v>2142</v>
      </c>
    </row>
    <row r="175" spans="11:12">
      <c r="K175" s="25" t="s">
        <v>2143</v>
      </c>
      <c r="L175" s="25" t="s">
        <v>2144</v>
      </c>
    </row>
    <row r="176" spans="11:12">
      <c r="K176" s="25" t="s">
        <v>2145</v>
      </c>
      <c r="L176" s="25" t="s">
        <v>2146</v>
      </c>
    </row>
    <row r="177" spans="11:12">
      <c r="K177" s="25" t="s">
        <v>2147</v>
      </c>
      <c r="L177" s="25" t="s">
        <v>2148</v>
      </c>
    </row>
    <row r="178" spans="11:12">
      <c r="K178" s="25" t="s">
        <v>2149</v>
      </c>
      <c r="L178" s="25" t="s">
        <v>2150</v>
      </c>
    </row>
    <row r="179" spans="11:12">
      <c r="K179" s="25" t="s">
        <v>2151</v>
      </c>
      <c r="L179" s="25" t="s">
        <v>2152</v>
      </c>
    </row>
    <row r="180" spans="11:12">
      <c r="K180" s="25" t="s">
        <v>2153</v>
      </c>
      <c r="L180" s="25" t="s">
        <v>2154</v>
      </c>
    </row>
    <row r="181" spans="11:12">
      <c r="K181" s="25" t="s">
        <v>2155</v>
      </c>
      <c r="L181" s="25" t="s">
        <v>2156</v>
      </c>
    </row>
    <row r="182" spans="11:12">
      <c r="K182" s="25" t="s">
        <v>2157</v>
      </c>
      <c r="L182" s="25" t="s">
        <v>2158</v>
      </c>
    </row>
    <row r="183" spans="11:12">
      <c r="K183" s="25" t="s">
        <v>2159</v>
      </c>
      <c r="L183" s="25" t="s">
        <v>2160</v>
      </c>
    </row>
    <row r="184" spans="11:12">
      <c r="K184" s="25" t="s">
        <v>2161</v>
      </c>
      <c r="L184" s="25" t="s">
        <v>2162</v>
      </c>
    </row>
    <row r="185" spans="11:12">
      <c r="K185" s="25" t="s">
        <v>2163</v>
      </c>
      <c r="L185" s="25" t="s">
        <v>2164</v>
      </c>
    </row>
    <row r="186" spans="11:12">
      <c r="K186" s="25" t="s">
        <v>2165</v>
      </c>
      <c r="L186" s="25" t="s">
        <v>2166</v>
      </c>
    </row>
    <row r="187" spans="11:12">
      <c r="K187" s="25" t="s">
        <v>2167</v>
      </c>
      <c r="L187" s="25" t="s">
        <v>2168</v>
      </c>
    </row>
    <row r="188" spans="11:12">
      <c r="K188" s="25" t="s">
        <v>2169</v>
      </c>
      <c r="L188" s="25" t="s">
        <v>2170</v>
      </c>
    </row>
    <row r="189" spans="11:12">
      <c r="K189" s="25" t="s">
        <v>2171</v>
      </c>
      <c r="L189" s="25" t="s">
        <v>2172</v>
      </c>
    </row>
    <row r="190" spans="11:12">
      <c r="K190" s="25" t="s">
        <v>2173</v>
      </c>
      <c r="L190" s="25" t="s">
        <v>2174</v>
      </c>
    </row>
    <row r="191" spans="11:12">
      <c r="K191" s="25" t="s">
        <v>2175</v>
      </c>
      <c r="L191" s="25" t="s">
        <v>2176</v>
      </c>
    </row>
    <row r="192" spans="11:12">
      <c r="K192" s="25" t="s">
        <v>2177</v>
      </c>
      <c r="L192" s="25" t="s">
        <v>2178</v>
      </c>
    </row>
    <row r="193" spans="11:12">
      <c r="K193" s="25" t="s">
        <v>2179</v>
      </c>
      <c r="L193" s="25" t="s">
        <v>2180</v>
      </c>
    </row>
    <row r="194" spans="11:12">
      <c r="K194" s="25" t="s">
        <v>2181</v>
      </c>
      <c r="L194" s="25" t="s">
        <v>2182</v>
      </c>
    </row>
    <row r="195" spans="11:12">
      <c r="K195" s="25" t="s">
        <v>2183</v>
      </c>
      <c r="L195" s="25" t="s">
        <v>2184</v>
      </c>
    </row>
    <row r="196" spans="11:12">
      <c r="K196" s="25" t="s">
        <v>2185</v>
      </c>
      <c r="L196" s="25" t="s">
        <v>2186</v>
      </c>
    </row>
    <row r="197" spans="11:12">
      <c r="K197" s="25" t="s">
        <v>2187</v>
      </c>
      <c r="L197" s="25" t="s">
        <v>2188</v>
      </c>
    </row>
    <row r="198" spans="11:12">
      <c r="K198" s="25" t="s">
        <v>2189</v>
      </c>
      <c r="L198" s="25" t="s">
        <v>2190</v>
      </c>
    </row>
    <row r="199" spans="11:12">
      <c r="K199" s="25" t="s">
        <v>2191</v>
      </c>
      <c r="L199" s="25" t="s">
        <v>2192</v>
      </c>
    </row>
    <row r="200" spans="11:12">
      <c r="K200" s="25" t="s">
        <v>2193</v>
      </c>
      <c r="L200" s="25" t="s">
        <v>2194</v>
      </c>
    </row>
    <row r="201" spans="11:12">
      <c r="K201" s="25" t="s">
        <v>2195</v>
      </c>
      <c r="L201" s="25" t="s">
        <v>2196</v>
      </c>
    </row>
    <row r="202" spans="11:12">
      <c r="K202" s="25" t="s">
        <v>2197</v>
      </c>
      <c r="L202" s="25" t="s">
        <v>2198</v>
      </c>
    </row>
    <row r="203" spans="11:12">
      <c r="K203" s="25" t="s">
        <v>2199</v>
      </c>
      <c r="L203" s="25" t="s">
        <v>2200</v>
      </c>
    </row>
    <row r="204" spans="11:12">
      <c r="K204" s="25" t="s">
        <v>2201</v>
      </c>
      <c r="L204" s="25" t="s">
        <v>2202</v>
      </c>
    </row>
    <row r="205" spans="11:12">
      <c r="K205" s="25" t="s">
        <v>2203</v>
      </c>
      <c r="L205" s="25" t="s">
        <v>2204</v>
      </c>
    </row>
    <row r="206" spans="11:12">
      <c r="K206" s="25" t="s">
        <v>2205</v>
      </c>
      <c r="L206" s="25" t="s">
        <v>2206</v>
      </c>
    </row>
    <row r="207" spans="11:12">
      <c r="K207" s="25" t="s">
        <v>2207</v>
      </c>
      <c r="L207" s="25" t="s">
        <v>2208</v>
      </c>
    </row>
    <row r="208" spans="11:12">
      <c r="K208" s="25" t="s">
        <v>2209</v>
      </c>
      <c r="L208" s="25" t="s">
        <v>2210</v>
      </c>
    </row>
    <row r="209" spans="11:12">
      <c r="K209" s="25" t="s">
        <v>2211</v>
      </c>
      <c r="L209" s="25" t="s">
        <v>2212</v>
      </c>
    </row>
    <row r="210" spans="11:12">
      <c r="K210" s="25" t="s">
        <v>2213</v>
      </c>
      <c r="L210" s="25" t="s">
        <v>2214</v>
      </c>
    </row>
    <row r="211" spans="11:12">
      <c r="K211" s="25" t="s">
        <v>2215</v>
      </c>
      <c r="L211" s="25" t="s">
        <v>2216</v>
      </c>
    </row>
    <row r="212" spans="11:12">
      <c r="K212" s="25" t="s">
        <v>2217</v>
      </c>
      <c r="L212" s="25" t="s">
        <v>2218</v>
      </c>
    </row>
    <row r="213" spans="11:12">
      <c r="K213" s="25" t="s">
        <v>2219</v>
      </c>
      <c r="L213" s="25" t="s">
        <v>2220</v>
      </c>
    </row>
    <row r="214" spans="11:12">
      <c r="K214" s="25" t="s">
        <v>2221</v>
      </c>
      <c r="L214" s="25" t="s">
        <v>2222</v>
      </c>
    </row>
    <row r="215" spans="11:12">
      <c r="K215" s="25" t="s">
        <v>2223</v>
      </c>
      <c r="L215" s="25" t="s">
        <v>2224</v>
      </c>
    </row>
    <row r="216" spans="11:12">
      <c r="K216" s="25" t="s">
        <v>2225</v>
      </c>
      <c r="L216" s="25" t="s">
        <v>2226</v>
      </c>
    </row>
    <row r="217" spans="11:12">
      <c r="K217" s="25" t="s">
        <v>2227</v>
      </c>
      <c r="L217" s="25" t="s">
        <v>2228</v>
      </c>
    </row>
    <row r="218" spans="11:12">
      <c r="K218" s="25" t="s">
        <v>2229</v>
      </c>
      <c r="L218" s="25" t="s">
        <v>2230</v>
      </c>
    </row>
    <row r="219" spans="11:12">
      <c r="K219" s="25" t="s">
        <v>2231</v>
      </c>
      <c r="L219" s="25" t="s">
        <v>2232</v>
      </c>
    </row>
    <row r="220" spans="11:12">
      <c r="K220" s="25" t="s">
        <v>2233</v>
      </c>
      <c r="L220" s="25" t="s">
        <v>2234</v>
      </c>
    </row>
    <row r="221" spans="11:12">
      <c r="K221" s="25" t="s">
        <v>2235</v>
      </c>
      <c r="L221" s="25" t="s">
        <v>2236</v>
      </c>
    </row>
    <row r="222" spans="11:12">
      <c r="K222" s="25" t="s">
        <v>2237</v>
      </c>
      <c r="L222" s="25" t="s">
        <v>2238</v>
      </c>
    </row>
    <row r="223" spans="11:12">
      <c r="K223" s="25" t="s">
        <v>2239</v>
      </c>
      <c r="L223" s="25" t="s">
        <v>2240</v>
      </c>
    </row>
    <row r="224" spans="11:12">
      <c r="K224" s="25" t="s">
        <v>2241</v>
      </c>
      <c r="L224" s="25" t="s">
        <v>2242</v>
      </c>
    </row>
    <row r="225" spans="11:12">
      <c r="K225" s="25" t="s">
        <v>2243</v>
      </c>
      <c r="L225" s="25" t="s">
        <v>2244</v>
      </c>
    </row>
    <row r="226" spans="11:12">
      <c r="K226" s="25" t="s">
        <v>2245</v>
      </c>
      <c r="L226" s="25" t="s">
        <v>2246</v>
      </c>
    </row>
    <row r="227" spans="11:12">
      <c r="K227" s="25" t="s">
        <v>2247</v>
      </c>
      <c r="L227" s="25" t="s">
        <v>2248</v>
      </c>
    </row>
    <row r="228" spans="11:12">
      <c r="K228" s="25" t="s">
        <v>2249</v>
      </c>
      <c r="L228" s="25" t="s">
        <v>2250</v>
      </c>
    </row>
    <row r="229" spans="11:12">
      <c r="K229" s="25" t="s">
        <v>2251</v>
      </c>
      <c r="L229" s="25" t="s">
        <v>2252</v>
      </c>
    </row>
    <row r="230" spans="11:12">
      <c r="K230" s="25" t="s">
        <v>2253</v>
      </c>
      <c r="L230" s="25" t="s">
        <v>2254</v>
      </c>
    </row>
    <row r="231" spans="11:12">
      <c r="K231" s="25" t="s">
        <v>2255</v>
      </c>
      <c r="L231" s="25" t="s">
        <v>2256</v>
      </c>
    </row>
    <row r="232" spans="11:12">
      <c r="K232" s="25" t="s">
        <v>2257</v>
      </c>
      <c r="L232" s="25" t="s">
        <v>2258</v>
      </c>
    </row>
    <row r="233" spans="11:12">
      <c r="K233" s="25" t="s">
        <v>2259</v>
      </c>
      <c r="L233" s="25" t="s">
        <v>2260</v>
      </c>
    </row>
    <row r="234" spans="11:12">
      <c r="K234" s="25" t="s">
        <v>2261</v>
      </c>
      <c r="L234" s="25" t="s">
        <v>2262</v>
      </c>
    </row>
    <row r="235" spans="11:12">
      <c r="K235" s="25" t="s">
        <v>2263</v>
      </c>
      <c r="L235" s="25" t="s">
        <v>2264</v>
      </c>
    </row>
    <row r="236" spans="11:12">
      <c r="K236" s="25" t="s">
        <v>2265</v>
      </c>
      <c r="L236" s="25" t="s">
        <v>2266</v>
      </c>
    </row>
    <row r="237" spans="11:12">
      <c r="K237" s="25" t="s">
        <v>2267</v>
      </c>
      <c r="L237" s="25" t="s">
        <v>2268</v>
      </c>
    </row>
    <row r="238" spans="11:12">
      <c r="K238" s="25" t="s">
        <v>2269</v>
      </c>
      <c r="L238" s="25" t="s">
        <v>2270</v>
      </c>
    </row>
    <row r="239" spans="11:12">
      <c r="K239" s="25" t="s">
        <v>2271</v>
      </c>
      <c r="L239" s="25" t="s">
        <v>2272</v>
      </c>
    </row>
    <row r="240" spans="11:12">
      <c r="K240" s="206" t="s">
        <v>2273</v>
      </c>
      <c r="L240" s="14" t="s">
        <v>2274</v>
      </c>
    </row>
    <row r="241" spans="11:12">
      <c r="K241" s="206" t="s">
        <v>2275</v>
      </c>
      <c r="L241" s="14" t="s">
        <v>2276</v>
      </c>
    </row>
    <row r="242" spans="11:12">
      <c r="K242" s="206" t="s">
        <v>2277</v>
      </c>
      <c r="L242" s="14" t="s">
        <v>2278</v>
      </c>
    </row>
    <row r="243" spans="11:12">
      <c r="K243" s="206" t="s">
        <v>2279</v>
      </c>
      <c r="L243" s="14" t="s">
        <v>2280</v>
      </c>
    </row>
    <row r="244" spans="11:12">
      <c r="K244" s="206" t="s">
        <v>2281</v>
      </c>
      <c r="L244" s="14" t="s">
        <v>2282</v>
      </c>
    </row>
    <row r="245" spans="11:12">
      <c r="K245" s="206" t="s">
        <v>2283</v>
      </c>
      <c r="L245" s="14" t="s">
        <v>2284</v>
      </c>
    </row>
    <row r="246" spans="11:12">
      <c r="K246" s="206" t="s">
        <v>2285</v>
      </c>
      <c r="L246" s="14" t="s">
        <v>2286</v>
      </c>
    </row>
    <row r="247" spans="11:12">
      <c r="K247" s="206" t="s">
        <v>2287</v>
      </c>
      <c r="L247" s="14" t="s">
        <v>2288</v>
      </c>
    </row>
    <row r="248" spans="11:12">
      <c r="K248" s="206" t="s">
        <v>2289</v>
      </c>
      <c r="L248" s="14" t="s">
        <v>2290</v>
      </c>
    </row>
    <row r="249" spans="11:12">
      <c r="K249" s="206" t="s">
        <v>2291</v>
      </c>
      <c r="L249" s="14" t="s">
        <v>2292</v>
      </c>
    </row>
    <row r="250" spans="11:12">
      <c r="K250" s="206" t="s">
        <v>2293</v>
      </c>
      <c r="L250" s="14" t="s">
        <v>2294</v>
      </c>
    </row>
    <row r="251" spans="11:12">
      <c r="K251" s="206" t="s">
        <v>2295</v>
      </c>
      <c r="L251" s="14" t="s">
        <v>2296</v>
      </c>
    </row>
    <row r="252" spans="11:12">
      <c r="K252" s="206" t="s">
        <v>2297</v>
      </c>
      <c r="L252" s="14" t="s">
        <v>2298</v>
      </c>
    </row>
    <row r="253" spans="11:12">
      <c r="K253" s="206" t="s">
        <v>2299</v>
      </c>
      <c r="L253" s="14" t="s">
        <v>2300</v>
      </c>
    </row>
    <row r="254" spans="11:12">
      <c r="K254" s="206" t="s">
        <v>2301</v>
      </c>
      <c r="L254" s="14" t="s">
        <v>2302</v>
      </c>
    </row>
    <row r="255" spans="11:12">
      <c r="K255" s="206" t="s">
        <v>2303</v>
      </c>
      <c r="L255" s="14" t="s">
        <v>2304</v>
      </c>
    </row>
    <row r="256" spans="11:12">
      <c r="K256" s="206" t="s">
        <v>2305</v>
      </c>
      <c r="L256" s="14" t="s">
        <v>2306</v>
      </c>
    </row>
    <row r="257" spans="11:12">
      <c r="K257" s="206" t="s">
        <v>2307</v>
      </c>
      <c r="L257" s="14" t="s">
        <v>2308</v>
      </c>
    </row>
    <row r="258" spans="11:12">
      <c r="K258" s="206" t="s">
        <v>2309</v>
      </c>
      <c r="L258" s="14" t="s">
        <v>2310</v>
      </c>
    </row>
    <row r="259" spans="11:12">
      <c r="K259" s="206" t="s">
        <v>2311</v>
      </c>
      <c r="L259" s="14" t="s">
        <v>2312</v>
      </c>
    </row>
    <row r="260" spans="11:12">
      <c r="K260" s="206" t="s">
        <v>2313</v>
      </c>
      <c r="L260" s="14" t="s">
        <v>2314</v>
      </c>
    </row>
    <row r="261" spans="11:12">
      <c r="K261" s="206" t="s">
        <v>2315</v>
      </c>
      <c r="L261" s="14" t="s">
        <v>2316</v>
      </c>
    </row>
    <row r="262" spans="11:12">
      <c r="K262" s="25" t="s">
        <v>2317</v>
      </c>
      <c r="L262" s="25" t="s">
        <v>2318</v>
      </c>
    </row>
    <row r="263" spans="11:12">
      <c r="K263" s="25" t="s">
        <v>2319</v>
      </c>
      <c r="L263" s="25" t="s">
        <v>2320</v>
      </c>
    </row>
    <row r="264" spans="11:12">
      <c r="K264" s="25" t="s">
        <v>2321</v>
      </c>
      <c r="L264" s="25" t="s">
        <v>2322</v>
      </c>
    </row>
    <row r="265" spans="11:12">
      <c r="K265" s="25" t="s">
        <v>2323</v>
      </c>
      <c r="L265" s="25" t="s">
        <v>2324</v>
      </c>
    </row>
    <row r="266" spans="11:12">
      <c r="K266" s="25" t="s">
        <v>2325</v>
      </c>
      <c r="L266" s="25" t="s">
        <v>2326</v>
      </c>
    </row>
    <row r="267" spans="11:12">
      <c r="K267" s="25" t="s">
        <v>2327</v>
      </c>
      <c r="L267" s="25" t="s">
        <v>2328</v>
      </c>
    </row>
    <row r="268" spans="11:12">
      <c r="K268" s="25" t="s">
        <v>2329</v>
      </c>
      <c r="L268" s="25" t="s">
        <v>2330</v>
      </c>
    </row>
    <row r="269" spans="11:12">
      <c r="K269" s="25" t="s">
        <v>2331</v>
      </c>
      <c r="L269" s="25" t="s">
        <v>2332</v>
      </c>
    </row>
    <row r="270" spans="11:12">
      <c r="K270" s="25" t="s">
        <v>2333</v>
      </c>
      <c r="L270" s="25" t="s">
        <v>2334</v>
      </c>
    </row>
    <row r="271" spans="11:12">
      <c r="K271" s="25" t="s">
        <v>2335</v>
      </c>
      <c r="L271" s="25" t="s">
        <v>2336</v>
      </c>
    </row>
    <row r="272" spans="11:12">
      <c r="K272" s="25" t="s">
        <v>2337</v>
      </c>
      <c r="L272" s="25" t="s">
        <v>2338</v>
      </c>
    </row>
    <row r="273" spans="11:12">
      <c r="K273" s="25" t="s">
        <v>2339</v>
      </c>
      <c r="L273" s="25" t="s">
        <v>2340</v>
      </c>
    </row>
    <row r="274" spans="11:12">
      <c r="K274" s="25" t="s">
        <v>2341</v>
      </c>
      <c r="L274" s="25" t="s">
        <v>2342</v>
      </c>
    </row>
    <row r="275" spans="11:12">
      <c r="K275" s="25" t="s">
        <v>2343</v>
      </c>
      <c r="L275" s="25" t="s">
        <v>2344</v>
      </c>
    </row>
    <row r="276" spans="11:12">
      <c r="K276" s="25" t="s">
        <v>2345</v>
      </c>
      <c r="L276" s="25" t="s">
        <v>2346</v>
      </c>
    </row>
    <row r="277" spans="11:12">
      <c r="K277" s="25" t="s">
        <v>2347</v>
      </c>
      <c r="L277" s="25" t="s">
        <v>2348</v>
      </c>
    </row>
    <row r="278" spans="11:12">
      <c r="K278" s="25" t="s">
        <v>2349</v>
      </c>
      <c r="L278" s="25" t="s">
        <v>2350</v>
      </c>
    </row>
    <row r="279" spans="11:12">
      <c r="K279" s="25" t="s">
        <v>2351</v>
      </c>
      <c r="L279" s="25" t="s">
        <v>2352</v>
      </c>
    </row>
    <row r="280" spans="11:12">
      <c r="K280" s="25" t="s">
        <v>2353</v>
      </c>
      <c r="L280" s="25" t="s">
        <v>2354</v>
      </c>
    </row>
    <row r="281" spans="11:12">
      <c r="K281" s="25" t="s">
        <v>2355</v>
      </c>
      <c r="L281" s="25" t="s">
        <v>2356</v>
      </c>
    </row>
    <row r="282" spans="11:12">
      <c r="K282" s="25" t="s">
        <v>2357</v>
      </c>
      <c r="L282" s="25" t="s">
        <v>2358</v>
      </c>
    </row>
    <row r="283" spans="11:12">
      <c r="K283" s="25" t="s">
        <v>2359</v>
      </c>
      <c r="L283" s="25" t="s">
        <v>2360</v>
      </c>
    </row>
    <row r="284" spans="11:12">
      <c r="K284" s="25" t="s">
        <v>2361</v>
      </c>
      <c r="L284" s="25" t="s">
        <v>2362</v>
      </c>
    </row>
    <row r="285" spans="11:12">
      <c r="K285" s="25" t="s">
        <v>2363</v>
      </c>
      <c r="L285" s="25" t="s">
        <v>2364</v>
      </c>
    </row>
    <row r="286" spans="11:12">
      <c r="K286" s="25" t="s">
        <v>2365</v>
      </c>
      <c r="L286" s="25" t="s">
        <v>2366</v>
      </c>
    </row>
    <row r="287" spans="11:12">
      <c r="K287" s="25" t="s">
        <v>2367</v>
      </c>
      <c r="L287" s="25" t="s">
        <v>2368</v>
      </c>
    </row>
    <row r="288" spans="11:12">
      <c r="K288" s="25" t="s">
        <v>2369</v>
      </c>
      <c r="L288" s="87" t="s">
        <v>2370</v>
      </c>
    </row>
    <row r="289" spans="11:12">
      <c r="K289" s="25" t="s">
        <v>2371</v>
      </c>
      <c r="L289" s="25" t="s">
        <v>2372</v>
      </c>
    </row>
    <row r="290" spans="11:12">
      <c r="K290" s="25" t="s">
        <v>2373</v>
      </c>
      <c r="L290" s="25" t="s">
        <v>2374</v>
      </c>
    </row>
    <row r="291" spans="11:12">
      <c r="K291" s="25" t="s">
        <v>2375</v>
      </c>
      <c r="L291" s="25" t="s">
        <v>2376</v>
      </c>
    </row>
    <row r="292" spans="11:12">
      <c r="K292" s="25" t="s">
        <v>2377</v>
      </c>
      <c r="L292" s="25" t="s">
        <v>2378</v>
      </c>
    </row>
    <row r="293" spans="11:12">
      <c r="K293" s="25" t="s">
        <v>2379</v>
      </c>
      <c r="L293" s="25" t="s">
        <v>2380</v>
      </c>
    </row>
    <row r="294" spans="11:12">
      <c r="K294" s="25" t="s">
        <v>2381</v>
      </c>
      <c r="L294" s="25" t="s">
        <v>2382</v>
      </c>
    </row>
    <row r="295" spans="11:12">
      <c r="K295" s="25" t="s">
        <v>2383</v>
      </c>
      <c r="L295" s="25" t="s">
        <v>2384</v>
      </c>
    </row>
    <row r="296" spans="11:12">
      <c r="K296" s="25" t="s">
        <v>2385</v>
      </c>
      <c r="L296" s="25" t="s">
        <v>2386</v>
      </c>
    </row>
    <row r="297" spans="11:12">
      <c r="K297" s="25" t="s">
        <v>2387</v>
      </c>
      <c r="L297" s="25" t="s">
        <v>2388</v>
      </c>
    </row>
    <row r="298" spans="11:12">
      <c r="K298" s="25" t="s">
        <v>2389</v>
      </c>
      <c r="L298" s="25" t="s">
        <v>2390</v>
      </c>
    </row>
    <row r="299" spans="11:12">
      <c r="K299" s="25" t="s">
        <v>2391</v>
      </c>
      <c r="L299" s="25" t="s">
        <v>2392</v>
      </c>
    </row>
    <row r="300" spans="11:12">
      <c r="K300" s="25" t="s">
        <v>2393</v>
      </c>
      <c r="L300" s="86" t="s">
        <v>2394</v>
      </c>
    </row>
    <row r="301" spans="11:12">
      <c r="K301" s="25" t="s">
        <v>2395</v>
      </c>
      <c r="L301" s="25" t="s">
        <v>2396</v>
      </c>
    </row>
    <row r="302" spans="11:12">
      <c r="K302" s="25" t="s">
        <v>2397</v>
      </c>
      <c r="L302" s="25" t="s">
        <v>2398</v>
      </c>
    </row>
    <row r="303" spans="11:12">
      <c r="K303" s="25" t="s">
        <v>2399</v>
      </c>
      <c r="L303" s="25" t="s">
        <v>2400</v>
      </c>
    </row>
    <row r="304" spans="11:12">
      <c r="K304" s="25" t="s">
        <v>2401</v>
      </c>
      <c r="L304" s="25" t="s">
        <v>2402</v>
      </c>
    </row>
    <row r="305" spans="11:12">
      <c r="K305" s="25" t="s">
        <v>2403</v>
      </c>
      <c r="L305" s="25" t="s">
        <v>2404</v>
      </c>
    </row>
    <row r="306" spans="11:12">
      <c r="K306" s="25" t="s">
        <v>2405</v>
      </c>
      <c r="L306" s="25" t="s">
        <v>2406</v>
      </c>
    </row>
    <row r="307" spans="11:12">
      <c r="K307" s="25" t="s">
        <v>2407</v>
      </c>
      <c r="L307" s="25" t="s">
        <v>2408</v>
      </c>
    </row>
    <row r="308" spans="11:12">
      <c r="K308" s="25" t="s">
        <v>2409</v>
      </c>
      <c r="L308" s="25" t="s">
        <v>2410</v>
      </c>
    </row>
    <row r="309" spans="11:12">
      <c r="K309" s="25" t="s">
        <v>2411</v>
      </c>
      <c r="L309" s="25" t="s">
        <v>2412</v>
      </c>
    </row>
    <row r="310" spans="11:12">
      <c r="K310" s="25" t="s">
        <v>2413</v>
      </c>
      <c r="L310" s="25" t="s">
        <v>2414</v>
      </c>
    </row>
    <row r="311" spans="11:12">
      <c r="K311" s="25" t="s">
        <v>2415</v>
      </c>
      <c r="L311" s="25" t="s">
        <v>2416</v>
      </c>
    </row>
    <row r="312" spans="11:12">
      <c r="K312" s="25" t="s">
        <v>2417</v>
      </c>
      <c r="L312" s="25" t="s">
        <v>2418</v>
      </c>
    </row>
    <row r="313" spans="11:12">
      <c r="K313" s="25" t="s">
        <v>2419</v>
      </c>
      <c r="L313" s="25" t="s">
        <v>2420</v>
      </c>
    </row>
    <row r="314" spans="11:12">
      <c r="K314" s="25" t="s">
        <v>2421</v>
      </c>
      <c r="L314" s="25" t="s">
        <v>2422</v>
      </c>
    </row>
    <row r="315" spans="11:12">
      <c r="K315" s="25" t="s">
        <v>2423</v>
      </c>
      <c r="L315" s="25" t="s">
        <v>2424</v>
      </c>
    </row>
    <row r="316" spans="11:12">
      <c r="K316" s="25" t="s">
        <v>2425</v>
      </c>
      <c r="L316" s="25" t="s">
        <v>2426</v>
      </c>
    </row>
    <row r="317" spans="11:12">
      <c r="K317" s="25" t="s">
        <v>2427</v>
      </c>
      <c r="L317" s="25" t="s">
        <v>2428</v>
      </c>
    </row>
    <row r="318" spans="11:12">
      <c r="K318" s="25" t="s">
        <v>2429</v>
      </c>
      <c r="L318" s="25" t="s">
        <v>2430</v>
      </c>
    </row>
    <row r="319" spans="11:12">
      <c r="K319" s="25" t="s">
        <v>2431</v>
      </c>
      <c r="L319" s="25" t="s">
        <v>2432</v>
      </c>
    </row>
    <row r="320" spans="11:12">
      <c r="K320" s="25" t="s">
        <v>2433</v>
      </c>
      <c r="L320" s="25" t="s">
        <v>2434</v>
      </c>
    </row>
    <row r="321" spans="11:12">
      <c r="K321" s="25" t="s">
        <v>2435</v>
      </c>
      <c r="L321" s="25" t="s">
        <v>2436</v>
      </c>
    </row>
    <row r="322" spans="11:12">
      <c r="K322" s="25" t="s">
        <v>2437</v>
      </c>
      <c r="L322" s="25" t="s">
        <v>2438</v>
      </c>
    </row>
    <row r="323" spans="11:12">
      <c r="K323" s="25" t="s">
        <v>2439</v>
      </c>
      <c r="L323" s="25" t="s">
        <v>2440</v>
      </c>
    </row>
    <row r="324" spans="11:12">
      <c r="K324" s="25" t="s">
        <v>2441</v>
      </c>
      <c r="L324" s="25" t="s">
        <v>2442</v>
      </c>
    </row>
    <row r="325" spans="11:12">
      <c r="K325" s="25" t="s">
        <v>2443</v>
      </c>
      <c r="L325" s="25" t="s">
        <v>2444</v>
      </c>
    </row>
    <row r="326" spans="11:12">
      <c r="K326" s="25" t="s">
        <v>2445</v>
      </c>
      <c r="L326" s="25" t="s">
        <v>2446</v>
      </c>
    </row>
    <row r="327" spans="11:12">
      <c r="K327" s="25" t="s">
        <v>2447</v>
      </c>
      <c r="L327" s="25" t="s">
        <v>2448</v>
      </c>
    </row>
    <row r="328" spans="11:12">
      <c r="K328" s="25" t="s">
        <v>2449</v>
      </c>
      <c r="L328" s="25" t="s">
        <v>2450</v>
      </c>
    </row>
    <row r="329" spans="11:12">
      <c r="K329" s="25" t="s">
        <v>2451</v>
      </c>
      <c r="L329" s="25" t="s">
        <v>2452</v>
      </c>
    </row>
    <row r="330" spans="11:12">
      <c r="K330" s="25" t="s">
        <v>2453</v>
      </c>
      <c r="L330" s="25" t="s">
        <v>2454</v>
      </c>
    </row>
    <row r="331" spans="11:12">
      <c r="K331" s="25" t="s">
        <v>2455</v>
      </c>
      <c r="L331" s="25" t="s">
        <v>2456</v>
      </c>
    </row>
    <row r="332" spans="11:12">
      <c r="K332" s="25" t="s">
        <v>2457</v>
      </c>
      <c r="L332" s="25" t="s">
        <v>2458</v>
      </c>
    </row>
    <row r="333" spans="11:12">
      <c r="K333" s="25" t="s">
        <v>2459</v>
      </c>
      <c r="L333" s="25" t="s">
        <v>2460</v>
      </c>
    </row>
    <row r="334" spans="11:12">
      <c r="K334" s="25" t="s">
        <v>2461</v>
      </c>
      <c r="L334" s="25" t="s">
        <v>2462</v>
      </c>
    </row>
    <row r="335" spans="11:12">
      <c r="K335" s="25" t="s">
        <v>2463</v>
      </c>
      <c r="L335" s="25" t="s">
        <v>2464</v>
      </c>
    </row>
    <row r="336" spans="11:12">
      <c r="K336" s="25" t="s">
        <v>2465</v>
      </c>
      <c r="L336" s="25" t="s">
        <v>2466</v>
      </c>
    </row>
    <row r="337" spans="11:12">
      <c r="K337" s="25"/>
      <c r="L337" s="25"/>
    </row>
    <row r="338" spans="11:12">
      <c r="K338" s="25"/>
      <c r="L338" s="25"/>
    </row>
    <row r="339" spans="11:12">
      <c r="K339" s="25"/>
      <c r="L339" s="25"/>
    </row>
    <row r="340" spans="11:12">
      <c r="K340" s="25"/>
      <c r="L340" s="25"/>
    </row>
    <row r="341" spans="11:12">
      <c r="K341" s="25"/>
      <c r="L341" s="25"/>
    </row>
    <row r="342" spans="11:12">
      <c r="K342" s="1"/>
      <c r="L342" s="1"/>
    </row>
    <row r="343" spans="11:12">
      <c r="K343" s="1"/>
      <c r="L343" s="1"/>
    </row>
    <row r="344" spans="11:12">
      <c r="K344" s="1"/>
      <c r="L344" s="1"/>
    </row>
    <row r="345" spans="11:12">
      <c r="K345" s="1"/>
      <c r="L345" s="1"/>
    </row>
    <row r="346" spans="11:12">
      <c r="K346" s="1"/>
      <c r="L346" s="1"/>
    </row>
    <row r="347" spans="11:12">
      <c r="K347" s="1"/>
      <c r="L347" s="1"/>
    </row>
    <row r="348" spans="11:12">
      <c r="K348" s="1"/>
      <c r="L348" s="1"/>
    </row>
    <row r="349" spans="11:12">
      <c r="K349" s="1"/>
      <c r="L349" s="1"/>
    </row>
    <row r="350" spans="11:12">
      <c r="K350" s="1"/>
      <c r="L350" s="1"/>
    </row>
    <row r="351" spans="11:12">
      <c r="K351" s="1"/>
      <c r="L351" s="1"/>
    </row>
    <row r="352" spans="11:12">
      <c r="K352" s="1"/>
      <c r="L352" s="1"/>
    </row>
    <row r="353" spans="11:12">
      <c r="K353" s="1"/>
      <c r="L353" s="1"/>
    </row>
    <row r="354" spans="11:12">
      <c r="K354" s="1"/>
      <c r="L354" s="1"/>
    </row>
    <row r="355" spans="11:12">
      <c r="K355" s="1"/>
      <c r="L355" s="1"/>
    </row>
    <row r="356" spans="11:12">
      <c r="K356" s="1"/>
      <c r="L356" s="1"/>
    </row>
    <row r="357" spans="11:12">
      <c r="K357" s="1"/>
      <c r="L357" s="1"/>
    </row>
    <row r="358" spans="11:12">
      <c r="K358" s="1"/>
      <c r="L358" s="1"/>
    </row>
    <row r="359" spans="11:12">
      <c r="K359" s="1"/>
      <c r="L359" s="1"/>
    </row>
    <row r="360" spans="11:12">
      <c r="K360" s="1"/>
      <c r="L360" s="1"/>
    </row>
    <row r="361" spans="11:12">
      <c r="K361" s="1"/>
      <c r="L361" s="1"/>
    </row>
    <row r="362" spans="11:12">
      <c r="K362" s="1"/>
      <c r="L362" s="1"/>
    </row>
    <row r="363" spans="11:12">
      <c r="K363" s="1"/>
      <c r="L363" s="1"/>
    </row>
    <row r="364" spans="11:12">
      <c r="K364" s="1"/>
      <c r="L364" s="1"/>
    </row>
    <row r="365" spans="11:12">
      <c r="K365" s="1"/>
      <c r="L365" s="1"/>
    </row>
    <row r="366" spans="11:12">
      <c r="K366" s="1"/>
      <c r="L366" s="1"/>
    </row>
  </sheetData>
  <sheetProtection algorithmName="SHA-512" hashValue="ENdyuaa8itSpBV8a+AlJcN5Ckk6HZ3WzRVSWLGOlwTfx4imXPzrAR5IehNzlE5p2+CZE4leqc/XGdIhgvAvjvQ==" saltValue="JQy2jkKvreTEABkuujKduQ==" spinCount="100000" sheet="1" objects="1" scenarios="1"/>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Parker, Sara</DisplayName>
        <AccountId>44</AccountId>
        <AccountType/>
      </UserInfo>
      <UserInfo>
        <DisplayName>Novosad, Brandon</DisplayName>
        <AccountId>136</AccountId>
        <AccountType/>
      </UserInfo>
      <UserInfo>
        <DisplayName>Palmer, Anthony</DisplayName>
        <AccountId>137</AccountId>
        <AccountType/>
      </UserInfo>
      <UserInfo>
        <DisplayName>Casterline, Wendy</DisplayName>
        <AccountId>138</AccountId>
        <AccountType/>
      </UserInfo>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C96EFF-C2D9-4D72-B780-D242D5FA6A17}"/>
</file>

<file path=customXml/itemProps2.xml><?xml version="1.0" encoding="utf-8"?>
<ds:datastoreItem xmlns:ds="http://schemas.openxmlformats.org/officeDocument/2006/customXml" ds:itemID="{7651E432-74DE-4431-B521-F9B0D6FFA4C6}"/>
</file>

<file path=customXml/itemProps3.xml><?xml version="1.0" encoding="utf-8"?>
<ds:datastoreItem xmlns:ds="http://schemas.openxmlformats.org/officeDocument/2006/customXml" ds:itemID="{086A3471-A1F3-4684-960D-A215258C7C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Coffey, Amber</cp:lastModifiedBy>
  <cp:revision/>
  <dcterms:created xsi:type="dcterms:W3CDTF">2016-11-08T21:38:45Z</dcterms:created>
  <dcterms:modified xsi:type="dcterms:W3CDTF">2022-08-25T13:37:02Z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y fmtid="{D5CDD505-2E9C-101B-9397-08002B2CF9AE}" pid="3" name="AuthorIds_UIVersion_21504">
    <vt:lpwstr>138</vt:lpwstr>
  </property>
  <property fmtid="{D5CDD505-2E9C-101B-9397-08002B2CF9AE}" pid="4" name="AuthorIds_UIVersion_25600">
    <vt:lpwstr>3</vt:lpwstr>
  </property>
  <property fmtid="{D5CDD505-2E9C-101B-9397-08002B2CF9AE}" pid="5" name="AuthorIds_UIVersion_30208">
    <vt:lpwstr>138</vt:lpwstr>
  </property>
  <property fmtid="{D5CDD505-2E9C-101B-9397-08002B2CF9AE}" pid="6" name="AuthorIds_UIVersion_31232">
    <vt:lpwstr>138</vt:lpwstr>
  </property>
  <property fmtid="{D5CDD505-2E9C-101B-9397-08002B2CF9AE}" pid="7" name="AuthorIds_UIVersion_34304">
    <vt:lpwstr>138</vt:lpwstr>
  </property>
  <property fmtid="{D5CDD505-2E9C-101B-9397-08002B2CF9AE}" pid="8" name="ComplianceAssetId">
    <vt:lpwstr/>
  </property>
  <property fmtid="{D5CDD505-2E9C-101B-9397-08002B2CF9AE}" pid="9" name="AuthorIds_UIVersion_26112">
    <vt:lpwstr>138</vt:lpwstr>
  </property>
  <property fmtid="{D5CDD505-2E9C-101B-9397-08002B2CF9AE}" pid="10" name="AuthorIds_UIVersion_31744">
    <vt:lpwstr>138</vt:lpwstr>
  </property>
  <property fmtid="{D5CDD505-2E9C-101B-9397-08002B2CF9AE}" pid="11" name="AuthorIds_UIVersion_34816">
    <vt:lpwstr>138</vt:lpwstr>
  </property>
  <property fmtid="{D5CDD505-2E9C-101B-9397-08002B2CF9AE}" pid="12" name="AuthorIds_UIVersion_35840">
    <vt:lpwstr>138</vt:lpwstr>
  </property>
  <property fmtid="{D5CDD505-2E9C-101B-9397-08002B2CF9AE}" pid="13" name="AuthorIds_UIVersion_22016">
    <vt:lpwstr>138</vt:lpwstr>
  </property>
  <property fmtid="{D5CDD505-2E9C-101B-9397-08002B2CF9AE}" pid="14" name="AuthorIds_UIVersion_23040">
    <vt:lpwstr>3</vt:lpwstr>
  </property>
  <property fmtid="{D5CDD505-2E9C-101B-9397-08002B2CF9AE}" pid="15" name="AuthorIds_UIVersion_26624">
    <vt:lpwstr>138</vt:lpwstr>
  </property>
  <property fmtid="{D5CDD505-2E9C-101B-9397-08002B2CF9AE}" pid="16" name="AuthorIds_UIVersion_35328">
    <vt:lpwstr>138</vt:lpwstr>
  </property>
  <property fmtid="{D5CDD505-2E9C-101B-9397-08002B2CF9AE}" pid="17" name="AuthorIds_UIVersion_22528">
    <vt:lpwstr>138</vt:lpwstr>
  </property>
  <property fmtid="{D5CDD505-2E9C-101B-9397-08002B2CF9AE}" pid="18" name="AuthorIds_UIVersion_23552">
    <vt:lpwstr>3</vt:lpwstr>
  </property>
  <property fmtid="{D5CDD505-2E9C-101B-9397-08002B2CF9AE}" pid="19" name="AuthorIds_UIVersion_33280">
    <vt:lpwstr>138</vt:lpwstr>
  </property>
  <property fmtid="{D5CDD505-2E9C-101B-9397-08002B2CF9AE}" pid="20" name="AuthorIds_UIVersion_36352">
    <vt:lpwstr>138</vt:lpwstr>
  </property>
  <property fmtid="{D5CDD505-2E9C-101B-9397-08002B2CF9AE}" pid="21" name="AuthorIds_UIVersion_20480">
    <vt:lpwstr>138</vt:lpwstr>
  </property>
  <property fmtid="{D5CDD505-2E9C-101B-9397-08002B2CF9AE}" pid="22" name="AuthorIds_UIVersion_28160">
    <vt:lpwstr>138</vt:lpwstr>
  </property>
  <property fmtid="{D5CDD505-2E9C-101B-9397-08002B2CF9AE}" pid="23" name="AuthorIds_UIVersion_32768">
    <vt:lpwstr>138</vt:lpwstr>
  </property>
  <property fmtid="{D5CDD505-2E9C-101B-9397-08002B2CF9AE}" pid="24" name="AuthorIds_UIVersion_33792">
    <vt:lpwstr>258</vt:lpwstr>
  </property>
  <property fmtid="{D5CDD505-2E9C-101B-9397-08002B2CF9AE}" pid="25" name="AuthorIds_UIVersion_20992">
    <vt:lpwstr>138</vt:lpwstr>
  </property>
  <property fmtid="{D5CDD505-2E9C-101B-9397-08002B2CF9AE}" pid="26" name="AuthorIds_UIVersion_27648">
    <vt:lpwstr>138</vt:lpwstr>
  </property>
  <property fmtid="{D5CDD505-2E9C-101B-9397-08002B2CF9AE}" pid="27" name="AuthorIds_UIVersion_28672">
    <vt:lpwstr>258</vt:lpwstr>
  </property>
  <property fmtid="{D5CDD505-2E9C-101B-9397-08002B2CF9AE}" pid="28" name="AuthorIds_UIVersion_19456">
    <vt:lpwstr>138</vt:lpwstr>
  </property>
  <property fmtid="{D5CDD505-2E9C-101B-9397-08002B2CF9AE}" pid="29" name="AuthorIds_UIVersion_24576">
    <vt:lpwstr>3</vt:lpwstr>
  </property>
  <property fmtid="{D5CDD505-2E9C-101B-9397-08002B2CF9AE}" pid="30" name="AuthorIds_UIVersion_19968">
    <vt:lpwstr>138</vt:lpwstr>
  </property>
  <property fmtid="{D5CDD505-2E9C-101B-9397-08002B2CF9AE}" pid="31" name="AuthorIds_UIVersion_25088">
    <vt:lpwstr>3</vt:lpwstr>
  </property>
  <property fmtid="{D5CDD505-2E9C-101B-9397-08002B2CF9AE}" pid="32" name="AuthorIds_UIVersion_29696">
    <vt:lpwstr>138</vt:lpwstr>
  </property>
  <property fmtid="{D5CDD505-2E9C-101B-9397-08002B2CF9AE}" pid="33" name="AuthorIds_UIVersion_30720">
    <vt:lpwstr>138</vt:lpwstr>
  </property>
</Properties>
</file>