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hiodas.sharepoint.com/sites/SponsorEvaluation/Shared Documents/2024-25 Evaluation/Compliance/"/>
    </mc:Choice>
  </mc:AlternateContent>
  <xr:revisionPtr revIDLastSave="493" documentId="8_{69D0EFAB-2F6A-4C41-AC6B-A8000E558E50}" xr6:coauthVersionLast="47" xr6:coauthVersionMax="47" xr10:uidLastSave="{944FFEEB-3149-45C4-895C-327A8D132580}"/>
  <bookViews>
    <workbookView xWindow="-120" yWindow="-120" windowWidth="29040" windowHeight="15840" xr2:uid="{00000000-000D-0000-FFFF-FFFF00000000}"/>
  </bookViews>
  <sheets>
    <sheet name="Sponsor Compliance" sheetId="1" r:id="rId1"/>
    <sheet name="SponData" sheetId="3" state="hidden" r:id="rId2"/>
    <sheet name="List Tab" sheetId="4" state="hidden" r:id="rId3"/>
  </sheets>
  <definedNames>
    <definedName name="_xlnm._FilterDatabase" localSheetId="0" hidden="1">'Sponsor Compliance'!$A$6:$O$29</definedName>
    <definedName name="_xlnm.Print_Titles" localSheetId="0">'Sponsor Compliance'!$6:$6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8" i="1"/>
  <c r="O10" i="1"/>
  <c r="O28" i="1"/>
  <c r="C2" i="1"/>
  <c r="A3" i="3"/>
  <c r="B3" i="3"/>
  <c r="D3" i="3"/>
  <c r="E3" i="3"/>
  <c r="F3" i="3"/>
  <c r="A4" i="3"/>
  <c r="B4" i="3"/>
  <c r="D4" i="3"/>
  <c r="E4" i="3"/>
  <c r="F4" i="3"/>
  <c r="A5" i="3"/>
  <c r="B5" i="3"/>
  <c r="D5" i="3"/>
  <c r="E5" i="3"/>
  <c r="F5" i="3"/>
  <c r="A6" i="3"/>
  <c r="B6" i="3"/>
  <c r="D6" i="3"/>
  <c r="E6" i="3"/>
  <c r="F6" i="3"/>
  <c r="A7" i="3"/>
  <c r="B7" i="3"/>
  <c r="D7" i="3"/>
  <c r="E7" i="3"/>
  <c r="F7" i="3"/>
  <c r="A8" i="3"/>
  <c r="B8" i="3"/>
  <c r="D8" i="3"/>
  <c r="E8" i="3"/>
  <c r="F8" i="3"/>
  <c r="A9" i="3"/>
  <c r="B9" i="3"/>
  <c r="D9" i="3"/>
  <c r="E9" i="3"/>
  <c r="F9" i="3"/>
  <c r="A10" i="3"/>
  <c r="B10" i="3"/>
  <c r="D10" i="3"/>
  <c r="E10" i="3"/>
  <c r="F10" i="3"/>
  <c r="A11" i="3"/>
  <c r="B11" i="3"/>
  <c r="D11" i="3"/>
  <c r="E11" i="3"/>
  <c r="F11" i="3"/>
  <c r="A12" i="3"/>
  <c r="B12" i="3"/>
  <c r="D12" i="3"/>
  <c r="E12" i="3"/>
  <c r="F12" i="3"/>
  <c r="A13" i="3"/>
  <c r="B13" i="3"/>
  <c r="D13" i="3"/>
  <c r="E13" i="3"/>
  <c r="F13" i="3"/>
  <c r="A14" i="3"/>
  <c r="B14" i="3"/>
  <c r="D14" i="3"/>
  <c r="E14" i="3"/>
  <c r="F14" i="3"/>
  <c r="A15" i="3"/>
  <c r="B15" i="3"/>
  <c r="D15" i="3"/>
  <c r="E15" i="3"/>
  <c r="F15" i="3"/>
  <c r="A16" i="3"/>
  <c r="B16" i="3"/>
  <c r="D16" i="3"/>
  <c r="E16" i="3"/>
  <c r="F16" i="3"/>
  <c r="A17" i="3"/>
  <c r="B17" i="3"/>
  <c r="D17" i="3"/>
  <c r="E17" i="3"/>
  <c r="F17" i="3"/>
  <c r="A18" i="3"/>
  <c r="B18" i="3"/>
  <c r="D18" i="3"/>
  <c r="E18" i="3"/>
  <c r="F18" i="3"/>
  <c r="A19" i="3"/>
  <c r="B19" i="3"/>
  <c r="D19" i="3"/>
  <c r="E19" i="3"/>
  <c r="F19" i="3"/>
  <c r="A20" i="3"/>
  <c r="B20" i="3"/>
  <c r="D20" i="3"/>
  <c r="E20" i="3"/>
  <c r="F20" i="3"/>
  <c r="A21" i="3"/>
  <c r="B21" i="3"/>
  <c r="D21" i="3"/>
  <c r="E21" i="3"/>
  <c r="F21" i="3"/>
  <c r="A22" i="3"/>
  <c r="B22" i="3"/>
  <c r="D22" i="3"/>
  <c r="E22" i="3"/>
  <c r="F22" i="3"/>
  <c r="A23" i="3"/>
  <c r="B23" i="3"/>
  <c r="D23" i="3"/>
  <c r="E23" i="3"/>
  <c r="F23" i="3"/>
  <c r="O22" i="1" l="1"/>
  <c r="C16" i="3" s="1"/>
  <c r="O24" i="1" l="1"/>
  <c r="C18" i="3" s="1"/>
  <c r="O23" i="1"/>
  <c r="C17" i="3" s="1"/>
  <c r="O20" i="1"/>
  <c r="C14" i="3" s="1"/>
  <c r="O19" i="1"/>
  <c r="C13" i="3" s="1"/>
  <c r="O18" i="1"/>
  <c r="C12" i="3" s="1"/>
  <c r="O16" i="1"/>
  <c r="C11" i="3" s="1"/>
  <c r="O14" i="1"/>
  <c r="C9" i="3" s="1"/>
  <c r="O12" i="1"/>
  <c r="C7" i="3" s="1"/>
  <c r="O11" i="1"/>
  <c r="C6" i="3" s="1"/>
  <c r="C5" i="3"/>
  <c r="C3" i="3"/>
  <c r="C4" i="3"/>
  <c r="E2" i="3"/>
  <c r="O13" i="1"/>
  <c r="C8" i="3" s="1"/>
  <c r="O15" i="1"/>
  <c r="C10" i="3" s="1"/>
  <c r="O17" i="1"/>
  <c r="O21" i="1"/>
  <c r="C15" i="3" s="1"/>
  <c r="O25" i="1"/>
  <c r="C19" i="3" s="1"/>
  <c r="F2" i="3"/>
  <c r="D2" i="3"/>
  <c r="A2" i="3"/>
  <c r="B2" i="3"/>
  <c r="O29" i="1"/>
  <c r="C23" i="3" s="1"/>
  <c r="C22" i="3"/>
  <c r="O27" i="1"/>
  <c r="C21" i="3" s="1"/>
  <c r="O26" i="1"/>
  <c r="C20" i="3" s="1"/>
  <c r="O7" i="1"/>
  <c r="C2" i="3"/>
</calcChain>
</file>

<file path=xl/sharedStrings.xml><?xml version="1.0" encoding="utf-8"?>
<sst xmlns="http://schemas.openxmlformats.org/spreadsheetml/2006/main" count="335" uniqueCount="253">
  <si>
    <t>Sponsor Name:</t>
  </si>
  <si>
    <t xml:space="preserve">Sponsor IRN:   </t>
  </si>
  <si>
    <t>NOTE:</t>
  </si>
  <si>
    <t xml:space="preserve">Compliance items are subject to validation by the Department.
The compliance spreadsheets intended for use in the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conduct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</si>
  <si>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</si>
  <si>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</si>
  <si>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</si>
  <si>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</si>
  <si>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</si>
  <si>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</si>
  <si>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</si>
  <si>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</si>
  <si>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</si>
  <si>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</si>
  <si>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</si>
  <si>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</si>
  <si>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Compliance Component Question 2</t>
  </si>
  <si>
    <t>Answer to Question 2</t>
  </si>
  <si>
    <t>Certification Determination</t>
  </si>
  <si>
    <t>Validation Documentation 
(If Item is Selected for Validation)</t>
  </si>
  <si>
    <t>Reviewer Response to Initial Score</t>
  </si>
  <si>
    <t xml:space="preserve"> Reviewer Rating</t>
  </si>
  <si>
    <t>Justification</t>
  </si>
  <si>
    <t>S-101</t>
  </si>
  <si>
    <t>ORC 3314.12</t>
  </si>
  <si>
    <t>Sponsor to submit annual report of services and expenditures</t>
  </si>
  <si>
    <t>All sponsors</t>
  </si>
  <si>
    <t>Academic</t>
  </si>
  <si>
    <t>Special Education</t>
  </si>
  <si>
    <t>The sponsor ensures that schools' special education and related services are reported for enrolled students, as well as expenditures for those services.</t>
  </si>
  <si>
    <t>Department data</t>
  </si>
  <si>
    <t>S-102</t>
  </si>
  <si>
    <t>ORC 3314.21</t>
  </si>
  <si>
    <t>Internet- or computer-based schools</t>
  </si>
  <si>
    <t>Academic Programs (e-school)</t>
  </si>
  <si>
    <t>The sponsor maintains a representative within 50 miles of the internet- or computer-based school's central base to provide monitoring and assistance.</t>
  </si>
  <si>
    <t>Document Submission
Address(es) of the representative(s) assigned to provide monitoring and assistance to each internet- or computer-based school</t>
  </si>
  <si>
    <t>S-501</t>
  </si>
  <si>
    <t>ORC 3314.025</t>
  </si>
  <si>
    <t>Report on expenditures to provide monitoring, oversight, and technical assistance</t>
  </si>
  <si>
    <t>Fiscal</t>
  </si>
  <si>
    <t>Expenditure Report</t>
  </si>
  <si>
    <t xml:space="preserve">The sponsor submits a report of its expenditures related to providing oversight, monitoring and technical assistance timely to the Department.  </t>
  </si>
  <si>
    <t>S-502</t>
  </si>
  <si>
    <t>ORC 3314.023</t>
  </si>
  <si>
    <t>Monitoring, oversight, and technical assistance; school closure</t>
  </si>
  <si>
    <t>Monthly Financial Reviews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</si>
  <si>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</si>
  <si>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S-503</t>
  </si>
  <si>
    <t>ORC 3314.191</t>
  </si>
  <si>
    <t>Prerequisites for payments from Department</t>
  </si>
  <si>
    <t>New schools opening this year</t>
  </si>
  <si>
    <t>The sponsor confirms to the Department that criteria for releasing a school's first foundation payment have been met.</t>
  </si>
  <si>
    <t>S-601</t>
  </si>
  <si>
    <t>ORC 3314.019</t>
  </si>
  <si>
    <t>Communication with state auditor</t>
  </si>
  <si>
    <t>Governance/Operations/Employment</t>
  </si>
  <si>
    <t>Governance (Auditor of State Meetings)</t>
  </si>
  <si>
    <t>The sponsor participates at meetings between sponsored schools and the Auditor of State, maintaining regular communication regarding school audits and topics, consistent with ORC 3314.019.</t>
  </si>
  <si>
    <t>S-602</t>
  </si>
  <si>
    <t>ORC 3314.02(B)(4)</t>
  </si>
  <si>
    <t>ORC 3314.02</t>
  </si>
  <si>
    <t>Proposal for establishing a conversion community school</t>
  </si>
  <si>
    <t>Governance (CMSD)</t>
  </si>
  <si>
    <t xml:space="preserve">The sponsor of a conversion community school proposing to open in an alliance municipal school district shall be subject to approval by the Department for sponsorship of that school using the criteria established under division (A) of section 3311.87 of the Revised Code. </t>
  </si>
  <si>
    <t>S-603</t>
  </si>
  <si>
    <t>ORC 3311.86</t>
  </si>
  <si>
    <t>ORC 3314.02(C)(1)</t>
  </si>
  <si>
    <t>Municipal school district transformation alliance</t>
  </si>
  <si>
    <t>Cleveland Municipal School District only</t>
  </si>
  <si>
    <t>The sponsor obtains a recommendation from the Transformation Alliance before opening a new school within Cleveland Municipal School District.</t>
  </si>
  <si>
    <t>S-604</t>
  </si>
  <si>
    <t>ORC 3314.013</t>
  </si>
  <si>
    <t>OAC 3301-102-09</t>
  </si>
  <si>
    <t>Limits on internet- or computer-based community schools</t>
  </si>
  <si>
    <t>Governance (New eSchools)</t>
  </si>
  <si>
    <t xml:space="preserve">Up to five new internet- or computer-based community schools may open each year, subject to approval of the superintendent of public instruction under division (B)(2) of this section. </t>
  </si>
  <si>
    <t>S-605</t>
  </si>
  <si>
    <r>
      <t>ORC</t>
    </r>
    <r>
      <rPr>
        <sz val="10"/>
        <color rgb="FFFF0000"/>
        <rFont val="Calibri"/>
        <family val="2"/>
        <scheme val="minor"/>
      </rPr>
      <t xml:space="preserve"> </t>
    </r>
    <r>
      <rPr>
        <sz val="10"/>
        <rFont val="Calibri"/>
        <family val="2"/>
        <scheme val="minor"/>
      </rPr>
      <t>3314.02</t>
    </r>
  </si>
  <si>
    <t>Proposal for establishing a new or conversion community school</t>
  </si>
  <si>
    <t>Governance (Preliminary Agreement)</t>
  </si>
  <si>
    <t>The sponsor enters into a preliminary agreement before proceeding to timely adoption (March 15) and execution (May 15) of the community school contract.</t>
  </si>
  <si>
    <t>S-606</t>
  </si>
  <si>
    <t>ORC 3314.016</t>
  </si>
  <si>
    <t>Ineffective sponsor submits a  sponsor quality improvement plan</t>
  </si>
  <si>
    <t>Governance (Quality Improvement Plan)</t>
  </si>
  <si>
    <t xml:space="preserve">Entities that receive an overall rating of "ineffective" (on the preceding year's sponsor evaluation) shall submit a quality improvement plan based on correcting the deficiencies that led to the "ineffective" rating, with timelines and benchmarks. </t>
  </si>
  <si>
    <t>S-607</t>
  </si>
  <si>
    <t>ORC 3314.46</t>
  </si>
  <si>
    <t>Sponsors; sales of goods or services prohibited</t>
  </si>
  <si>
    <t>Governance (Sale of Goods)</t>
  </si>
  <si>
    <t>The sponsor does not sell any goods or services to any community school it sponsors or meets one of the exceptions set forth in ORC 3314.46.</t>
  </si>
  <si>
    <t xml:space="preserve">Document Submission
Copy of contract between the sponsor and the schools for the sale of goods or services OR explanation of exemption </t>
  </si>
  <si>
    <t>S-608</t>
  </si>
  <si>
    <t>ORC 3314.029</t>
  </si>
  <si>
    <t xml:space="preserve">Ohio School Sponsorship Program </t>
  </si>
  <si>
    <t>Office of School Sponsorship only</t>
  </si>
  <si>
    <t>Operations (Application)</t>
  </si>
  <si>
    <t>This section establishes the Ohio School Sponsorship program. The Department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</si>
  <si>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S-609</t>
  </si>
  <si>
    <t>ORC 3314.023, 3314.03(D)</t>
  </si>
  <si>
    <t xml:space="preserve">ORC 3314.023(C) </t>
  </si>
  <si>
    <t>Operations (Compliance with State Operational Procedures - Annual Report)</t>
  </si>
  <si>
    <t>S-610</t>
  </si>
  <si>
    <t>ORC 3314.07</t>
  </si>
  <si>
    <t>Expiration, termination or non-renewal of contract for community school</t>
  </si>
  <si>
    <t>Operations (Compliance with State Operational Procedures - Contracts)</t>
  </si>
  <si>
    <t>The sponsor follows proper procedures consistent with ORC 3314.07 regarding contract non-renewal or termination.</t>
  </si>
  <si>
    <t>S-611</t>
  </si>
  <si>
    <t>ORC 3314.19</t>
  </si>
  <si>
    <t>Annual assurances by community school sponsor</t>
  </si>
  <si>
    <t>Operations (Opening Assurances)</t>
  </si>
  <si>
    <t>The sponsor timely provides a completed list of all required assurances not later than ten business days prior to the opening of a school's first year of operation or the opening of the first year it operates from a new building.</t>
  </si>
  <si>
    <t>S-612</t>
  </si>
  <si>
    <t>ORC 3314.073</t>
  </si>
  <si>
    <t>Declaring school to be in probationary status</t>
  </si>
  <si>
    <t>Operations (School Probation)</t>
  </si>
  <si>
    <t xml:space="preserve">The sponsor follows proper procedures consistent with ORC 3314.073 regarding probation and taking over school operations. </t>
  </si>
  <si>
    <t>Department data and Document Submission
Governing authority assurances to take action to remedy the conditions causing probationary status</t>
  </si>
  <si>
    <t>S-613</t>
  </si>
  <si>
    <t>ORC 3314.072</t>
  </si>
  <si>
    <t>Suspending operation of a noncomplying school</t>
  </si>
  <si>
    <t>Operations (School Suspension)</t>
  </si>
  <si>
    <t>The sponsor follows proper procedures consistent with ORC 3314.074 regarding school suspension.</t>
  </si>
  <si>
    <t>Department data and Document Submission
Copy of governing authority's proposal to remedy the conditions leading to the school's suspension</t>
  </si>
  <si>
    <t>S-614</t>
  </si>
  <si>
    <t>ORC 3314.015</t>
  </si>
  <si>
    <t xml:space="preserve">OAC 3301-102-05 </t>
  </si>
  <si>
    <t>Oversight of Sponsors</t>
  </si>
  <si>
    <t xml:space="preserve">Operations </t>
  </si>
  <si>
    <t>The sponsor complies with all monitoring and reporting requirements pursuant to OAC 3301-102-05.</t>
  </si>
  <si>
    <t>S-615</t>
  </si>
  <si>
    <t>Operations (Technical Assistance)</t>
  </si>
  <si>
    <t>The sponsor provides monitoring, oversight and technical assistance to schools, regarding applicable laws and contract terms.</t>
  </si>
  <si>
    <t>S-616</t>
  </si>
  <si>
    <t>ORC 3314.02(E)(2)(c)</t>
  </si>
  <si>
    <t>Establishment of community school -conversion and start-up</t>
  </si>
  <si>
    <t>Governance</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</si>
  <si>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</si>
  <si>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S-617</t>
  </si>
  <si>
    <t>OAC 3301-102-04</t>
  </si>
  <si>
    <t>The sponsor attends all training sessions as required by the Department.</t>
  </si>
  <si>
    <t>S-618</t>
  </si>
  <si>
    <r>
      <t xml:space="preserve">The sponsor complies with all terms and conditions of its sponsorship agreement with </t>
    </r>
    <r>
      <rPr>
        <strike/>
        <sz val="10"/>
        <rFont val="Calibri"/>
        <family val="2"/>
        <scheme val="minor"/>
      </rPr>
      <t>ODE</t>
    </r>
    <r>
      <rPr>
        <sz val="10"/>
        <rFont val="Calibri"/>
        <family val="2"/>
        <scheme val="minor"/>
      </rPr>
      <t xml:space="preserve"> </t>
    </r>
    <r>
      <rPr>
        <sz val="10"/>
        <color rgb="FFFF0000"/>
        <rFont val="Calibri"/>
        <family val="2"/>
        <scheme val="minor"/>
      </rPr>
      <t>the Department</t>
    </r>
    <r>
      <rPr>
        <sz val="10"/>
        <rFont val="Calibri"/>
        <family val="2"/>
        <scheme val="minor"/>
      </rPr>
      <t>, pursuant to OAC 3301-102-04.</t>
    </r>
  </si>
  <si>
    <t>Sponsor IRN</t>
  </si>
  <si>
    <t>Sponsor Certification Determination</t>
  </si>
  <si>
    <t>Final Reviewer Rating</t>
  </si>
  <si>
    <t>Yes</t>
  </si>
  <si>
    <t xml:space="preserve">Reviewer Initial Selection </t>
  </si>
  <si>
    <t>Compliance Selection</t>
  </si>
  <si>
    <t>Justification Selection</t>
  </si>
  <si>
    <t>IRN</t>
  </si>
  <si>
    <t>Sponsor Selection</t>
  </si>
  <si>
    <t>No</t>
  </si>
  <si>
    <t>Agree</t>
  </si>
  <si>
    <t>Compliant</t>
  </si>
  <si>
    <t>Certification only</t>
  </si>
  <si>
    <t>016998</t>
  </si>
  <si>
    <t>Ohio Council of Community Schools</t>
  </si>
  <si>
    <t>Disagree</t>
  </si>
  <si>
    <t>Not Compliant</t>
  </si>
  <si>
    <t xml:space="preserve">No sponsor certification </t>
  </si>
  <si>
    <t>000821</t>
  </si>
  <si>
    <t>Thomas B. Fordham Foundation</t>
  </si>
  <si>
    <t>N/A</t>
  </si>
  <si>
    <t>Validated - Documentation supports sponsor certification</t>
  </si>
  <si>
    <t>000862</t>
  </si>
  <si>
    <t>Buckeye Community Hope Foundation</t>
  </si>
  <si>
    <t>Validated - Corrupt file</t>
  </si>
  <si>
    <t>007991</t>
  </si>
  <si>
    <t>Educational Resource Consultants of Ohio</t>
  </si>
  <si>
    <t>Validated - Documentation does not fully explain info dissemination</t>
  </si>
  <si>
    <t>008316</t>
  </si>
  <si>
    <t>Richland Academy</t>
  </si>
  <si>
    <t>Validated - Documentation supports N/A</t>
  </si>
  <si>
    <t>012931</t>
  </si>
  <si>
    <t>Office of School Sponsorship</t>
  </si>
  <si>
    <t>Validated - Missing or incorrect sponsor name on documents</t>
  </si>
  <si>
    <t>043786</t>
  </si>
  <si>
    <t>Cleveland Municipal</t>
  </si>
  <si>
    <t>Validated - Missing some or all of required documentation</t>
  </si>
  <si>
    <t>043984</t>
  </si>
  <si>
    <t>Findlay City</t>
  </si>
  <si>
    <t>Validated - No documentation available</t>
  </si>
  <si>
    <t>044487</t>
  </si>
  <si>
    <t>New Philadelphia City</t>
  </si>
  <si>
    <t>Validated - One or more statutory requirements are missing</t>
  </si>
  <si>
    <t>045179</t>
  </si>
  <si>
    <t>Zanesville City</t>
  </si>
  <si>
    <t>Validated - Wrong document or wrong content</t>
  </si>
  <si>
    <t>046805</t>
  </si>
  <si>
    <t>Margaretta Local</t>
  </si>
  <si>
    <t>Validated - Wrong year documentation</t>
  </si>
  <si>
    <t>046938</t>
  </si>
  <si>
    <t>ESC of Central Ohio</t>
  </si>
  <si>
    <t>048199</t>
  </si>
  <si>
    <t>ESC of Lake Erie West</t>
  </si>
  <si>
    <t>048850</t>
  </si>
  <si>
    <t>Maysville Local</t>
  </si>
  <si>
    <t>062893</t>
  </si>
  <si>
    <t>Bowling Green State University</t>
  </si>
  <si>
    <t>065268</t>
  </si>
  <si>
    <t>Tri-Rivers</t>
  </si>
  <si>
    <t>083246</t>
  </si>
  <si>
    <t>St Aloysius Orphanage</t>
  </si>
  <si>
    <t>123257</t>
  </si>
  <si>
    <t>North Central Ohio ESC</t>
  </si>
  <si>
    <t>123521</t>
  </si>
  <si>
    <t>Mid-Ohio ESC</t>
  </si>
  <si>
    <r>
      <t>The sponsor timely</t>
    </r>
    <r>
      <rPr>
        <sz val="10"/>
        <color rgb="FFFF0000"/>
        <rFont val="Calibri"/>
        <family val="2"/>
        <scheme val="minor"/>
      </rPr>
      <t xml:space="preserve"> completes</t>
    </r>
    <r>
      <rPr>
        <sz val="10"/>
        <rFont val="Calibri"/>
        <family val="2"/>
        <scheme val="minor"/>
      </rPr>
      <t xml:space="preserve"> </t>
    </r>
    <r>
      <rPr>
        <strike/>
        <sz val="10"/>
        <rFont val="Calibri"/>
        <family val="2"/>
        <scheme val="minor"/>
      </rPr>
      <t>reported</t>
    </r>
    <r>
      <rPr>
        <sz val="10"/>
        <rFont val="Calibri"/>
        <family val="2"/>
        <scheme val="minor"/>
      </rPr>
      <t xml:space="preserve"> an annual academic and fiscal performance evaluation of all of its schools conducted under division (D)(2) of section 3314.03 of the Revised Code </t>
    </r>
    <r>
      <rPr>
        <strike/>
        <sz val="10"/>
        <rFont val="Calibri"/>
        <family val="2"/>
        <scheme val="minor"/>
      </rPr>
      <t xml:space="preserve"> to the Department and to the parents of students enrolled in the community school.</t>
    </r>
  </si>
  <si>
    <t>Document Submission  
Copy of the evaluation</t>
  </si>
  <si>
    <t>Document Submission
Screenshot of the appropriate page of the website</t>
  </si>
  <si>
    <t xml:space="preserve">Did you sponsor any schools that provided special education and related services during the 2023-2024 school year?  </t>
  </si>
  <si>
    <t xml:space="preserve">If yes, did you submit the special education and related services and expenditures report to the Department by Nov. 1, 2024 for ALL of the schools you sponsored that provided those services for the 2023-2024 school year, AND did the submitted report(s) meet the guidelines established by the Department? </t>
  </si>
  <si>
    <t xml:space="preserve">Did you sponsor any e-schools during the current school year? </t>
  </si>
  <si>
    <t xml:space="preserve">If yes, did you maintain a representative within 50 miles of the internet- or computer-based school's central base to provide monitoring and assistance? </t>
  </si>
  <si>
    <t xml:space="preserve">Did you begin sponsoring in the 2024-2025 school year? </t>
  </si>
  <si>
    <t xml:space="preserve">If no, have you or will you submit an expenditure report pursuant to ORC 3314.025 by August 15, 2025? </t>
  </si>
  <si>
    <t xml:space="preserve">Did you meet monthly with your school governing authority to review financial and enrollment records?  </t>
  </si>
  <si>
    <t xml:space="preserve">If yes, did you provide a written report back to the schools within 10 days after the review, AND do you have a plan of action in place should a school you sponsor experience financial difficulties or close before the end of the school year? </t>
  </si>
  <si>
    <t>Did you open any new schools during the current school year?</t>
  </si>
  <si>
    <t xml:space="preserve">If yes, did you confirm that the financial controls required under the comprehensive plan for the schools you sponsor met the requirements of ORC 3314.191 AND make all assurances prior to the release of the first foundation payment? </t>
  </si>
  <si>
    <t xml:space="preserve">Did you communicate with the Auditor of State regarding the audit of each school that you sponsor or the condition of financial and enrollment records of each sponsored school?  </t>
  </si>
  <si>
    <t xml:space="preserve">If yes, did you maintain a presence at pre-audit meetings, post-audit meetings and any meetings in which audit issues were discussed, whether in person or on a conference call with the Auditor of State as required by statute?  </t>
  </si>
  <si>
    <t xml:space="preserve">Did you propose to open a community school in an alliance municipal school district AND did the school open during the 2024-2025 school year or plan to open during the 2025-2026 school year?  </t>
  </si>
  <si>
    <t xml:space="preserve">If yes, did you obtain the Department's approval?  </t>
  </si>
  <si>
    <t xml:space="preserve">During the 2024-2025 school year, did you open a new school or enter into an agreement to sponsor a new school in the Cleveland Municipal School District? </t>
  </si>
  <si>
    <t xml:space="preserve">If yes, did you comply with ORC 3311.86(E) and receive authorization to sponsor new community schools in the Cleveland Municipal School District OR are you exempt under ORC 3314.021 or 3311.027? </t>
  </si>
  <si>
    <t xml:space="preserve">Did you open an internet- or computer-based community school during the current school year?  </t>
  </si>
  <si>
    <t xml:space="preserve">If yes, did you obtain approval from the Department's superintendent?  </t>
  </si>
  <si>
    <t xml:space="preserve">Are you planning to open a new startup or conversion community school during the upcoming school year? </t>
  </si>
  <si>
    <t xml:space="preserve">If yes, did you receive a proposal and enter into a preliminary agreement and adopt and execute a contract pursuant to ORC 3314.02 OR are you exempt from this provision? </t>
  </si>
  <si>
    <t xml:space="preserve">Did you receive an overall rating of "ineffective" on the preceding year's sponsor evaluation?  </t>
  </si>
  <si>
    <t>If yes, did you submit a quality improvement plan that was rated as sufficient by the Department?</t>
  </si>
  <si>
    <t xml:space="preserve">If yes, did you rely on an exemption under 3314.46(B)  or enter into a contract under 3314.46(B)(1)?  </t>
  </si>
  <si>
    <t>During the current school year, did you sell any goods or services to any of the schools you sponsor?</t>
  </si>
  <si>
    <t xml:space="preserve">Are you the Office of School Sponsorship?  </t>
  </si>
  <si>
    <t xml:space="preserve">If yes, did you establish and post on the website the criteria you use to approve or deny an application AND did you timely submit the annual report required by law AND did the Department establish a format and deadlines for an application for authorization to establish a community school under ORC 3314.029?  </t>
  </si>
  <si>
    <r>
      <t xml:space="preserve">Did you timely complete your annual academic and fiscal performance evaluation  of all your schools for the previous school year </t>
    </r>
    <r>
      <rPr>
        <strike/>
        <sz val="10"/>
        <rFont val="Calibri"/>
        <family val="2"/>
        <scheme val="minor"/>
      </rPr>
      <t xml:space="preserve"> AND provide a copy of the report to the Department AND ensure that it was made available to the parents of students enrolled in your schools</t>
    </r>
    <r>
      <rPr>
        <sz val="10"/>
        <rFont val="Calibri"/>
        <family val="2"/>
        <scheme val="minor"/>
      </rPr>
      <t xml:space="preserve">? </t>
    </r>
  </si>
  <si>
    <t xml:space="preserve">Did you not renew or terminate a contract with any of your schools during the current school year? </t>
  </si>
  <si>
    <t xml:space="preserve">If yes, for each such school, did you give notice to the school by Jan. 15, 2024, AND did the notice specify the reasons for the proposed action in detail as well as providing the effective date of the termination or non-renewal and a statement that the school may request an informal hearing before the sponsor within 14 days of receiving the notice AND if the school requested a hearing, did you provide an informal hearing within 14 days of receipt of the request for a hearing AND if an informal hearing was held, did you issue a written decision within 14 days of the informal hearing OR If not, did the school waive the deadline?  </t>
  </si>
  <si>
    <t xml:space="preserve">Did you have any schools that opened for the first time, or a school that began operating from a different building for the first time, in the current school year? </t>
  </si>
  <si>
    <t xml:space="preserve">If yes, were all required assurances submitted  prior to the statutory deadline? </t>
  </si>
  <si>
    <t xml:space="preserve">Did you place any schools on probation during the current school year?    </t>
  </si>
  <si>
    <t xml:space="preserve">If yes, did the notice specify the conditions that warrant the probationary status, AND did you receive from the governing authority reasonable assurances that the governing authority can and will take actions necessary to remedy the conditions to your satisfaction AND did you monitor the actions taken by the governing authority to remedy the conditions?  </t>
  </si>
  <si>
    <t xml:space="preserve">Did you suspend the operations of any of the schools you sponsor during the current school year? </t>
  </si>
  <si>
    <t xml:space="preserve">If yes, did you first issue a notice of intent to suspend the operations AND did the notice explain the reasons for the sponsor's intent to suspend AND did you also provide five business days for the school to submit to you a proposal to cure the conditions cited in the notice? </t>
  </si>
  <si>
    <t xml:space="preserve">Do you comply with the monitoring and reporting duties and responsibilities as outlined in OAC 3301-102-05?  </t>
  </si>
  <si>
    <t xml:space="preserve">Did you provide monitoring, oversight and technical assistance to all of the schools you sponsor? </t>
  </si>
  <si>
    <t xml:space="preserve">Did you verify annually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 </t>
  </si>
  <si>
    <t xml:space="preserve">Are you required by statute to have a sponsorship agreement with the Department?  </t>
  </si>
  <si>
    <t xml:space="preserve">If yes, did a sponsor representative attend all training sessions as required by the Department? </t>
  </si>
  <si>
    <t xml:space="preserve">If yes, do you have a current sponsorship agreement with the Department, AND are you in compliance with all terms and conditions of the sponsorship agreement with the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</si>
</sst>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color theme="1"/>
      <name val="Calibri"/>
      <family val="2"/>
      <scheme val="minor"/>
    </font>
    <font>
      <b/>
      <sz val="10"/>
      <name val="Calibri"/>
      <family val="2"/>
      <scheme val="minor"/>
    </font>
    <font>
      <sz val="10"/>
      <name val="Calibri"/>
      <family val="2"/>
      <scheme val="minor"/>
    </font>
    <font>
      <b/>
      <sz val="11"/>
      <name val="Calibri"/>
      <family val="2"/>
      <scheme val="minor"/>
    </font>
    <font>
      <sz val="10"/>
      <color rgb="FFFF0000"/>
      <name val="Calibri"/>
      <family val="2"/>
      <scheme val="minor"/>
    </font>
    <font>
      <strike/>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center"/>
    </xf>
    <xf numFmtId="0" fontId="0" fillId="0" borderId="3" xfId="0" applyBorder="1"/>
    <xf numFmtId="49" fontId="0" fillId="0" borderId="3" xfId="0" applyNumberFormat="1" applyBorder="1"/>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pplyProtection="1">
      <alignment horizontal="left" vertical="top" wrapText="1"/>
      <protection locked="0"/>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0" borderId="1" xfId="0" applyFont="1" applyBorder="1" applyAlignment="1">
      <alignment vertical="top" wrapText="1"/>
    </xf>
    <xf numFmtId="0" fontId="1" fillId="0" borderId="0" xfId="0" applyFont="1" applyAlignment="1">
      <alignment horizontal="center" vertical="center"/>
    </xf>
    <xf numFmtId="0" fontId="1" fillId="3" borderId="0" xfId="0" applyFont="1" applyFill="1" applyAlignment="1">
      <alignment wrapText="1"/>
    </xf>
    <xf numFmtId="0" fontId="1" fillId="3" borderId="0" xfId="0" applyFont="1" applyFill="1"/>
    <xf numFmtId="0" fontId="1" fillId="3" borderId="0" xfId="0" applyFont="1" applyFill="1" applyAlignment="1">
      <alignment vertical="top"/>
    </xf>
    <xf numFmtId="0" fontId="5" fillId="0" borderId="0" xfId="0" applyFont="1" applyAlignment="1">
      <alignment horizontal="right"/>
    </xf>
    <xf numFmtId="49" fontId="1" fillId="0" borderId="2" xfId="0" applyNumberFormat="1" applyFont="1" applyBorder="1" applyProtection="1">
      <protection locked="0"/>
    </xf>
    <xf numFmtId="0" fontId="5"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Protection="1">
      <protection locked="0"/>
    </xf>
    <xf numFmtId="0" fontId="5" fillId="0" borderId="4" xfId="0" applyFont="1" applyBorder="1" applyAlignment="1">
      <alignment horizontal="center" vertical="center"/>
    </xf>
    <xf numFmtId="0" fontId="4" fillId="0" borderId="1" xfId="0" applyFont="1" applyBorder="1" applyAlignment="1">
      <alignment vertical="top"/>
    </xf>
    <xf numFmtId="0" fontId="4" fillId="0" borderId="1" xfId="0" applyFont="1" applyBorder="1" applyAlignment="1" applyProtection="1">
      <alignment vertical="center"/>
      <protection locked="0"/>
    </xf>
    <xf numFmtId="0" fontId="4" fillId="3" borderId="1" xfId="0" applyFont="1" applyFill="1" applyBorder="1" applyAlignment="1">
      <alignment vertical="top"/>
    </xf>
    <xf numFmtId="0" fontId="4" fillId="0" borderId="1" xfId="0" applyFont="1" applyBorder="1" applyAlignment="1" applyProtection="1">
      <alignment vertical="top"/>
      <protection locked="0"/>
    </xf>
    <xf numFmtId="0" fontId="4" fillId="2" borderId="1" xfId="0" applyFont="1" applyFill="1" applyBorder="1" applyAlignment="1">
      <alignment horizontal="left" vertical="top" wrapText="1"/>
    </xf>
    <xf numFmtId="49" fontId="4" fillId="0" borderId="1" xfId="0" applyNumberFormat="1" applyFont="1" applyBorder="1" applyAlignment="1" applyProtection="1">
      <alignment horizontal="left" vertical="top" wrapText="1"/>
      <protection locked="0"/>
    </xf>
    <xf numFmtId="0" fontId="5" fillId="0" borderId="0" xfId="0" applyFont="1" applyAlignment="1">
      <alignment horizontal="left" vertical="center"/>
    </xf>
    <xf numFmtId="0" fontId="1" fillId="0" borderId="2"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0" borderId="1" xfId="0" applyFont="1" applyFill="1" applyBorder="1" applyAlignment="1">
      <alignment horizontal="left" vertical="top" wrapText="1"/>
    </xf>
  </cellXfs>
  <cellStyles count="1">
    <cellStyle name="Normal" xfId="0" builtinId="0"/>
  </cellStyles>
  <dxfs count="18">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zoomScale="70" zoomScaleNormal="70" workbookViewId="0">
      <pane xSplit="1" ySplit="6" topLeftCell="B7" activePane="bottomRight" state="frozen"/>
      <selection pane="topRight" activeCell="B1" sqref="B1"/>
      <selection pane="bottomLeft" activeCell="A7" sqref="A7"/>
      <selection pane="bottomRight" activeCell="P8" sqref="P8"/>
    </sheetView>
  </sheetViews>
  <sheetFormatPr defaultColWidth="9.140625" defaultRowHeight="15" x14ac:dyDescent="0.25"/>
  <cols>
    <col min="1" max="1" width="10.42578125" style="4" customWidth="1"/>
    <col min="2" max="2" width="14" style="1" customWidth="1"/>
    <col min="3" max="3" width="12" style="1" customWidth="1"/>
    <col min="4" max="4" width="14.28515625" style="1" customWidth="1"/>
    <col min="5" max="5" width="23.28515625" style="1" customWidth="1"/>
    <col min="6" max="6" width="14" style="1" customWidth="1"/>
    <col min="7" max="7" width="21.85546875" style="2" customWidth="1"/>
    <col min="8" max="8" width="16.5703125" style="1" customWidth="1"/>
    <col min="9" max="9" width="13.5703125" style="1" customWidth="1"/>
    <col min="10" max="11" width="34.28515625" style="1" customWidth="1"/>
    <col min="12" max="12" width="14" style="4" customWidth="1"/>
    <col min="13" max="13" width="34.28515625" style="1" customWidth="1"/>
    <col min="14" max="14" width="14" style="4" customWidth="1"/>
    <col min="15" max="16" width="34.28515625" style="1" customWidth="1"/>
    <col min="17" max="17" width="24.85546875" style="1" hidden="1" customWidth="1"/>
    <col min="18" max="18" width="19.7109375" style="1" hidden="1" customWidth="1"/>
    <col min="19" max="19" width="43.42578125" style="1" hidden="1" customWidth="1"/>
    <col min="20" max="20" width="9.140625" style="1" customWidth="1"/>
    <col min="21" max="16384" width="9.140625" style="1"/>
  </cols>
  <sheetData>
    <row r="1" spans="1:19" x14ac:dyDescent="0.25">
      <c r="A1" s="20"/>
      <c r="G1" s="21"/>
      <c r="H1" s="22"/>
      <c r="I1" s="23"/>
      <c r="M1" s="4"/>
      <c r="O1" s="4"/>
      <c r="P1" s="4"/>
    </row>
    <row r="2" spans="1:19" x14ac:dyDescent="0.25">
      <c r="A2" s="36" t="s">
        <v>0</v>
      </c>
      <c r="B2" s="36"/>
      <c r="C2" s="37" t="str">
        <f>IF(I2="","Please enter the Sponsor IRN to the right",VLOOKUP(I2,'List Tab'!I2:J38,2,FALSE))</f>
        <v>Please enter the Sponsor IRN to the right</v>
      </c>
      <c r="D2" s="37"/>
      <c r="E2" s="37"/>
      <c r="G2" s="21"/>
      <c r="H2" s="24" t="s">
        <v>1</v>
      </c>
      <c r="I2" s="25"/>
      <c r="M2" s="4"/>
      <c r="O2" s="4"/>
      <c r="P2" s="4"/>
    </row>
    <row r="3" spans="1:19" x14ac:dyDescent="0.25">
      <c r="A3" s="26"/>
      <c r="B3" s="26"/>
      <c r="C3" s="27"/>
      <c r="D3" s="27"/>
      <c r="E3" s="27"/>
      <c r="G3" s="21"/>
      <c r="H3" s="24"/>
      <c r="I3" s="28"/>
      <c r="M3" s="4"/>
      <c r="O3" s="4"/>
      <c r="P3" s="4"/>
    </row>
    <row r="4" spans="1:19" ht="63.75" customHeight="1" x14ac:dyDescent="0.25">
      <c r="A4" s="29" t="s">
        <v>2</v>
      </c>
      <c r="B4" s="38" t="s">
        <v>3</v>
      </c>
      <c r="C4" s="39"/>
      <c r="D4" s="39"/>
      <c r="E4" s="39"/>
      <c r="F4" s="39"/>
      <c r="G4" s="39"/>
      <c r="H4" s="39"/>
      <c r="I4" s="39"/>
      <c r="J4" s="39"/>
      <c r="K4" s="39"/>
      <c r="L4" s="39"/>
      <c r="M4" s="39"/>
      <c r="N4" s="39"/>
      <c r="O4" s="39"/>
      <c r="P4" s="39"/>
      <c r="Q4" s="39"/>
      <c r="R4" s="40"/>
    </row>
    <row r="5" spans="1:19" x14ac:dyDescent="0.25">
      <c r="A5" s="20"/>
      <c r="G5" s="21"/>
      <c r="H5" s="22"/>
      <c r="I5" s="23"/>
      <c r="M5" s="4"/>
      <c r="O5" s="4"/>
      <c r="P5" s="4"/>
    </row>
    <row r="6" spans="1:19" s="26" customFormat="1" ht="42.75" customHeight="1" x14ac:dyDescent="0.25">
      <c r="A6" s="10" t="s">
        <v>4</v>
      </c>
      <c r="B6" s="10" t="s">
        <v>5</v>
      </c>
      <c r="C6" s="10" t="s">
        <v>6</v>
      </c>
      <c r="D6" s="10" t="s">
        <v>7</v>
      </c>
      <c r="E6" s="10" t="s">
        <v>8</v>
      </c>
      <c r="F6" s="10" t="s">
        <v>9</v>
      </c>
      <c r="G6" s="10" t="s">
        <v>10</v>
      </c>
      <c r="H6" s="10" t="s">
        <v>11</v>
      </c>
      <c r="I6" s="10" t="s">
        <v>12</v>
      </c>
      <c r="J6" s="10" t="s">
        <v>13</v>
      </c>
      <c r="K6" s="10" t="s">
        <v>14</v>
      </c>
      <c r="L6" s="10" t="s">
        <v>15</v>
      </c>
      <c r="M6" s="10" t="s">
        <v>16</v>
      </c>
      <c r="N6" s="10" t="s">
        <v>17</v>
      </c>
      <c r="O6" s="10" t="s">
        <v>18</v>
      </c>
      <c r="P6" s="10" t="s">
        <v>19</v>
      </c>
      <c r="Q6" s="10" t="s">
        <v>20</v>
      </c>
      <c r="R6" s="10" t="s">
        <v>21</v>
      </c>
      <c r="S6" s="10" t="s">
        <v>22</v>
      </c>
    </row>
    <row r="7" spans="1:19" ht="125.25" customHeight="1" x14ac:dyDescent="0.25">
      <c r="A7" s="30" t="s">
        <v>23</v>
      </c>
      <c r="B7" s="11" t="s">
        <v>24</v>
      </c>
      <c r="C7" s="11" t="s">
        <v>24</v>
      </c>
      <c r="D7" s="11"/>
      <c r="E7" s="11" t="s">
        <v>25</v>
      </c>
      <c r="F7" s="11" t="s">
        <v>26</v>
      </c>
      <c r="G7" s="11" t="s">
        <v>27</v>
      </c>
      <c r="H7" s="11" t="s">
        <v>28</v>
      </c>
      <c r="I7" s="12">
        <v>38624</v>
      </c>
      <c r="J7" s="13" t="s">
        <v>29</v>
      </c>
      <c r="K7" s="14" t="s">
        <v>212</v>
      </c>
      <c r="L7" s="15"/>
      <c r="M7" s="14" t="s">
        <v>213</v>
      </c>
      <c r="N7" s="15"/>
      <c r="O7" s="11" t="str">
        <f>IF(L7="Yes",(IF(N7="yes","Sponsor Certified Compliant",IF(N7="No","Sponsor Certified Not Compliant",""))),IF(L7="No",IF(N7&lt;&gt;"","Do not answer Question 2","Sponsor Certified Not Applicable"),""))</f>
        <v/>
      </c>
      <c r="P7" s="11" t="s">
        <v>30</v>
      </c>
      <c r="Q7" s="31"/>
      <c r="R7" s="31"/>
      <c r="S7" s="31"/>
    </row>
    <row r="8" spans="1:19" ht="85.5" customHeight="1" x14ac:dyDescent="0.25">
      <c r="A8" s="30" t="s">
        <v>31</v>
      </c>
      <c r="B8" s="11" t="s">
        <v>32</v>
      </c>
      <c r="C8" s="11" t="s">
        <v>32</v>
      </c>
      <c r="D8" s="11"/>
      <c r="E8" s="11" t="s">
        <v>33</v>
      </c>
      <c r="F8" s="11" t="s">
        <v>26</v>
      </c>
      <c r="G8" s="11" t="s">
        <v>27</v>
      </c>
      <c r="H8" s="11" t="s">
        <v>34</v>
      </c>
      <c r="I8" s="12">
        <v>38624</v>
      </c>
      <c r="J8" s="13" t="s">
        <v>35</v>
      </c>
      <c r="K8" s="14" t="s">
        <v>214</v>
      </c>
      <c r="L8" s="15"/>
      <c r="M8" s="14" t="s">
        <v>215</v>
      </c>
      <c r="N8" s="15"/>
      <c r="O8" s="16" t="str">
        <f>IF(L8="Yes",(IF(N8="yes","Sponsor Certified Compliant",IF(N8="No","Sponsor Certified Not Compliant",""))),IF(L8="No",IF(N8&lt;&gt;"","Do not answer Question 2","Sponsor Certified Not Applicable"),""))</f>
        <v/>
      </c>
      <c r="P8" s="16" t="s">
        <v>36</v>
      </c>
      <c r="Q8" s="31"/>
      <c r="R8" s="31"/>
      <c r="S8" s="31"/>
    </row>
    <row r="9" spans="1:19" ht="57.75" customHeight="1" x14ac:dyDescent="0.25">
      <c r="A9" s="30" t="s">
        <v>37</v>
      </c>
      <c r="B9" s="16" t="s">
        <v>38</v>
      </c>
      <c r="C9" s="16" t="s">
        <v>38</v>
      </c>
      <c r="D9" s="16"/>
      <c r="E9" s="16" t="s">
        <v>39</v>
      </c>
      <c r="F9" s="16" t="s">
        <v>26</v>
      </c>
      <c r="G9" s="16" t="s">
        <v>40</v>
      </c>
      <c r="H9" s="16" t="s">
        <v>41</v>
      </c>
      <c r="I9" s="17">
        <v>42401</v>
      </c>
      <c r="J9" s="13" t="s">
        <v>42</v>
      </c>
      <c r="K9" s="13" t="s">
        <v>216</v>
      </c>
      <c r="L9" s="15"/>
      <c r="M9" s="13" t="s">
        <v>217</v>
      </c>
      <c r="N9" s="15"/>
      <c r="O9" s="11" t="str">
        <f>IF(L9="No",(IF(N9="no","Sponsor Certified Not Compliant",IF(N9="Yes","Sponsor Certified Compliant",""))),IF(L9="Yes",IF(N9&lt;&gt;"","Do not answer Question 2","Sponsor Certified Not Applicable"),""))</f>
        <v/>
      </c>
      <c r="P9" s="11" t="s">
        <v>30</v>
      </c>
      <c r="Q9" s="31"/>
      <c r="R9" s="31"/>
      <c r="S9" s="31"/>
    </row>
    <row r="10" spans="1:19" ht="124.15" customHeight="1" x14ac:dyDescent="0.25">
      <c r="A10" s="30" t="s">
        <v>43</v>
      </c>
      <c r="B10" s="11" t="s">
        <v>44</v>
      </c>
      <c r="C10" s="11" t="s">
        <v>44</v>
      </c>
      <c r="D10" s="11"/>
      <c r="E10" s="11" t="s">
        <v>45</v>
      </c>
      <c r="F10" s="11" t="s">
        <v>26</v>
      </c>
      <c r="G10" s="11" t="s">
        <v>40</v>
      </c>
      <c r="H10" s="11" t="s">
        <v>46</v>
      </c>
      <c r="I10" s="12">
        <v>42401</v>
      </c>
      <c r="J10" s="13" t="s">
        <v>47</v>
      </c>
      <c r="K10" s="13" t="s">
        <v>218</v>
      </c>
      <c r="L10" s="15"/>
      <c r="M10" s="13" t="s">
        <v>219</v>
      </c>
      <c r="N10" s="15"/>
      <c r="O10" s="11" t="str">
        <f>IF(L10="Yes",(IF(N10="yes","Sponsor Certified Compliant",IF(N10="No","Sponsor Certified Not Compliant",""))),IF(L10="No",IF(N10&lt;&gt;"","Do not answer Question 2","Sponsor Certified Not Compliant"),""))</f>
        <v/>
      </c>
      <c r="P10" s="34"/>
      <c r="Q10" s="31"/>
      <c r="R10" s="31"/>
      <c r="S10" s="31"/>
    </row>
    <row r="11" spans="1:19" ht="103.15" customHeight="1" x14ac:dyDescent="0.25">
      <c r="A11" s="30" t="s">
        <v>48</v>
      </c>
      <c r="B11" s="11" t="s">
        <v>49</v>
      </c>
      <c r="C11" s="11" t="s">
        <v>49</v>
      </c>
      <c r="D11" s="11"/>
      <c r="E11" s="16" t="s">
        <v>50</v>
      </c>
      <c r="F11" s="11" t="s">
        <v>26</v>
      </c>
      <c r="G11" s="11" t="s">
        <v>40</v>
      </c>
      <c r="H11" s="11" t="s">
        <v>51</v>
      </c>
      <c r="I11" s="12">
        <v>41899</v>
      </c>
      <c r="J11" s="16" t="s">
        <v>52</v>
      </c>
      <c r="K11" s="11" t="s">
        <v>220</v>
      </c>
      <c r="L11" s="15"/>
      <c r="M11" s="11" t="s">
        <v>221</v>
      </c>
      <c r="N11" s="15"/>
      <c r="O11" s="11" t="str">
        <f>IF(L11="Yes",(IF(N11="yes","Sponsor Certified Compliant",IF(N11="No","Sponsor Certified Not Compliant",""))),IF(L11="No",IF(N11&lt;&gt;"","Do not answer Question 2","Sponsor Certified Not Applicable"),""))</f>
        <v/>
      </c>
      <c r="P11" s="34"/>
      <c r="Q11" s="31"/>
      <c r="R11" s="31"/>
      <c r="S11" s="31"/>
    </row>
    <row r="12" spans="1:19" ht="105" customHeight="1" x14ac:dyDescent="0.25">
      <c r="A12" s="30" t="s">
        <v>53</v>
      </c>
      <c r="B12" s="11" t="s">
        <v>54</v>
      </c>
      <c r="C12" s="11" t="s">
        <v>54</v>
      </c>
      <c r="D12" s="11"/>
      <c r="E12" s="11" t="s">
        <v>55</v>
      </c>
      <c r="F12" s="11" t="s">
        <v>26</v>
      </c>
      <c r="G12" s="11" t="s">
        <v>56</v>
      </c>
      <c r="H12" s="11" t="s">
        <v>57</v>
      </c>
      <c r="I12" s="12">
        <v>42401</v>
      </c>
      <c r="J12" s="14" t="s">
        <v>58</v>
      </c>
      <c r="K12" s="14" t="s">
        <v>222</v>
      </c>
      <c r="L12" s="15"/>
      <c r="M12" s="14" t="s">
        <v>223</v>
      </c>
      <c r="N12" s="15"/>
      <c r="O12" s="11" t="str">
        <f>IF(L12="Yes",(IF(N12="yes","Sponsor Certified Compliant",IF(N12="No","Sponsor Certified Not Compliant",""))),IF(L12="No",IF(N12&lt;&gt;"","Do not answer Question 2","Sponsor Certified Not Compliant"),""))</f>
        <v/>
      </c>
      <c r="P12" s="34"/>
      <c r="Q12" s="31"/>
      <c r="R12" s="31"/>
      <c r="S12" s="31"/>
    </row>
    <row r="13" spans="1:19" ht="116.25" customHeight="1" x14ac:dyDescent="0.25">
      <c r="A13" s="30" t="s">
        <v>59</v>
      </c>
      <c r="B13" s="11" t="s">
        <v>60</v>
      </c>
      <c r="C13" s="11" t="s">
        <v>61</v>
      </c>
      <c r="D13" s="11"/>
      <c r="E13" s="11" t="s">
        <v>62</v>
      </c>
      <c r="F13" s="11" t="s">
        <v>26</v>
      </c>
      <c r="G13" s="11" t="s">
        <v>56</v>
      </c>
      <c r="H13" s="11" t="s">
        <v>63</v>
      </c>
      <c r="I13" s="12">
        <v>42401</v>
      </c>
      <c r="J13" s="14" t="s">
        <v>64</v>
      </c>
      <c r="K13" s="13" t="s">
        <v>224</v>
      </c>
      <c r="L13" s="15"/>
      <c r="M13" s="13" t="s">
        <v>225</v>
      </c>
      <c r="N13" s="15"/>
      <c r="O13" s="11" t="str">
        <f t="shared" ref="O13:O19" si="0">IF(L13="Yes",(IF(N13="yes","Sponsor Certified Compliant",IF(N13="No","Sponsor Certified Not Compliant",""))),IF(L13="No",IF(N13&lt;&gt;"","Do not answer Question 2","Sponsor Certified Not Applicable"),""))</f>
        <v/>
      </c>
      <c r="P13" s="34"/>
      <c r="Q13" s="31"/>
      <c r="R13" s="31"/>
      <c r="S13" s="31"/>
    </row>
    <row r="14" spans="1:19" ht="81" customHeight="1" x14ac:dyDescent="0.25">
      <c r="A14" s="30" t="s">
        <v>65</v>
      </c>
      <c r="B14" s="11" t="s">
        <v>66</v>
      </c>
      <c r="C14" s="11" t="s">
        <v>67</v>
      </c>
      <c r="D14" s="11"/>
      <c r="E14" s="11" t="s">
        <v>68</v>
      </c>
      <c r="F14" s="11" t="s">
        <v>69</v>
      </c>
      <c r="G14" s="11" t="s">
        <v>56</v>
      </c>
      <c r="H14" s="11" t="s">
        <v>63</v>
      </c>
      <c r="I14" s="12">
        <v>41899</v>
      </c>
      <c r="J14" s="13" t="s">
        <v>70</v>
      </c>
      <c r="K14" s="13" t="s">
        <v>226</v>
      </c>
      <c r="L14" s="15"/>
      <c r="M14" s="13" t="s">
        <v>227</v>
      </c>
      <c r="N14" s="15"/>
      <c r="O14" s="11" t="str">
        <f t="shared" si="0"/>
        <v/>
      </c>
      <c r="P14" s="11" t="s">
        <v>30</v>
      </c>
      <c r="Q14" s="31"/>
      <c r="R14" s="31"/>
      <c r="S14" s="31"/>
    </row>
    <row r="15" spans="1:19" ht="69.75" customHeight="1" x14ac:dyDescent="0.25">
      <c r="A15" s="30" t="s">
        <v>71</v>
      </c>
      <c r="B15" s="11" t="s">
        <v>72</v>
      </c>
      <c r="C15" s="11" t="s">
        <v>72</v>
      </c>
      <c r="D15" s="11" t="s">
        <v>73</v>
      </c>
      <c r="E15" s="11" t="s">
        <v>74</v>
      </c>
      <c r="F15" s="11" t="s">
        <v>26</v>
      </c>
      <c r="G15" s="11" t="s">
        <v>56</v>
      </c>
      <c r="H15" s="11" t="s">
        <v>75</v>
      </c>
      <c r="I15" s="12">
        <v>41355</v>
      </c>
      <c r="J15" s="14" t="s">
        <v>76</v>
      </c>
      <c r="K15" s="13" t="s">
        <v>228</v>
      </c>
      <c r="L15" s="15"/>
      <c r="M15" s="13" t="s">
        <v>229</v>
      </c>
      <c r="N15" s="15"/>
      <c r="O15" s="11" t="str">
        <f t="shared" si="0"/>
        <v/>
      </c>
      <c r="P15" s="11" t="s">
        <v>30</v>
      </c>
      <c r="Q15" s="31"/>
      <c r="R15" s="31"/>
      <c r="S15" s="31"/>
    </row>
    <row r="16" spans="1:19" s="22" customFormat="1" ht="72.75" customHeight="1" x14ac:dyDescent="0.25">
      <c r="A16" s="32" t="s">
        <v>77</v>
      </c>
      <c r="B16" s="16" t="s">
        <v>78</v>
      </c>
      <c r="C16" s="16" t="s">
        <v>61</v>
      </c>
      <c r="D16" s="16"/>
      <c r="E16" s="16" t="s">
        <v>79</v>
      </c>
      <c r="F16" s="16" t="s">
        <v>26</v>
      </c>
      <c r="G16" s="11" t="s">
        <v>56</v>
      </c>
      <c r="H16" s="16" t="s">
        <v>80</v>
      </c>
      <c r="I16" s="17">
        <v>42401</v>
      </c>
      <c r="J16" s="14" t="s">
        <v>81</v>
      </c>
      <c r="K16" s="14" t="s">
        <v>230</v>
      </c>
      <c r="L16" s="15"/>
      <c r="M16" s="14" t="s">
        <v>231</v>
      </c>
      <c r="N16" s="15"/>
      <c r="O16" s="16" t="str">
        <f t="shared" si="0"/>
        <v/>
      </c>
      <c r="P16" s="16" t="s">
        <v>30</v>
      </c>
      <c r="Q16" s="31"/>
      <c r="R16" s="31"/>
      <c r="S16" s="31"/>
    </row>
    <row r="17" spans="1:19" ht="96.75" customHeight="1" x14ac:dyDescent="0.25">
      <c r="A17" s="32" t="s">
        <v>82</v>
      </c>
      <c r="B17" s="16" t="s">
        <v>83</v>
      </c>
      <c r="C17" s="16" t="s">
        <v>83</v>
      </c>
      <c r="D17" s="16"/>
      <c r="E17" s="16" t="s">
        <v>84</v>
      </c>
      <c r="F17" s="16" t="s">
        <v>26</v>
      </c>
      <c r="G17" s="16" t="s">
        <v>56</v>
      </c>
      <c r="H17" s="16" t="s">
        <v>85</v>
      </c>
      <c r="I17" s="17">
        <v>42401</v>
      </c>
      <c r="J17" s="14" t="s">
        <v>86</v>
      </c>
      <c r="K17" s="14" t="s">
        <v>232</v>
      </c>
      <c r="L17" s="15"/>
      <c r="M17" s="14" t="s">
        <v>233</v>
      </c>
      <c r="N17" s="15"/>
      <c r="O17" s="16" t="str">
        <f t="shared" si="0"/>
        <v/>
      </c>
      <c r="P17" s="16" t="s">
        <v>30</v>
      </c>
      <c r="Q17" s="31"/>
      <c r="R17" s="31"/>
      <c r="S17" s="31"/>
    </row>
    <row r="18" spans="1:19" ht="91.5" customHeight="1" x14ac:dyDescent="0.25">
      <c r="A18" s="30" t="s">
        <v>87</v>
      </c>
      <c r="B18" s="11" t="s">
        <v>88</v>
      </c>
      <c r="C18" s="11" t="s">
        <v>88</v>
      </c>
      <c r="D18" s="11"/>
      <c r="E18" s="11" t="s">
        <v>89</v>
      </c>
      <c r="F18" s="11" t="s">
        <v>26</v>
      </c>
      <c r="G18" s="11" t="s">
        <v>56</v>
      </c>
      <c r="H18" s="11" t="s">
        <v>90</v>
      </c>
      <c r="I18" s="12">
        <v>42401</v>
      </c>
      <c r="J18" s="16" t="s">
        <v>91</v>
      </c>
      <c r="K18" s="11" t="s">
        <v>235</v>
      </c>
      <c r="L18" s="15"/>
      <c r="M18" s="11" t="s">
        <v>234</v>
      </c>
      <c r="N18" s="15"/>
      <c r="O18" s="11" t="str">
        <f t="shared" si="0"/>
        <v/>
      </c>
      <c r="P18" s="11" t="s">
        <v>92</v>
      </c>
      <c r="Q18" s="31"/>
      <c r="R18" s="31"/>
      <c r="S18" s="31"/>
    </row>
    <row r="19" spans="1:19" ht="182.25" customHeight="1" x14ac:dyDescent="0.25">
      <c r="A19" s="30" t="s">
        <v>93</v>
      </c>
      <c r="B19" s="11" t="s">
        <v>94</v>
      </c>
      <c r="C19" s="11" t="s">
        <v>94</v>
      </c>
      <c r="D19" s="11"/>
      <c r="E19" s="11" t="s">
        <v>95</v>
      </c>
      <c r="F19" s="11" t="s">
        <v>96</v>
      </c>
      <c r="G19" s="11" t="s">
        <v>56</v>
      </c>
      <c r="H19" s="11" t="s">
        <v>97</v>
      </c>
      <c r="I19" s="12">
        <v>42401</v>
      </c>
      <c r="J19" s="13" t="s">
        <v>98</v>
      </c>
      <c r="K19" s="13" t="s">
        <v>236</v>
      </c>
      <c r="L19" s="35"/>
      <c r="M19" s="13" t="s">
        <v>237</v>
      </c>
      <c r="N19" s="35"/>
      <c r="O19" s="11" t="str">
        <f t="shared" si="0"/>
        <v/>
      </c>
      <c r="P19" s="41" t="s">
        <v>211</v>
      </c>
      <c r="Q19" s="31"/>
      <c r="R19" s="31"/>
      <c r="S19" s="31"/>
    </row>
    <row r="20" spans="1:19" s="22" customFormat="1" ht="117" customHeight="1" x14ac:dyDescent="0.25">
      <c r="A20" s="32" t="s">
        <v>99</v>
      </c>
      <c r="B20" s="16" t="s">
        <v>100</v>
      </c>
      <c r="C20" s="16" t="s">
        <v>101</v>
      </c>
      <c r="D20" s="16"/>
      <c r="E20" s="16" t="s">
        <v>45</v>
      </c>
      <c r="F20" s="16" t="s">
        <v>26</v>
      </c>
      <c r="G20" s="11" t="s">
        <v>56</v>
      </c>
      <c r="H20" s="16" t="s">
        <v>102</v>
      </c>
      <c r="I20" s="17">
        <v>42401</v>
      </c>
      <c r="J20" s="14" t="s">
        <v>209</v>
      </c>
      <c r="K20" s="14" t="s">
        <v>238</v>
      </c>
      <c r="L20" s="15"/>
      <c r="M20" s="18"/>
      <c r="N20" s="18"/>
      <c r="O20" s="16" t="str">
        <f>IF(L20="Yes","Sponsor Certified Compliant",IF(L20="No","Sponsor Certified Not Compliant",""))</f>
        <v/>
      </c>
      <c r="P20" s="11" t="s">
        <v>210</v>
      </c>
      <c r="Q20" s="31"/>
      <c r="R20" s="31"/>
      <c r="S20" s="31"/>
    </row>
    <row r="21" spans="1:19" s="22" customFormat="1" ht="253.15" customHeight="1" x14ac:dyDescent="0.25">
      <c r="A21" s="32" t="s">
        <v>103</v>
      </c>
      <c r="B21" s="16" t="s">
        <v>104</v>
      </c>
      <c r="C21" s="16" t="s">
        <v>104</v>
      </c>
      <c r="D21" s="16"/>
      <c r="E21" s="16" t="s">
        <v>105</v>
      </c>
      <c r="F21" s="16" t="s">
        <v>26</v>
      </c>
      <c r="G21" s="11" t="s">
        <v>56</v>
      </c>
      <c r="H21" s="16" t="s">
        <v>106</v>
      </c>
      <c r="I21" s="17">
        <v>42401</v>
      </c>
      <c r="J21" s="14" t="s">
        <v>107</v>
      </c>
      <c r="K21" s="14" t="s">
        <v>239</v>
      </c>
      <c r="L21" s="15"/>
      <c r="M21" s="14" t="s">
        <v>240</v>
      </c>
      <c r="N21" s="15"/>
      <c r="O21" s="16" t="str">
        <f>IF(L21="Yes",(IF(N21="yes","Sponsor Certified Compliant",IF(N21="No","Sponsor Certified Not Compliant",""))),IF(L21="No",IF(N21&lt;&gt;"","Do not answer Question 2","Sponsor Certified Not Applicable"),""))</f>
        <v/>
      </c>
      <c r="P21" s="34"/>
      <c r="Q21" s="31"/>
      <c r="R21" s="31"/>
      <c r="S21" s="31"/>
    </row>
    <row r="22" spans="1:19" s="22" customFormat="1" ht="109.15" customHeight="1" x14ac:dyDescent="0.25">
      <c r="A22" s="32" t="s">
        <v>108</v>
      </c>
      <c r="B22" s="16" t="s">
        <v>109</v>
      </c>
      <c r="C22" s="16" t="s">
        <v>109</v>
      </c>
      <c r="D22" s="16"/>
      <c r="E22" s="11" t="s">
        <v>110</v>
      </c>
      <c r="F22" s="16" t="s">
        <v>26</v>
      </c>
      <c r="G22" s="11" t="s">
        <v>56</v>
      </c>
      <c r="H22" s="16" t="s">
        <v>111</v>
      </c>
      <c r="I22" s="17">
        <v>43755</v>
      </c>
      <c r="J22" s="16" t="s">
        <v>112</v>
      </c>
      <c r="K22" s="16" t="s">
        <v>241</v>
      </c>
      <c r="L22" s="15"/>
      <c r="M22" s="16" t="s">
        <v>242</v>
      </c>
      <c r="N22" s="15"/>
      <c r="O22" s="16" t="str">
        <f>IF(L22="Yes",(IF(N22="yes","Sponsor Certified Compliant",IF(N22="No","Sponsor Certified Not Compliant",""))),IF(L22="No",IF(N22&lt;&gt;"","Do not answer Question 2","Sponsor Certified Not Applicable"),""))</f>
        <v/>
      </c>
      <c r="P22" s="16" t="s">
        <v>30</v>
      </c>
      <c r="Q22" s="31"/>
      <c r="R22" s="31"/>
      <c r="S22" s="31"/>
    </row>
    <row r="23" spans="1:19" ht="138" customHeight="1" x14ac:dyDescent="0.25">
      <c r="A23" s="30" t="s">
        <v>113</v>
      </c>
      <c r="B23" s="11" t="s">
        <v>114</v>
      </c>
      <c r="C23" s="11" t="s">
        <v>114</v>
      </c>
      <c r="D23" s="11"/>
      <c r="E23" s="11" t="s">
        <v>115</v>
      </c>
      <c r="F23" s="11" t="s">
        <v>26</v>
      </c>
      <c r="G23" s="11" t="s">
        <v>56</v>
      </c>
      <c r="H23" s="11" t="s">
        <v>116</v>
      </c>
      <c r="I23" s="12">
        <v>37719</v>
      </c>
      <c r="J23" s="13" t="s">
        <v>117</v>
      </c>
      <c r="K23" s="13" t="s">
        <v>243</v>
      </c>
      <c r="L23" s="15"/>
      <c r="M23" s="14" t="s">
        <v>244</v>
      </c>
      <c r="N23" s="15"/>
      <c r="O23" s="11" t="str">
        <f>IF(L23="Yes",(IF(N23="yes","Sponsor Certified Compliant",IF(N23="No","Sponsor Certified Not Compliant",""))),IF(L23="No",IF(N23&lt;&gt;"","Do not answer Question 2","Sponsor Certified Not Applicable"),""))</f>
        <v/>
      </c>
      <c r="P23" s="11" t="s">
        <v>118</v>
      </c>
      <c r="Q23" s="31"/>
      <c r="R23" s="31"/>
      <c r="S23" s="31"/>
    </row>
    <row r="24" spans="1:19" ht="119.25" customHeight="1" x14ac:dyDescent="0.25">
      <c r="A24" s="30" t="s">
        <v>119</v>
      </c>
      <c r="B24" s="11" t="s">
        <v>120</v>
      </c>
      <c r="C24" s="11" t="s">
        <v>120</v>
      </c>
      <c r="D24" s="11"/>
      <c r="E24" s="11" t="s">
        <v>121</v>
      </c>
      <c r="F24" s="11" t="s">
        <v>26</v>
      </c>
      <c r="G24" s="11" t="s">
        <v>56</v>
      </c>
      <c r="H24" s="11" t="s">
        <v>122</v>
      </c>
      <c r="I24" s="12">
        <v>41546</v>
      </c>
      <c r="J24" s="13" t="s">
        <v>123</v>
      </c>
      <c r="K24" s="13" t="s">
        <v>245</v>
      </c>
      <c r="L24" s="15"/>
      <c r="M24" s="14" t="s">
        <v>246</v>
      </c>
      <c r="N24" s="15"/>
      <c r="O24" s="11" t="str">
        <f>IF(L24="Yes",(IF(N24="yes","Sponsor Certified Compliant",IF(N24="No","Sponsor Certified Not Compliant",""))),IF(L24="No",IF(N24&lt;&gt;"","Do not answer Question 2","Sponsor Certified Not Applicable"),""))</f>
        <v/>
      </c>
      <c r="P24" s="11" t="s">
        <v>124</v>
      </c>
      <c r="Q24" s="31"/>
      <c r="R24" s="31"/>
      <c r="S24" s="31"/>
    </row>
    <row r="25" spans="1:19" ht="108.75" customHeight="1" x14ac:dyDescent="0.25">
      <c r="A25" s="30" t="s">
        <v>125</v>
      </c>
      <c r="B25" s="11" t="s">
        <v>126</v>
      </c>
      <c r="C25" s="11" t="s">
        <v>126</v>
      </c>
      <c r="D25" s="11" t="s">
        <v>127</v>
      </c>
      <c r="E25" s="11" t="s">
        <v>128</v>
      </c>
      <c r="F25" s="11" t="s">
        <v>26</v>
      </c>
      <c r="G25" s="11" t="s">
        <v>56</v>
      </c>
      <c r="H25" s="11" t="s">
        <v>129</v>
      </c>
      <c r="I25" s="12">
        <v>42401</v>
      </c>
      <c r="J25" s="11" t="s">
        <v>130</v>
      </c>
      <c r="K25" s="16" t="s">
        <v>247</v>
      </c>
      <c r="L25" s="15"/>
      <c r="M25" s="18"/>
      <c r="N25" s="18"/>
      <c r="O25" s="11" t="str">
        <f>IF(L25="Yes","Sponsor Certified Compliant",IF(L25="No","Sponsor Certified Not Compliant",""))</f>
        <v/>
      </c>
      <c r="P25" s="18"/>
      <c r="Q25" s="31"/>
      <c r="R25" s="31"/>
      <c r="S25" s="31"/>
    </row>
    <row r="26" spans="1:19" ht="60" customHeight="1" x14ac:dyDescent="0.25">
      <c r="A26" s="30" t="s">
        <v>131</v>
      </c>
      <c r="B26" s="11" t="s">
        <v>44</v>
      </c>
      <c r="C26" s="11" t="s">
        <v>44</v>
      </c>
      <c r="D26" s="11" t="s">
        <v>127</v>
      </c>
      <c r="E26" s="11" t="s">
        <v>45</v>
      </c>
      <c r="F26" s="11" t="s">
        <v>26</v>
      </c>
      <c r="G26" s="11" t="s">
        <v>56</v>
      </c>
      <c r="H26" s="11" t="s">
        <v>132</v>
      </c>
      <c r="I26" s="12">
        <v>42401</v>
      </c>
      <c r="J26" s="13" t="s">
        <v>133</v>
      </c>
      <c r="K26" s="13" t="s">
        <v>248</v>
      </c>
      <c r="L26" s="15"/>
      <c r="M26" s="18"/>
      <c r="N26" s="18"/>
      <c r="O26" s="11" t="str">
        <f>IF(L26="Yes","Sponsor Certified Compliant",IF(L26="No","Sponsor Certified Not Compliant",""))</f>
        <v/>
      </c>
      <c r="P26" s="18"/>
      <c r="Q26" s="31"/>
      <c r="R26" s="31"/>
      <c r="S26" s="31"/>
    </row>
    <row r="27" spans="1:19" ht="156.6" customHeight="1" x14ac:dyDescent="0.25">
      <c r="A27" s="30" t="s">
        <v>134</v>
      </c>
      <c r="B27" s="11" t="s">
        <v>135</v>
      </c>
      <c r="C27" s="11" t="s">
        <v>61</v>
      </c>
      <c r="D27" s="11"/>
      <c r="E27" s="11" t="s">
        <v>136</v>
      </c>
      <c r="F27" s="11" t="s">
        <v>26</v>
      </c>
      <c r="G27" s="11" t="s">
        <v>56</v>
      </c>
      <c r="H27" s="11" t="s">
        <v>137</v>
      </c>
      <c r="I27" s="17">
        <v>43755</v>
      </c>
      <c r="J27" s="16" t="s">
        <v>138</v>
      </c>
      <c r="K27" s="16" t="s">
        <v>249</v>
      </c>
      <c r="L27" s="15"/>
      <c r="M27" s="18"/>
      <c r="N27" s="18"/>
      <c r="O27" s="11" t="str">
        <f>IF(L27="Yes","Sponsor Certified Compliant",IF(L27="No","Sponsor Certified Not Compliant",""))</f>
        <v/>
      </c>
      <c r="P27" s="18"/>
      <c r="Q27" s="31"/>
      <c r="R27" s="31"/>
      <c r="S27" s="31"/>
    </row>
    <row r="28" spans="1:19" s="3" customFormat="1" ht="48.75" customHeight="1" x14ac:dyDescent="0.25">
      <c r="A28" s="19" t="s">
        <v>139</v>
      </c>
      <c r="B28" s="19" t="s">
        <v>126</v>
      </c>
      <c r="C28" s="19" t="s">
        <v>126</v>
      </c>
      <c r="D28" s="19" t="s">
        <v>140</v>
      </c>
      <c r="E28" s="19" t="s">
        <v>128</v>
      </c>
      <c r="F28" s="19" t="s">
        <v>26</v>
      </c>
      <c r="G28" s="11" t="s">
        <v>56</v>
      </c>
      <c r="H28" s="19" t="s">
        <v>137</v>
      </c>
      <c r="I28" s="12">
        <v>42401</v>
      </c>
      <c r="J28" s="19" t="s">
        <v>141</v>
      </c>
      <c r="K28" s="19" t="s">
        <v>250</v>
      </c>
      <c r="L28" s="15"/>
      <c r="M28" s="19" t="s">
        <v>251</v>
      </c>
      <c r="N28" s="35"/>
      <c r="O28" s="16" t="str">
        <f>IF(L28="Yes",(IF(N28="yes","Sponsor Certified Compliant",IF(N28="No","Sponsor Certified Not Compliant",""))),IF(L28="No",IF(N28&lt;&gt;"","Do not answer Question 2","Sponsor Certified Not Applicable"),""))</f>
        <v/>
      </c>
      <c r="P28" s="18"/>
      <c r="Q28" s="33"/>
      <c r="R28" s="33"/>
      <c r="S28" s="33"/>
    </row>
    <row r="29" spans="1:19" s="3" customFormat="1" ht="101.25" customHeight="1" x14ac:dyDescent="0.25">
      <c r="A29" s="19" t="s">
        <v>142</v>
      </c>
      <c r="B29" s="19" t="s">
        <v>126</v>
      </c>
      <c r="C29" s="19" t="s">
        <v>126</v>
      </c>
      <c r="D29" s="19" t="s">
        <v>140</v>
      </c>
      <c r="E29" s="19" t="s">
        <v>128</v>
      </c>
      <c r="F29" s="19" t="s">
        <v>26</v>
      </c>
      <c r="G29" s="11" t="s">
        <v>56</v>
      </c>
      <c r="H29" s="19" t="s">
        <v>137</v>
      </c>
      <c r="I29" s="12">
        <v>42401</v>
      </c>
      <c r="J29" s="11" t="s">
        <v>143</v>
      </c>
      <c r="K29" s="19" t="s">
        <v>250</v>
      </c>
      <c r="L29" s="15"/>
      <c r="M29" s="19" t="s">
        <v>252</v>
      </c>
      <c r="N29" s="15"/>
      <c r="O29" s="16" t="str">
        <f>IF(L29="Yes",(IF(N29="yes","Sponsor Certified Compliant",IF(N29="No","Sponsor Certified Not Compliant",""))),IF(L29="No",IF(N29&lt;&gt;"","Do not answer Question 2","Sponsor Certified Not Applicable"),""))</f>
        <v/>
      </c>
      <c r="P29" s="18"/>
      <c r="Q29" s="33"/>
      <c r="R29" s="33"/>
      <c r="S29" s="33"/>
    </row>
    <row r="30" spans="1:19" s="2" customFormat="1" x14ac:dyDescent="0.25">
      <c r="A30" s="3"/>
      <c r="L30" s="3"/>
      <c r="N30" s="3"/>
    </row>
    <row r="31" spans="1:19" s="2" customFormat="1" x14ac:dyDescent="0.25">
      <c r="A31" s="3"/>
      <c r="L31" s="3"/>
      <c r="N31" s="3"/>
    </row>
    <row r="32" spans="1:19" s="2" customFormat="1" x14ac:dyDescent="0.25">
      <c r="A32" s="3"/>
      <c r="L32" s="3"/>
      <c r="N32" s="3"/>
    </row>
    <row r="33" spans="1:14" s="2" customFormat="1" x14ac:dyDescent="0.25">
      <c r="A33" s="3"/>
      <c r="L33" s="3"/>
      <c r="N33" s="3"/>
    </row>
    <row r="34" spans="1:14" s="2" customFormat="1" x14ac:dyDescent="0.25">
      <c r="A34" s="3"/>
      <c r="L34" s="3"/>
      <c r="N34" s="3"/>
    </row>
    <row r="35" spans="1:14" s="2" customFormat="1" x14ac:dyDescent="0.25">
      <c r="A35" s="3"/>
      <c r="L35" s="3"/>
      <c r="N35" s="3"/>
    </row>
    <row r="36" spans="1:14" s="2" customFormat="1" x14ac:dyDescent="0.25">
      <c r="A36" s="3"/>
      <c r="L36" s="3"/>
      <c r="N36" s="3"/>
    </row>
    <row r="37" spans="1:14" s="2" customFormat="1" x14ac:dyDescent="0.25">
      <c r="A37" s="3"/>
      <c r="L37" s="3"/>
      <c r="N37" s="3"/>
    </row>
    <row r="38" spans="1:14" s="2" customFormat="1" x14ac:dyDescent="0.25">
      <c r="A38" s="3"/>
      <c r="L38" s="3"/>
      <c r="N38" s="3"/>
    </row>
    <row r="39" spans="1:14" s="2" customFormat="1" x14ac:dyDescent="0.25">
      <c r="A39" s="3"/>
      <c r="L39" s="3"/>
      <c r="N39" s="3"/>
    </row>
    <row r="40" spans="1:14" s="2" customFormat="1" x14ac:dyDescent="0.25">
      <c r="A40" s="3"/>
      <c r="L40" s="3"/>
      <c r="N40" s="3"/>
    </row>
    <row r="41" spans="1:14" s="2" customFormat="1" x14ac:dyDescent="0.25">
      <c r="A41" s="3"/>
      <c r="L41" s="3"/>
      <c r="N41" s="3"/>
    </row>
    <row r="42" spans="1:14" s="2" customFormat="1" x14ac:dyDescent="0.25">
      <c r="A42" s="3"/>
      <c r="L42" s="3"/>
      <c r="N42" s="3"/>
    </row>
    <row r="43" spans="1:14" s="2" customFormat="1" x14ac:dyDescent="0.25">
      <c r="A43" s="3"/>
      <c r="L43" s="3"/>
      <c r="N43" s="3"/>
    </row>
    <row r="44" spans="1:14" s="2" customFormat="1" x14ac:dyDescent="0.25">
      <c r="A44" s="3"/>
      <c r="L44" s="3"/>
      <c r="N44" s="3"/>
    </row>
    <row r="45" spans="1:14" s="2" customFormat="1" x14ac:dyDescent="0.25">
      <c r="A45" s="3"/>
      <c r="L45" s="3"/>
      <c r="N45" s="3"/>
    </row>
    <row r="46" spans="1:14" s="2" customFormat="1" x14ac:dyDescent="0.25">
      <c r="A46" s="3"/>
      <c r="L46" s="3"/>
      <c r="N46" s="3"/>
    </row>
    <row r="47" spans="1:14" s="2" customFormat="1" x14ac:dyDescent="0.25">
      <c r="A47" s="3"/>
      <c r="L47" s="3"/>
      <c r="N47" s="3"/>
    </row>
    <row r="48" spans="1:14" s="2" customFormat="1" x14ac:dyDescent="0.25">
      <c r="A48" s="3"/>
      <c r="L48" s="3"/>
      <c r="N48" s="3"/>
    </row>
    <row r="49" spans="1:14" s="2" customFormat="1" x14ac:dyDescent="0.25">
      <c r="A49" s="3"/>
      <c r="L49" s="3"/>
      <c r="N49" s="3"/>
    </row>
    <row r="50" spans="1:14" s="2" customFormat="1" x14ac:dyDescent="0.25">
      <c r="A50" s="3"/>
      <c r="L50" s="3"/>
      <c r="N50" s="3"/>
    </row>
  </sheetData>
  <sheetProtection algorithmName="SHA-512" hashValue="EzwHyCZl4Xp3+DXFEgPc/gwdXrJs81KFJGLeIXquCGePeoSl/Ii8wMaZCYyrmFE1hQjevbMxDCuhbbSHGp/8iw==" saltValue="cNE6fmPOyLcwYMqTNONQww==" spinCount="100000" sheet="1" sort="0" autoFilter="0"/>
  <autoFilter ref="A6:O29" xr:uid="{00000000-0009-0000-0000-000000000000}"/>
  <sortState xmlns:xlrd2="http://schemas.microsoft.com/office/spreadsheetml/2017/richdata2" ref="A2:O23">
    <sortCondition ref="A2:A23"/>
  </sortState>
  <mergeCells count="3">
    <mergeCell ref="A2:B2"/>
    <mergeCell ref="C2:E2"/>
    <mergeCell ref="B4:R4"/>
  </mergeCells>
  <conditionalFormatting sqref="C2:E2">
    <cfRule type="expression" dxfId="17" priority="20">
      <formula>$I$2=""</formula>
    </cfRule>
  </conditionalFormatting>
  <conditionalFormatting sqref="I2">
    <cfRule type="expression" dxfId="16" priority="19">
      <formula>$I$2=""</formula>
    </cfRule>
  </conditionalFormatting>
  <conditionalFormatting sqref="O11:O13 O14:P18 O19:O20 O21:P24">
    <cfRule type="expression" dxfId="15" priority="34">
      <formula>O11="Do not answer Question 2"</formula>
    </cfRule>
    <cfRule type="expression" dxfId="14" priority="35">
      <formula>O11="Sponsor Certified Compliant - Documentation Required"</formula>
    </cfRule>
  </conditionalFormatting>
  <conditionalFormatting sqref="O12">
    <cfRule type="expression" dxfId="13" priority="27">
      <formula>O12="Sponsor Certified Compliant Pending Documentation Review"</formula>
    </cfRule>
  </conditionalFormatting>
  <conditionalFormatting sqref="O25:O29">
    <cfRule type="expression" dxfId="12" priority="22">
      <formula>O25="Do not answer Question 2"</formula>
    </cfRule>
  </conditionalFormatting>
  <conditionalFormatting sqref="O28:O29">
    <cfRule type="expression" dxfId="11" priority="23">
      <formula>O28="Sponsor Certified Compliant - Documentation Required"</formula>
    </cfRule>
  </conditionalFormatting>
  <conditionalFormatting sqref="O7:P10">
    <cfRule type="expression" dxfId="10" priority="16">
      <formula>O7="Do not answer Question 2"</formula>
    </cfRule>
  </conditionalFormatting>
  <conditionalFormatting sqref="O8:P8">
    <cfRule type="expression" dxfId="9" priority="17">
      <formula>O8="Sponsor Certified Compliant - Documentation Required"</formula>
    </cfRule>
  </conditionalFormatting>
  <conditionalFormatting sqref="O10:P10">
    <cfRule type="expression" dxfId="8" priority="40">
      <formula>O10="Sponsor Certified Compliant - Documentation Required"</formula>
    </cfRule>
  </conditionalFormatting>
  <conditionalFormatting sqref="P11:P13">
    <cfRule type="expression" dxfId="7" priority="7">
      <formula>P11="Do not answer Question 2"</formula>
    </cfRule>
    <cfRule type="expression" dxfId="6" priority="8">
      <formula>P11="Sponsor Certified Compliant - Documentation Required"</formula>
    </cfRule>
  </conditionalFormatting>
  <conditionalFormatting sqref="P19">
    <cfRule type="expression" dxfId="5" priority="1">
      <formula>O19="Sponsor Certified Not Applicable"</formula>
    </cfRule>
    <cfRule type="expression" dxfId="4" priority="2">
      <formula>O19="Sponsor Certified Not Compliant"</formula>
    </cfRule>
    <cfRule type="expression" dxfId="3" priority="3">
      <formula>O19="Sponsor Certified Compliant - Documentation Required"</formula>
    </cfRule>
  </conditionalFormatting>
  <conditionalFormatting sqref="P20">
    <cfRule type="expression" dxfId="2" priority="4">
      <formula>#REF!="Sponsor Certified Not Applicable"</formula>
    </cfRule>
    <cfRule type="expression" dxfId="1" priority="5">
      <formula>#REF!="Sponsor Certified Not Compliant"</formula>
    </cfRule>
    <cfRule type="expression" dxfId="0" priority="6">
      <formula>#REF!="Sponsor Certified Compliant - Documentation Required"</formula>
    </cfRule>
  </conditionalFormatting>
  <dataValidations count="1">
    <dataValidation allowBlank="1" showInputMessage="1" showErrorMessage="1" error="Please respond to the question in the previous column using the drop down selection._x000a_" promptTitle="Select One" sqref="P21 O7:O21 O23:O27 P23:P24 P7:P18" xr:uid="{00000000-0002-0000-0000-000000000000}"/>
  </dataValidations>
  <printOptions headings="1" gridLines="1"/>
  <pageMargins left="0.5" right="0.5" top="0.75" bottom="0.75" header="0.3" footer="0.3"/>
  <pageSetup paperSize="3" scale="59" fitToHeight="0" orientation="landscape" r:id="rId1"/>
  <headerFooter>
    <oddHeader>&amp;C2024-2025 List of All Applicable Laws and Rules for Community School Sponsors</oddHeader>
    <oddFooter>&amp;CPage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'List Tab'!$E$2:$E$4</xm:f>
          </x14:formula1>
          <xm:sqref>R7:R29</xm:sqref>
        </x14:dataValidation>
        <x14:dataValidation type="list" allowBlank="1" showInputMessage="1" showErrorMessage="1" xr:uid="{00000000-0002-0000-0000-000003000000}">
          <x14:formula1>
            <xm:f>'List Tab'!$C$2:$C$3</xm:f>
          </x14:formula1>
          <xm:sqref>Q7:Q29</xm:sqref>
        </x14:dataValidation>
        <x14:dataValidation type="list" allowBlank="1" showInputMessage="1" showErrorMessage="1" xr:uid="{00000000-0002-0000-0000-000004000000}">
          <x14:formula1>
            <xm:f>'List Tab'!$A$1:$A$2</xm:f>
          </x14:formula1>
          <xm:sqref>N7:N29 L7:L29 P25:P29</xm:sqref>
        </x14:dataValidation>
        <x14:dataValidation type="list" allowBlank="1" showDropDown="1" showInputMessage="1" showErrorMessage="1" xr:uid="{00000000-0002-0000-0000-000002000000}">
          <x14:formula1>
            <xm:f>'List Tab'!$I$2:$I$38</xm:f>
          </x14:formula1>
          <xm:sqref>I2:I3</xm:sqref>
        </x14:dataValidation>
        <x14:dataValidation type="list" allowBlank="1" showInputMessage="1" showErrorMessage="1" xr:uid="{00000000-0002-0000-0000-000005000000}">
          <x14:formula1>
            <xm:f>'List Tab'!$G$2:$G$13</xm:f>
          </x14:formula1>
          <xm:sqref>S7:S29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O31" sqref="O31"/>
    </sheetView>
  </sheetViews>
  <sheetFormatPr defaultColWidth="9.140625" defaultRowHeight="15" x14ac:dyDescent="0.25"/>
  <cols>
    <col min="1" max="1" width="12.85546875" customWidth="1"/>
    <col min="2" max="2" width="10" customWidth="1"/>
    <col min="3" max="3" width="58" customWidth="1"/>
    <col min="4" max="4" width="16.85546875" customWidth="1"/>
    <col min="5" max="5" width="13.28515625" customWidth="1"/>
    <col min="6" max="6" width="47.7109375" customWidth="1"/>
  </cols>
  <sheetData>
    <row r="1" spans="1:6" ht="45" x14ac:dyDescent="0.25">
      <c r="A1" s="5" t="s">
        <v>144</v>
      </c>
      <c r="B1" s="5" t="s">
        <v>4</v>
      </c>
      <c r="C1" s="5" t="s">
        <v>145</v>
      </c>
      <c r="D1" s="5" t="s">
        <v>20</v>
      </c>
      <c r="E1" s="5" t="s">
        <v>146</v>
      </c>
      <c r="F1" s="5" t="s">
        <v>22</v>
      </c>
    </row>
    <row r="2" spans="1:6" x14ac:dyDescent="0.25">
      <c r="A2">
        <f>'Sponsor Compliance'!$I$2</f>
        <v>0</v>
      </c>
      <c r="B2" t="str">
        <f>'Sponsor Compliance'!A7</f>
        <v>S-101</v>
      </c>
      <c r="C2" t="str">
        <f>'Sponsor Compliance'!O7</f>
        <v/>
      </c>
      <c r="D2">
        <f>'Sponsor Compliance'!Q7</f>
        <v>0</v>
      </c>
      <c r="E2">
        <f>'Sponsor Compliance'!R7</f>
        <v>0</v>
      </c>
      <c r="F2">
        <f>'Sponsor Compliance'!S7</f>
        <v>0</v>
      </c>
    </row>
    <row r="3" spans="1:6" x14ac:dyDescent="0.25">
      <c r="A3">
        <f>'Sponsor Compliance'!$I$2</f>
        <v>0</v>
      </c>
      <c r="B3" t="str">
        <f>'Sponsor Compliance'!A8</f>
        <v>S-102</v>
      </c>
      <c r="C3" t="str">
        <f>'Sponsor Compliance'!O8</f>
        <v/>
      </c>
      <c r="D3">
        <f>'Sponsor Compliance'!Q8</f>
        <v>0</v>
      </c>
      <c r="E3">
        <f>'Sponsor Compliance'!R8</f>
        <v>0</v>
      </c>
      <c r="F3">
        <f>'Sponsor Compliance'!S8</f>
        <v>0</v>
      </c>
    </row>
    <row r="4" spans="1:6" x14ac:dyDescent="0.25">
      <c r="A4">
        <f>'Sponsor Compliance'!$I$2</f>
        <v>0</v>
      </c>
      <c r="B4" t="str">
        <f>'Sponsor Compliance'!A9</f>
        <v>S-501</v>
      </c>
      <c r="C4" t="str">
        <f>'Sponsor Compliance'!O9</f>
        <v/>
      </c>
      <c r="D4">
        <f>'Sponsor Compliance'!Q9</f>
        <v>0</v>
      </c>
      <c r="E4">
        <f>'Sponsor Compliance'!R9</f>
        <v>0</v>
      </c>
      <c r="F4">
        <f>'Sponsor Compliance'!S9</f>
        <v>0</v>
      </c>
    </row>
    <row r="5" spans="1:6" x14ac:dyDescent="0.25">
      <c r="A5">
        <f>'Sponsor Compliance'!$I$2</f>
        <v>0</v>
      </c>
      <c r="B5" t="str">
        <f>'Sponsor Compliance'!A10</f>
        <v>S-502</v>
      </c>
      <c r="C5" t="str">
        <f>'Sponsor Compliance'!O10</f>
        <v/>
      </c>
      <c r="D5">
        <f>'Sponsor Compliance'!Q10</f>
        <v>0</v>
      </c>
      <c r="E5">
        <f>'Sponsor Compliance'!R10</f>
        <v>0</v>
      </c>
      <c r="F5">
        <f>'Sponsor Compliance'!S10</f>
        <v>0</v>
      </c>
    </row>
    <row r="6" spans="1:6" x14ac:dyDescent="0.25">
      <c r="A6">
        <f>'Sponsor Compliance'!$I$2</f>
        <v>0</v>
      </c>
      <c r="B6" t="str">
        <f>'Sponsor Compliance'!A11</f>
        <v>S-503</v>
      </c>
      <c r="C6" t="str">
        <f>'Sponsor Compliance'!O11</f>
        <v/>
      </c>
      <c r="D6">
        <f>'Sponsor Compliance'!Q11</f>
        <v>0</v>
      </c>
      <c r="E6">
        <f>'Sponsor Compliance'!R11</f>
        <v>0</v>
      </c>
      <c r="F6">
        <f>'Sponsor Compliance'!S11</f>
        <v>0</v>
      </c>
    </row>
    <row r="7" spans="1:6" x14ac:dyDescent="0.25">
      <c r="A7">
        <f>'Sponsor Compliance'!$I$2</f>
        <v>0</v>
      </c>
      <c r="B7" t="str">
        <f>'Sponsor Compliance'!A12</f>
        <v>S-601</v>
      </c>
      <c r="C7" t="str">
        <f>'Sponsor Compliance'!O12</f>
        <v/>
      </c>
      <c r="D7">
        <f>'Sponsor Compliance'!Q12</f>
        <v>0</v>
      </c>
      <c r="E7">
        <f>'Sponsor Compliance'!R12</f>
        <v>0</v>
      </c>
      <c r="F7">
        <f>'Sponsor Compliance'!S12</f>
        <v>0</v>
      </c>
    </row>
    <row r="8" spans="1:6" x14ac:dyDescent="0.25">
      <c r="A8">
        <f>'Sponsor Compliance'!$I$2</f>
        <v>0</v>
      </c>
      <c r="B8" t="str">
        <f>'Sponsor Compliance'!A13</f>
        <v>S-602</v>
      </c>
      <c r="C8" t="str">
        <f>'Sponsor Compliance'!O13</f>
        <v/>
      </c>
      <c r="D8">
        <f>'Sponsor Compliance'!Q13</f>
        <v>0</v>
      </c>
      <c r="E8">
        <f>'Sponsor Compliance'!R13</f>
        <v>0</v>
      </c>
      <c r="F8">
        <f>'Sponsor Compliance'!S13</f>
        <v>0</v>
      </c>
    </row>
    <row r="9" spans="1:6" x14ac:dyDescent="0.25">
      <c r="A9">
        <f>'Sponsor Compliance'!$I$2</f>
        <v>0</v>
      </c>
      <c r="B9" t="str">
        <f>'Sponsor Compliance'!A14</f>
        <v>S-603</v>
      </c>
      <c r="C9" t="str">
        <f>'Sponsor Compliance'!O14</f>
        <v/>
      </c>
      <c r="D9">
        <f>'Sponsor Compliance'!Q14</f>
        <v>0</v>
      </c>
      <c r="E9">
        <f>'Sponsor Compliance'!R14</f>
        <v>0</v>
      </c>
      <c r="F9">
        <f>'Sponsor Compliance'!S14</f>
        <v>0</v>
      </c>
    </row>
    <row r="10" spans="1:6" x14ac:dyDescent="0.25">
      <c r="A10">
        <f>'Sponsor Compliance'!$I$2</f>
        <v>0</v>
      </c>
      <c r="B10" t="str">
        <f>'Sponsor Compliance'!A15</f>
        <v>S-604</v>
      </c>
      <c r="C10" t="str">
        <f>'Sponsor Compliance'!O15</f>
        <v/>
      </c>
      <c r="D10">
        <f>'Sponsor Compliance'!Q15</f>
        <v>0</v>
      </c>
      <c r="E10">
        <f>'Sponsor Compliance'!R15</f>
        <v>0</v>
      </c>
      <c r="F10">
        <f>'Sponsor Compliance'!S15</f>
        <v>0</v>
      </c>
    </row>
    <row r="11" spans="1:6" x14ac:dyDescent="0.25">
      <c r="A11">
        <f>'Sponsor Compliance'!$I$2</f>
        <v>0</v>
      </c>
      <c r="B11" t="str">
        <f>'Sponsor Compliance'!A16</f>
        <v>S-605</v>
      </c>
      <c r="C11" t="str">
        <f>'Sponsor Compliance'!O16</f>
        <v/>
      </c>
      <c r="D11">
        <f>'Sponsor Compliance'!Q16</f>
        <v>0</v>
      </c>
      <c r="E11">
        <f>'Sponsor Compliance'!R16</f>
        <v>0</v>
      </c>
      <c r="F11">
        <f>'Sponsor Compliance'!S16</f>
        <v>0</v>
      </c>
    </row>
    <row r="12" spans="1:6" x14ac:dyDescent="0.25">
      <c r="A12">
        <f>'Sponsor Compliance'!$I$2</f>
        <v>0</v>
      </c>
      <c r="B12" t="str">
        <f>'Sponsor Compliance'!A18</f>
        <v>S-607</v>
      </c>
      <c r="C12" t="str">
        <f>'Sponsor Compliance'!O18</f>
        <v/>
      </c>
      <c r="D12">
        <f>'Sponsor Compliance'!Q18</f>
        <v>0</v>
      </c>
      <c r="E12">
        <f>'Sponsor Compliance'!R18</f>
        <v>0</v>
      </c>
      <c r="F12">
        <f>'Sponsor Compliance'!S18</f>
        <v>0</v>
      </c>
    </row>
    <row r="13" spans="1:6" x14ac:dyDescent="0.25">
      <c r="A13">
        <f>'Sponsor Compliance'!$I$2</f>
        <v>0</v>
      </c>
      <c r="B13" t="str">
        <f>'Sponsor Compliance'!A19</f>
        <v>S-608</v>
      </c>
      <c r="C13" t="str">
        <f>'Sponsor Compliance'!O19</f>
        <v/>
      </c>
      <c r="D13">
        <f>'Sponsor Compliance'!Q19</f>
        <v>0</v>
      </c>
      <c r="E13">
        <f>'Sponsor Compliance'!R19</f>
        <v>0</v>
      </c>
      <c r="F13">
        <f>'Sponsor Compliance'!S19</f>
        <v>0</v>
      </c>
    </row>
    <row r="14" spans="1:6" x14ac:dyDescent="0.25">
      <c r="A14">
        <f>'Sponsor Compliance'!$I$2</f>
        <v>0</v>
      </c>
      <c r="B14" t="str">
        <f>'Sponsor Compliance'!A20</f>
        <v>S-609</v>
      </c>
      <c r="C14" t="str">
        <f>'Sponsor Compliance'!O20</f>
        <v/>
      </c>
      <c r="D14">
        <f>'Sponsor Compliance'!Q20</f>
        <v>0</v>
      </c>
      <c r="E14">
        <f>'Sponsor Compliance'!R20</f>
        <v>0</v>
      </c>
      <c r="F14">
        <f>'Sponsor Compliance'!S20</f>
        <v>0</v>
      </c>
    </row>
    <row r="15" spans="1:6" x14ac:dyDescent="0.25">
      <c r="A15">
        <f>'Sponsor Compliance'!$I$2</f>
        <v>0</v>
      </c>
      <c r="B15" t="str">
        <f>'Sponsor Compliance'!A21</f>
        <v>S-610</v>
      </c>
      <c r="C15" t="str">
        <f>'Sponsor Compliance'!O21</f>
        <v/>
      </c>
      <c r="D15">
        <f>'Sponsor Compliance'!Q21</f>
        <v>0</v>
      </c>
      <c r="E15">
        <f>'Sponsor Compliance'!R21</f>
        <v>0</v>
      </c>
      <c r="F15">
        <f>'Sponsor Compliance'!S21</f>
        <v>0</v>
      </c>
    </row>
    <row r="16" spans="1:6" x14ac:dyDescent="0.25">
      <c r="A16">
        <f>'Sponsor Compliance'!$I$2</f>
        <v>0</v>
      </c>
      <c r="B16" t="str">
        <f>'Sponsor Compliance'!A22</f>
        <v>S-611</v>
      </c>
      <c r="C16" t="str">
        <f>'Sponsor Compliance'!O22</f>
        <v/>
      </c>
      <c r="D16">
        <f>'Sponsor Compliance'!Q22</f>
        <v>0</v>
      </c>
      <c r="E16">
        <f>'Sponsor Compliance'!R22</f>
        <v>0</v>
      </c>
      <c r="F16">
        <f>'Sponsor Compliance'!S22</f>
        <v>0</v>
      </c>
    </row>
    <row r="17" spans="1:6" x14ac:dyDescent="0.25">
      <c r="A17">
        <f>'Sponsor Compliance'!$I$2</f>
        <v>0</v>
      </c>
      <c r="B17" t="str">
        <f>'Sponsor Compliance'!A23</f>
        <v>S-612</v>
      </c>
      <c r="C17" t="str">
        <f>'Sponsor Compliance'!O23</f>
        <v/>
      </c>
      <c r="D17">
        <f>'Sponsor Compliance'!Q23</f>
        <v>0</v>
      </c>
      <c r="E17">
        <f>'Sponsor Compliance'!R23</f>
        <v>0</v>
      </c>
      <c r="F17">
        <f>'Sponsor Compliance'!S23</f>
        <v>0</v>
      </c>
    </row>
    <row r="18" spans="1:6" x14ac:dyDescent="0.25">
      <c r="A18">
        <f>'Sponsor Compliance'!$I$2</f>
        <v>0</v>
      </c>
      <c r="B18" t="str">
        <f>'Sponsor Compliance'!A24</f>
        <v>S-613</v>
      </c>
      <c r="C18" t="str">
        <f>'Sponsor Compliance'!O24</f>
        <v/>
      </c>
      <c r="D18">
        <f>'Sponsor Compliance'!Q24</f>
        <v>0</v>
      </c>
      <c r="E18">
        <f>'Sponsor Compliance'!R24</f>
        <v>0</v>
      </c>
      <c r="F18">
        <f>'Sponsor Compliance'!S24</f>
        <v>0</v>
      </c>
    </row>
    <row r="19" spans="1:6" x14ac:dyDescent="0.25">
      <c r="A19">
        <f>'Sponsor Compliance'!$I$2</f>
        <v>0</v>
      </c>
      <c r="B19" t="str">
        <f>'Sponsor Compliance'!A25</f>
        <v>S-614</v>
      </c>
      <c r="C19" t="str">
        <f>'Sponsor Compliance'!O25</f>
        <v/>
      </c>
      <c r="D19">
        <f>'Sponsor Compliance'!Q25</f>
        <v>0</v>
      </c>
      <c r="E19">
        <f>'Sponsor Compliance'!R25</f>
        <v>0</v>
      </c>
      <c r="F19">
        <f>'Sponsor Compliance'!S25</f>
        <v>0</v>
      </c>
    </row>
    <row r="20" spans="1:6" x14ac:dyDescent="0.25">
      <c r="A20">
        <f>'Sponsor Compliance'!$I$2</f>
        <v>0</v>
      </c>
      <c r="B20" t="str">
        <f>'Sponsor Compliance'!A26</f>
        <v>S-615</v>
      </c>
      <c r="C20" t="str">
        <f>'Sponsor Compliance'!O26</f>
        <v/>
      </c>
      <c r="D20">
        <f>'Sponsor Compliance'!Q26</f>
        <v>0</v>
      </c>
      <c r="E20">
        <f>'Sponsor Compliance'!R26</f>
        <v>0</v>
      </c>
      <c r="F20">
        <f>'Sponsor Compliance'!S26</f>
        <v>0</v>
      </c>
    </row>
    <row r="21" spans="1:6" x14ac:dyDescent="0.25">
      <c r="A21">
        <f>'Sponsor Compliance'!$I$2</f>
        <v>0</v>
      </c>
      <c r="B21" t="str">
        <f>'Sponsor Compliance'!A27</f>
        <v>S-616</v>
      </c>
      <c r="C21" t="str">
        <f>'Sponsor Compliance'!O27</f>
        <v/>
      </c>
      <c r="D21">
        <f>'Sponsor Compliance'!Q27</f>
        <v>0</v>
      </c>
      <c r="E21">
        <f>'Sponsor Compliance'!R27</f>
        <v>0</v>
      </c>
      <c r="F21">
        <f>'Sponsor Compliance'!S27</f>
        <v>0</v>
      </c>
    </row>
    <row r="22" spans="1:6" x14ac:dyDescent="0.25">
      <c r="A22">
        <f>'Sponsor Compliance'!$I$2</f>
        <v>0</v>
      </c>
      <c r="B22" t="str">
        <f>'Sponsor Compliance'!A28</f>
        <v>S-617</v>
      </c>
      <c r="C22" t="str">
        <f>'Sponsor Compliance'!O28</f>
        <v/>
      </c>
      <c r="D22">
        <f>'Sponsor Compliance'!Q28</f>
        <v>0</v>
      </c>
      <c r="E22">
        <f>'Sponsor Compliance'!R28</f>
        <v>0</v>
      </c>
      <c r="F22">
        <f>'Sponsor Compliance'!S28</f>
        <v>0</v>
      </c>
    </row>
    <row r="23" spans="1:6" x14ac:dyDescent="0.25">
      <c r="A23">
        <f>'Sponsor Compliance'!$I$2</f>
        <v>0</v>
      </c>
      <c r="B23" t="str">
        <f>'Sponsor Compliance'!A29</f>
        <v>S-618</v>
      </c>
      <c r="C23" t="str">
        <f>'Sponsor Compliance'!O29</f>
        <v/>
      </c>
      <c r="D23">
        <f>'Sponsor Compliance'!Q29</f>
        <v>0</v>
      </c>
      <c r="E23">
        <f>'Sponsor Compliance'!R29</f>
        <v>0</v>
      </c>
      <c r="F23">
        <f>'Sponsor Compliance'!S29</f>
        <v>0</v>
      </c>
    </row>
  </sheetData>
  <sheetProtection algorithmName="SHA-512" hashValue="Cm+lBL6yiC7c2x82aPrG1EhzAE053D8z0EqFwmynTqzdqplgs88Fi6XoOclM+R8f3VKRN573Gx2tMsTF/6O2Ag==" saltValue="fCnBlmqSMBU9ma/PwJpDCg==" spinCount="100000" sheet="1" selectLockedCells="1" selectUnlockedCells="1"/>
  <pageMargins left="0.7" right="0.7" top="0.75" bottom="0.75" header="0.3" footer="0.3"/>
  <pageSetup scale="7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election activeCell="G9" sqref="G9"/>
    </sheetView>
  </sheetViews>
  <sheetFormatPr defaultColWidth="9.140625" defaultRowHeight="15" x14ac:dyDescent="0.25"/>
  <cols>
    <col min="3" max="3" width="24.5703125" bestFit="1" customWidth="1"/>
    <col min="5" max="5" width="20.28515625" customWidth="1"/>
    <col min="7" max="7" width="60.28515625" bestFit="1" customWidth="1"/>
    <col min="9" max="9" width="11.140625" customWidth="1"/>
    <col min="10" max="10" width="38.7109375" bestFit="1" customWidth="1"/>
  </cols>
  <sheetData>
    <row r="1" spans="1:10" s="6" customFormat="1" x14ac:dyDescent="0.25">
      <c r="A1" t="s">
        <v>147</v>
      </c>
      <c r="B1"/>
      <c r="C1" s="6" t="s">
        <v>148</v>
      </c>
      <c r="E1" s="6" t="s">
        <v>149</v>
      </c>
      <c r="G1" s="6" t="s">
        <v>150</v>
      </c>
      <c r="I1" s="6" t="s">
        <v>151</v>
      </c>
      <c r="J1" s="6" t="s">
        <v>152</v>
      </c>
    </row>
    <row r="2" spans="1:10" x14ac:dyDescent="0.25">
      <c r="A2" t="s">
        <v>153</v>
      </c>
      <c r="C2" s="9" t="s">
        <v>154</v>
      </c>
      <c r="E2" s="9" t="s">
        <v>155</v>
      </c>
      <c r="G2" t="s">
        <v>156</v>
      </c>
      <c r="I2" s="8" t="s">
        <v>157</v>
      </c>
      <c r="J2" s="7" t="s">
        <v>158</v>
      </c>
    </row>
    <row r="3" spans="1:10" x14ac:dyDescent="0.25">
      <c r="C3" s="9" t="s">
        <v>159</v>
      </c>
      <c r="E3" s="9" t="s">
        <v>160</v>
      </c>
      <c r="G3" t="s">
        <v>161</v>
      </c>
      <c r="I3" s="7" t="s">
        <v>162</v>
      </c>
      <c r="J3" s="7" t="s">
        <v>163</v>
      </c>
    </row>
    <row r="4" spans="1:10" x14ac:dyDescent="0.25">
      <c r="E4" s="9" t="s">
        <v>164</v>
      </c>
      <c r="G4" t="s">
        <v>165</v>
      </c>
      <c r="I4" s="7" t="s">
        <v>166</v>
      </c>
      <c r="J4" s="7" t="s">
        <v>167</v>
      </c>
    </row>
    <row r="5" spans="1:10" x14ac:dyDescent="0.25">
      <c r="G5" t="s">
        <v>168</v>
      </c>
      <c r="I5" s="7" t="s">
        <v>169</v>
      </c>
      <c r="J5" s="7" t="s">
        <v>170</v>
      </c>
    </row>
    <row r="6" spans="1:10" x14ac:dyDescent="0.25">
      <c r="G6" t="s">
        <v>171</v>
      </c>
      <c r="I6" s="7" t="s">
        <v>172</v>
      </c>
      <c r="J6" s="7" t="s">
        <v>173</v>
      </c>
    </row>
    <row r="7" spans="1:10" x14ac:dyDescent="0.25">
      <c r="G7" t="s">
        <v>174</v>
      </c>
      <c r="I7" s="7" t="s">
        <v>175</v>
      </c>
      <c r="J7" s="7" t="s">
        <v>176</v>
      </c>
    </row>
    <row r="8" spans="1:10" x14ac:dyDescent="0.25">
      <c r="G8" t="s">
        <v>177</v>
      </c>
      <c r="I8" s="7" t="s">
        <v>178</v>
      </c>
      <c r="J8" s="7" t="s">
        <v>179</v>
      </c>
    </row>
    <row r="9" spans="1:10" x14ac:dyDescent="0.25">
      <c r="G9" t="s">
        <v>180</v>
      </c>
      <c r="I9" s="7" t="s">
        <v>181</v>
      </c>
      <c r="J9" s="7" t="s">
        <v>182</v>
      </c>
    </row>
    <row r="10" spans="1:10" x14ac:dyDescent="0.25">
      <c r="G10" t="s">
        <v>183</v>
      </c>
      <c r="I10" s="7" t="s">
        <v>184</v>
      </c>
      <c r="J10" s="7" t="s">
        <v>185</v>
      </c>
    </row>
    <row r="11" spans="1:10" x14ac:dyDescent="0.25">
      <c r="G11" t="s">
        <v>186</v>
      </c>
      <c r="I11" s="7" t="s">
        <v>187</v>
      </c>
      <c r="J11" s="7" t="s">
        <v>188</v>
      </c>
    </row>
    <row r="12" spans="1:10" x14ac:dyDescent="0.25">
      <c r="G12" t="s">
        <v>189</v>
      </c>
      <c r="I12" s="7" t="s">
        <v>190</v>
      </c>
      <c r="J12" s="7" t="s">
        <v>191</v>
      </c>
    </row>
    <row r="13" spans="1:10" x14ac:dyDescent="0.25">
      <c r="G13" t="s">
        <v>192</v>
      </c>
      <c r="I13" s="7" t="s">
        <v>193</v>
      </c>
      <c r="J13" s="7" t="s">
        <v>194</v>
      </c>
    </row>
    <row r="14" spans="1:10" x14ac:dyDescent="0.25">
      <c r="I14" s="7" t="s">
        <v>195</v>
      </c>
      <c r="J14" s="7" t="s">
        <v>196</v>
      </c>
    </row>
    <row r="15" spans="1:10" x14ac:dyDescent="0.25">
      <c r="I15" s="7" t="s">
        <v>197</v>
      </c>
      <c r="J15" s="7" t="s">
        <v>198</v>
      </c>
    </row>
    <row r="16" spans="1:10" x14ac:dyDescent="0.25">
      <c r="I16" s="7" t="s">
        <v>199</v>
      </c>
      <c r="J16" s="7" t="s">
        <v>200</v>
      </c>
    </row>
    <row r="17" spans="9:10" x14ac:dyDescent="0.25">
      <c r="I17" s="7" t="s">
        <v>201</v>
      </c>
      <c r="J17" s="7" t="s">
        <v>202</v>
      </c>
    </row>
    <row r="18" spans="9:10" x14ac:dyDescent="0.25">
      <c r="I18" s="7" t="s">
        <v>203</v>
      </c>
      <c r="J18" s="7" t="s">
        <v>204</v>
      </c>
    </row>
    <row r="19" spans="9:10" x14ac:dyDescent="0.25">
      <c r="I19" s="7" t="s">
        <v>205</v>
      </c>
      <c r="J19" s="7" t="s">
        <v>206</v>
      </c>
    </row>
    <row r="20" spans="9:10" x14ac:dyDescent="0.25">
      <c r="I20" s="7" t="s">
        <v>207</v>
      </c>
      <c r="J20" s="7" t="s">
        <v>208</v>
      </c>
    </row>
    <row r="21" spans="9:10" x14ac:dyDescent="0.25">
      <c r="I21" s="7"/>
      <c r="J21" s="7"/>
    </row>
    <row r="22" spans="9:10" x14ac:dyDescent="0.25">
      <c r="I22" s="8"/>
      <c r="J22" s="7"/>
    </row>
    <row r="23" spans="9:10" x14ac:dyDescent="0.25">
      <c r="I23" s="7"/>
      <c r="J23" s="7"/>
    </row>
    <row r="24" spans="9:10" x14ac:dyDescent="0.25">
      <c r="I24" s="7"/>
      <c r="J24" s="7"/>
    </row>
    <row r="25" spans="9:10" x14ac:dyDescent="0.25">
      <c r="I25" s="7"/>
      <c r="J25" s="7"/>
    </row>
    <row r="26" spans="9:10" x14ac:dyDescent="0.25">
      <c r="I26" s="7"/>
      <c r="J26" s="7"/>
    </row>
    <row r="27" spans="9:10" x14ac:dyDescent="0.25">
      <c r="I27" s="7"/>
      <c r="J27" s="7"/>
    </row>
    <row r="28" spans="9:10" x14ac:dyDescent="0.25">
      <c r="I28" s="8"/>
      <c r="J28" s="7"/>
    </row>
    <row r="29" spans="9:10" x14ac:dyDescent="0.25">
      <c r="I29" s="7"/>
      <c r="J29" s="7"/>
    </row>
    <row r="30" spans="9:10" x14ac:dyDescent="0.25">
      <c r="I30" s="7"/>
      <c r="J30" s="7"/>
    </row>
    <row r="31" spans="9:10" x14ac:dyDescent="0.25">
      <c r="I31" s="7"/>
      <c r="J31" s="7"/>
    </row>
    <row r="32" spans="9:10" x14ac:dyDescent="0.25">
      <c r="I32" s="7"/>
      <c r="J32" s="7"/>
    </row>
    <row r="33" spans="9:10" x14ac:dyDescent="0.25">
      <c r="I33" s="7"/>
      <c r="J33" s="7"/>
    </row>
    <row r="34" spans="9:10" x14ac:dyDescent="0.25">
      <c r="I34" s="7"/>
      <c r="J34" s="7"/>
    </row>
    <row r="35" spans="9:10" x14ac:dyDescent="0.25">
      <c r="I35" s="7"/>
      <c r="J35" s="7"/>
    </row>
    <row r="36" spans="9:10" x14ac:dyDescent="0.25">
      <c r="I36" s="7"/>
      <c r="J36" s="7"/>
    </row>
    <row r="37" spans="9:10" x14ac:dyDescent="0.25">
      <c r="I37" s="7"/>
      <c r="J37" s="7"/>
    </row>
    <row r="38" spans="9:10" x14ac:dyDescent="0.25">
      <c r="I38" s="7"/>
      <c r="J38" s="7"/>
    </row>
  </sheetData>
  <sheetProtection algorithmName="SHA-512" hashValue="mD3BOOV+vYc0igZvUaqQEiJ7sQbo0OGkSQ9Et0lb/5AxRKb3p1yXN5TGmuYb6vTB4XvcG3RKWf8+4YjAB50GtQ==" saltValue="sq91eQ8xzsFU3j2NVkxx7g==" spinCount="100000" sheet="1" objects="1" scenarios="1"/>
  <sortState xmlns:xlrd2="http://schemas.microsoft.com/office/spreadsheetml/2017/richdata2" ref="I2:J35">
    <sortCondition ref="I2:I3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E3A95-FC22-4553-9CC0-AE56616BE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BFA93F-0ADA-41EC-92DC-9EF700E076FC}">
  <ds:schemaRef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06a0b0f5-ab3f-4382-8730-459fb424e421"/>
    <ds:schemaRef ds:uri="http://schemas.microsoft.com/office/2006/documentManagement/types"/>
    <ds:schemaRef ds:uri="http://purl.org/dc/terms/"/>
    <ds:schemaRef ds:uri="ab265a8d-0461-4cf6-a11e-f53dfccd5f1c"/>
    <ds:schemaRef ds:uri="1c9a6e4b-d2b8-489f-8a54-601785611b76"/>
    <ds:schemaRef ds:uri="http://schemas.microsoft.com/office/2006/metadata/properties"/>
  </ds:schemaRefs>
</ds:datastoreItem>
</file>

<file path=customXml/itemProps3.xml><?xml version="1.0" encoding="utf-8"?>
<ds:datastoreItem xmlns:ds="http://schemas.openxmlformats.org/officeDocument/2006/customXml" ds:itemID="{E9C18DE2-72C5-40C0-A800-D748E33C90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Sponsor Compliance</vt:lpstr>
      <vt:lpstr>SponData</vt:lpstr>
      <vt:lpstr>List Tab</vt:lpstr>
      <vt:lpstr>'Sponsor Compliance'!Print_Titles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Cherry, Stacy</cp:lastModifiedBy>
  <cp:revision/>
  <cp:lastPrinted>2024-07-12T13:41:20Z</cp:lastPrinted>
  <dcterms:created xsi:type="dcterms:W3CDTF">2016-11-08T17:13:56Z</dcterms:created>
  <dcterms:modified xsi:type="dcterms:W3CDTF">2024-07-15T10:48:22Z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138</vt:lpwstr>
  </property>
  <property fmtid="{D5CDD505-2E9C-101B-9397-08002B2CF9AE}" pid="3" name="AuthorIds_UIVersion_2048">
    <vt:lpwstr>138</vt:lpwstr>
  </property>
  <property fmtid="{D5CDD505-2E9C-101B-9397-08002B2CF9AE}" pid="4" name="AuthorIds_UIVersion_3584">
    <vt:lpwstr>138</vt:lpwstr>
  </property>
  <property fmtid="{D5CDD505-2E9C-101B-9397-08002B2CF9AE}" pid="5" name="ContentTypeId">
    <vt:lpwstr>0x0101006A7B711B632ECE44A0AFA87066511B77</vt:lpwstr>
  </property>
  <property fmtid="{D5CDD505-2E9C-101B-9397-08002B2CF9AE}" pid="6" name="ComplianceAssetId">
    <vt:lpwstr/>
  </property>
  <property fmtid="{D5CDD505-2E9C-101B-9397-08002B2CF9AE}" pid="7" name="AuthorIds_UIVersion_1024">
    <vt:lpwstr>3</vt:lpwstr>
  </property>
  <property fmtid="{D5CDD505-2E9C-101B-9397-08002B2CF9AE}" pid="8" name="AuthorIds_UIVersion_1536">
    <vt:lpwstr>138</vt:lpwstr>
  </property>
  <property fmtid="{D5CDD505-2E9C-101B-9397-08002B2CF9AE}" pid="9" name="MediaServiceImageTags">
    <vt:lpwstr/>
  </property>
</Properties>
</file>