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hiodas.sharepoint.com/sites/SponsorEvaluation/Shared Documents/2025-26 Evaluation/Training Materials/Webinar materials/"/>
    </mc:Choice>
  </mc:AlternateContent>
  <xr:revisionPtr revIDLastSave="4574" documentId="8_{82F9F6D7-DB45-415E-AD98-1B0581746AF0}" xr6:coauthVersionLast="47" xr6:coauthVersionMax="47" xr10:uidLastSave="{F06A65FD-F23F-44C2-8515-2A35840FF6B2}"/>
  <bookViews>
    <workbookView xWindow="22932" yWindow="-4644" windowWidth="30936" windowHeight="16776" activeTab="4" xr2:uid="{0D676E30-0388-4763-8295-26D2AF44CFE7}"/>
  </bookViews>
  <sheets>
    <sheet name="Notes" sheetId="7" r:id="rId1"/>
    <sheet name="Academics" sheetId="3" r:id="rId2"/>
    <sheet name="Compliance" sheetId="9" r:id="rId3"/>
    <sheet name="Quality" sheetId="1" r:id="rId4"/>
    <sheet name="OVERALL RATING" sheetId="4" r:id="rId5"/>
    <sheet name="Data Validation"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9" l="1"/>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3" i="3"/>
  <c r="O12"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3" i="3"/>
  <c r="N12"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4" i="3"/>
  <c r="F15" i="3"/>
  <c r="F16" i="3"/>
  <c r="F17" i="3"/>
  <c r="F18" i="3"/>
  <c r="F19" i="3"/>
  <c r="F5" i="9" l="1"/>
  <c r="G5" i="9" s="1"/>
  <c r="N78" i="3"/>
  <c r="N11" i="3"/>
  <c r="N10"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0" i="3"/>
  <c r="F10" i="3" s="1"/>
  <c r="G10" i="3" s="1"/>
  <c r="E15" i="3"/>
  <c r="E14" i="3"/>
  <c r="E13" i="3"/>
  <c r="F13" i="3" s="1"/>
  <c r="G13" i="3" s="1"/>
  <c r="E12" i="3"/>
  <c r="F12" i="3" s="1"/>
  <c r="E11" i="3"/>
  <c r="F11" i="3" s="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5" i="1"/>
  <c r="K10" i="3"/>
  <c r="C10" i="3"/>
  <c r="E5" i="1"/>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11" i="3"/>
  <c r="O11" i="3" l="1"/>
  <c r="G12" i="3"/>
  <c r="O10" i="3"/>
  <c r="G5" i="1"/>
  <c r="I5" i="1" s="1"/>
  <c r="C11" i="3"/>
  <c r="G11" i="3" s="1"/>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11" i="3"/>
  <c r="J5" i="1" l="1"/>
  <c r="K5" i="1" s="1"/>
  <c r="R10" i="3"/>
  <c r="R23" i="3"/>
  <c r="T10" i="3" l="1"/>
  <c r="E8" i="4"/>
  <c r="E20" i="4" l="1"/>
  <c r="U10" i="3" l="1"/>
  <c r="A8" i="4" s="1"/>
  <c r="H5" i="9" l="1"/>
  <c r="C20" i="4"/>
  <c r="G20" i="4" s="1"/>
  <c r="H20" i="4" s="1"/>
  <c r="C8" i="4"/>
  <c r="G8" i="4" s="1"/>
  <c r="H8" i="4" s="1"/>
</calcChain>
</file>

<file path=xl/sharedStrings.xml><?xml version="1.0" encoding="utf-8"?>
<sst xmlns="http://schemas.openxmlformats.org/spreadsheetml/2006/main" count="188" uniqueCount="162">
  <si>
    <t>This calculator and its contained simulations were created in the Summer of 2025 by Sponsor Evaluation Staff in the Office of Accountability. 
If you have any questions or would like to report an error, please contact us at:</t>
  </si>
  <si>
    <t>sponsor.evaluation@education.ohio.gov</t>
  </si>
  <si>
    <t>For more detailed information about the components and overall scores/ratings for Sponsor Evaluation, please see the most recent Technical Document here:</t>
  </si>
  <si>
    <t>2024-2025 Sponsor Evaluation Technical Document</t>
  </si>
  <si>
    <t xml:space="preserve">Any updates or corrections to this calculator will be made annually. Sponsor Evaluation staff will review, edit, and post this calculator by July 15th each year. </t>
  </si>
  <si>
    <t xml:space="preserve">First, enter the relevant data* in the input boxes indicated by a red outline. </t>
  </si>
  <si>
    <t xml:space="preserve">           *Click here to find FTE and report card ratings for each school.</t>
  </si>
  <si>
    <t xml:space="preserve">Then, this spreadsheet will automatically calculate the rest, and give a simulated Academic Performance Component score in the "Final Component Score" box. </t>
  </si>
  <si>
    <t>Report Card  Overall Rating</t>
  </si>
  <si>
    <t>Meets Standards</t>
  </si>
  <si>
    <t>Component Rating Scale</t>
  </si>
  <si>
    <t>Range of Average Portfolio Points</t>
  </si>
  <si>
    <t>Final Component Score</t>
  </si>
  <si>
    <t>3.5 - 4</t>
  </si>
  <si>
    <t>2.5 - 3.49</t>
  </si>
  <si>
    <t>1.5 - 2.49</t>
  </si>
  <si>
    <t>0.5 - 1.49</t>
  </si>
  <si>
    <t>0 - 0.49</t>
  </si>
  <si>
    <t>Traditional Report Card Overall Rating</t>
  </si>
  <si>
    <t>DOPR Report Card Overall Rating</t>
  </si>
  <si>
    <t>Equivalent Points on Common Scale</t>
  </si>
  <si>
    <t>5 Stars</t>
  </si>
  <si>
    <t>Exceeds Standards</t>
  </si>
  <si>
    <t>4.5 Stars</t>
  </si>
  <si>
    <t>4 Stars</t>
  </si>
  <si>
    <t>3.5 Stars</t>
  </si>
  <si>
    <t>3 Stars</t>
  </si>
  <si>
    <t>2.5 Stars</t>
  </si>
  <si>
    <t>2 Stars</t>
  </si>
  <si>
    <t>1.5 Stars</t>
  </si>
  <si>
    <t>1 Star</t>
  </si>
  <si>
    <t>Does Not Meet Standards</t>
  </si>
  <si>
    <t>How to Use this Compliance Component Calculator:</t>
  </si>
  <si>
    <t>Sponsor Substantiated Percentage</t>
  </si>
  <si>
    <t>Final Component Points
(Determined by the scale below)</t>
  </si>
  <si>
    <t>Final Component Rating
(Determined by the scale below)</t>
  </si>
  <si>
    <t>Final Component Points</t>
  </si>
  <si>
    <t>Final Component Rating</t>
  </si>
  <si>
    <t>Exceeds Expectations</t>
  </si>
  <si>
    <t>Meets Expectations</t>
  </si>
  <si>
    <t>Progressing Toward Expectations</t>
  </si>
  <si>
    <t>Below Expectations</t>
  </si>
  <si>
    <t>Significantly Below Expectations</t>
  </si>
  <si>
    <t>How to Use this Quality Practices Component Calculator:</t>
  </si>
  <si>
    <t>Quality Standard</t>
  </si>
  <si>
    <t>&lt;--- 
DIVIDED BY 
---&gt;</t>
  </si>
  <si>
    <t>EQUALS
---&gt;</t>
  </si>
  <si>
    <t>A.03 Roles and Responsibilities</t>
  </si>
  <si>
    <t>A.04 Conflicts of Interest</t>
  </si>
  <si>
    <t>A.05 Staff Expertise</t>
  </si>
  <si>
    <t>Percentage</t>
  </si>
  <si>
    <t>A.06 Staff Development</t>
  </si>
  <si>
    <t>A.07 Allocation of Resources</t>
  </si>
  <si>
    <t>B.01 Application Process, Timeline and Directions</t>
  </si>
  <si>
    <t>Progressing Toward Standards</t>
  </si>
  <si>
    <t>Below Standards</t>
  </si>
  <si>
    <t>B.03 Rigorous Criteria for Replicators and Schools Seeking a Change in Sponsor</t>
  </si>
  <si>
    <t>Significantly Below Standards</t>
  </si>
  <si>
    <t>B.05 Reviewer Protocols</t>
  </si>
  <si>
    <t>C.01 Contract Student Performance Measures</t>
  </si>
  <si>
    <t>C.02:  Contract Terms for Renewal and Non-Renewal</t>
  </si>
  <si>
    <t>C.03 Contract Amendment and Updates</t>
  </si>
  <si>
    <t>D.01:  Oversight Transparency</t>
  </si>
  <si>
    <t>D.02 Enrollment and Financial Reviews</t>
  </si>
  <si>
    <t>D.03 On-Site Visits</t>
  </si>
  <si>
    <t>D.04 Site Visit Reports</t>
  </si>
  <si>
    <t>D.05:  Performance Monitoring</t>
  </si>
  <si>
    <t>D.06 Intervention</t>
  </si>
  <si>
    <t>D.07:  Annual Performance Reports</t>
  </si>
  <si>
    <t>E.01 Renewal Application</t>
  </si>
  <si>
    <t>E.02:  Renewal and Non-Renewal Decisions</t>
  </si>
  <si>
    <t>E.03 Non-Renewal Notification</t>
  </si>
  <si>
    <t>E.04:  Contract Termination</t>
  </si>
  <si>
    <t>E.05 Closure Process</t>
  </si>
  <si>
    <t>E.06:  Renewal Reviewer Protocols</t>
  </si>
  <si>
    <t>F.01:  Ongoing Technical Assistance</t>
  </si>
  <si>
    <t>F.02 Legal and Policy Updates</t>
  </si>
  <si>
    <t>F.03:  Professional Development for Schools</t>
  </si>
  <si>
    <t>F.04 Relationships with Schools' Governing Authorities</t>
  </si>
  <si>
    <t>How to Use this Overall Points and Overall Rating Calculator:</t>
  </si>
  <si>
    <t>Yes</t>
  </si>
  <si>
    <t>The Evaluation Cycle DOES include the Academic Component:</t>
  </si>
  <si>
    <t>Academic Component Points</t>
  </si>
  <si>
    <t>PLUS</t>
  </si>
  <si>
    <t>Compliance Component Points</t>
  </si>
  <si>
    <t>Quality Component Points</t>
  </si>
  <si>
    <t xml:space="preserve"> EQUALS
----&gt; </t>
  </si>
  <si>
    <t>Overall Points
(Determined by the scale below)</t>
  </si>
  <si>
    <t>Overall Rating
(Determined by the scale below)</t>
  </si>
  <si>
    <t>Overall Point Scale</t>
  </si>
  <si>
    <t>Overall Points</t>
  </si>
  <si>
    <t>Overall Rating</t>
  </si>
  <si>
    <t>10 - 12</t>
  </si>
  <si>
    <t>Exemplary</t>
  </si>
  <si>
    <t>Effective</t>
  </si>
  <si>
    <t>Ineffective</t>
  </si>
  <si>
    <t>Poor</t>
  </si>
  <si>
    <t>The Evaluation Cycle does NOT Include the Academic Component:</t>
  </si>
  <si>
    <t>EQUALS
----&gt;</t>
  </si>
  <si>
    <t>7 - 8</t>
  </si>
  <si>
    <t>5 - 6</t>
  </si>
  <si>
    <t>2 - 4</t>
  </si>
  <si>
    <t>0 - 1</t>
  </si>
  <si>
    <t>Is there an Academic Component?</t>
  </si>
  <si>
    <t>Possible School Stars/Grades</t>
  </si>
  <si>
    <t>No</t>
  </si>
  <si>
    <t>Possible Points</t>
  </si>
  <si>
    <t>First, enter the relevant data in the input box indicated by a red outline. 
Then, the spreadsheet will automatically calculate the rest, and give you a simulated result in the "Final Component Points" and "Final Component Rating" boxes.</t>
  </si>
  <si>
    <t>School Name or IRN</t>
  </si>
  <si>
    <r>
      <t>School FTE</t>
    </r>
    <r>
      <rPr>
        <sz val="12"/>
        <color theme="1"/>
        <rFont val="Source Sans Pro"/>
        <family val="2"/>
      </rPr>
      <t xml:space="preserve">
</t>
    </r>
    <r>
      <rPr>
        <i/>
        <sz val="12"/>
        <color theme="1"/>
        <rFont val="Source Sans Pro"/>
        <family val="2"/>
      </rPr>
      <t>Rounded to the Nearest Whole Number</t>
    </r>
  </si>
  <si>
    <r>
      <t xml:space="preserve">Portfolio FTE
</t>
    </r>
    <r>
      <rPr>
        <sz val="12"/>
        <color theme="1"/>
        <rFont val="Source Sans Pro"/>
        <family val="2"/>
      </rPr>
      <t>(Sum Column D)</t>
    </r>
  </si>
  <si>
    <r>
      <t xml:space="preserve">Weight 
</t>
    </r>
    <r>
      <rPr>
        <sz val="12"/>
        <color theme="1"/>
        <rFont val="Source Sans Pro"/>
        <family val="2"/>
      </rPr>
      <t xml:space="preserve">(Divide Each Column D Value by the Column E Value) 
</t>
    </r>
    <r>
      <rPr>
        <i/>
        <sz val="12"/>
        <color theme="1"/>
        <rFont val="Source Sans Pro"/>
        <family val="2"/>
      </rPr>
      <t>Rounded to the Nearest Thousandths</t>
    </r>
  </si>
  <si>
    <r>
      <t xml:space="preserve">Weighted Points 
</t>
    </r>
    <r>
      <rPr>
        <sz val="12"/>
        <color theme="1"/>
        <rFont val="Source Sans Pro"/>
        <family val="2"/>
      </rPr>
      <t xml:space="preserve">(Multiply Each Column C Value by the Column F Value) 
</t>
    </r>
    <r>
      <rPr>
        <i/>
        <sz val="12"/>
        <color theme="1"/>
        <rFont val="Source Sans Pro"/>
        <family val="2"/>
      </rPr>
      <t xml:space="preserve">Rounded to the Nearest Thousandths </t>
    </r>
  </si>
  <si>
    <r>
      <t xml:space="preserve">Portfolio FTE
</t>
    </r>
    <r>
      <rPr>
        <sz val="12"/>
        <color theme="1"/>
        <rFont val="Source Sans Pro"/>
        <family val="2"/>
      </rPr>
      <t>(Sum Column L)</t>
    </r>
  </si>
  <si>
    <r>
      <t xml:space="preserve">Weight 
</t>
    </r>
    <r>
      <rPr>
        <sz val="12"/>
        <color theme="1"/>
        <rFont val="Source Sans Pro"/>
        <family val="2"/>
      </rPr>
      <t xml:space="preserve">(Divide Each Column L Value by the Column M Value)
</t>
    </r>
    <r>
      <rPr>
        <i/>
        <sz val="12"/>
        <color theme="1"/>
        <rFont val="Source Sans Pro"/>
        <family val="2"/>
      </rPr>
      <t>Rounded to the Nearest Thousandths</t>
    </r>
  </si>
  <si>
    <r>
      <t xml:space="preserve">Weighted Points 
</t>
    </r>
    <r>
      <rPr>
        <sz val="12"/>
        <color theme="1"/>
        <rFont val="Source Sans Pro"/>
        <family val="2"/>
      </rPr>
      <t xml:space="preserve">(Multiply Each Column K Value by the Column N Value) 
</t>
    </r>
    <r>
      <rPr>
        <i/>
        <sz val="12"/>
        <color theme="1"/>
        <rFont val="Source Sans Pro"/>
        <family val="2"/>
      </rPr>
      <t xml:space="preserve">Rounded to the Nearest Thousandths </t>
    </r>
  </si>
  <si>
    <t>First, enter the relevant data in the input boxes indicated by a red outline. 
Then, the spreadsheet will automatically calculate the rest, and give you a simulated result in the "Final Component Points" and "Final Component Rating" boxes.</t>
  </si>
  <si>
    <t>B.02: Rigorous Criteria for New Schools</t>
  </si>
  <si>
    <t>A.01: Mission and Strategic Plan</t>
  </si>
  <si>
    <t>Points Received for Each Standard</t>
  </si>
  <si>
    <t>Possible Points for Each Standard</t>
  </si>
  <si>
    <r>
      <t xml:space="preserve">Total Points Received for All Standards
</t>
    </r>
    <r>
      <rPr>
        <sz val="12"/>
        <color theme="1"/>
        <rFont val="Source Sans Pro"/>
        <family val="2"/>
      </rPr>
      <t xml:space="preserve"> (Sum Column B)</t>
    </r>
  </si>
  <si>
    <r>
      <t xml:space="preserve">Total Possible Points for All Standards
</t>
    </r>
    <r>
      <rPr>
        <sz val="12"/>
        <color theme="1"/>
        <rFont val="Source Sans Pro"/>
        <family val="2"/>
      </rPr>
      <t xml:space="preserve"> (Sum Column C)</t>
    </r>
  </si>
  <si>
    <t>A.02: Goals and Self-Evaluation</t>
  </si>
  <si>
    <t>B.04: Reviewer Expertise</t>
  </si>
  <si>
    <t>B.06: Rigorous Decision-Making</t>
  </si>
  <si>
    <r>
      <t xml:space="preserve">This calculator serves only as a "what if" simulation to determine a sponsor's score and/or rating that </t>
    </r>
    <r>
      <rPr>
        <b/>
        <i/>
        <sz val="20"/>
        <color rgb="FF000000"/>
        <rFont val="Source Sans Pro"/>
        <family val="2"/>
      </rPr>
      <t>could</t>
    </r>
    <r>
      <rPr>
        <b/>
        <sz val="20"/>
        <color rgb="FF000000"/>
        <rFont val="Source Sans Pro"/>
        <family val="2"/>
      </rPr>
      <t xml:space="preserve"> be, based on the data submitted by the user. 
It is NOT a guarantee of a score or rating and should be used only as an informative resource.
This calculator should NOT be used to simulate any cycles prior to the 2025-2026 evaluation cycle.</t>
    </r>
  </si>
  <si>
    <t>90 - 100%</t>
  </si>
  <si>
    <t>75 - 89.9%</t>
  </si>
  <si>
    <t>55 - 74.9%</t>
  </si>
  <si>
    <t>35 - 54.9%</t>
  </si>
  <si>
    <t>0 - 34.9%</t>
  </si>
  <si>
    <t>92 - 100%</t>
  </si>
  <si>
    <t>87 - 91.9%</t>
  </si>
  <si>
    <t>84 - 86.9%</t>
  </si>
  <si>
    <t>80 - 83.9%</t>
  </si>
  <si>
    <t>0 - 79.9%</t>
  </si>
  <si>
    <t>Total Number of Applicable Compliance Items on the Oversight of Schools Worksheet</t>
  </si>
  <si>
    <t>Number of Substantiated Items for Each School
(Include all items scored as "compliant" or "N/A")</t>
  </si>
  <si>
    <r>
      <t xml:space="preserve">Each School's Percentage of Substantiated Items
 </t>
    </r>
    <r>
      <rPr>
        <b/>
        <i/>
        <sz val="12"/>
        <color theme="1"/>
        <rFont val="Source Sans Pro"/>
        <family val="2"/>
      </rPr>
      <t>Rounded to nearest thousandths decimal place</t>
    </r>
  </si>
  <si>
    <r>
      <t xml:space="preserve"> Weighted Portfolio Points for </t>
    </r>
    <r>
      <rPr>
        <b/>
        <sz val="12"/>
        <color rgb="FFC00000"/>
        <rFont val="Source Sans Pro"/>
        <family val="2"/>
      </rPr>
      <t xml:space="preserve">List A
</t>
    </r>
    <r>
      <rPr>
        <sz val="12"/>
        <rFont val="Source Sans Pro"/>
        <family val="2"/>
      </rPr>
      <t>(Sum of Column G)</t>
    </r>
  </si>
  <si>
    <r>
      <t xml:space="preserve"> Weighted Portfolio Points for </t>
    </r>
    <r>
      <rPr>
        <b/>
        <sz val="12"/>
        <color rgb="FFC00000"/>
        <rFont val="Source Sans Pro"/>
        <family val="2"/>
      </rPr>
      <t xml:space="preserve">List B
</t>
    </r>
    <r>
      <rPr>
        <sz val="12"/>
        <rFont val="Source Sans Pro"/>
        <family val="2"/>
      </rPr>
      <t>(Sum of Column O)</t>
    </r>
  </si>
  <si>
    <t>N/A</t>
  </si>
  <si>
    <r>
      <t xml:space="preserve">           *Do NOT include in List B schools that:  had contracts  non-renewed or terminated by</t>
    </r>
    <r>
      <rPr>
        <b/>
        <i/>
        <sz val="16"/>
        <color theme="10"/>
        <rFont val="Source Sans Pro"/>
        <family val="2"/>
      </rPr>
      <t xml:space="preserve"> any entity other </t>
    </r>
    <r>
      <rPr>
        <b/>
        <sz val="16"/>
        <color theme="10"/>
        <rFont val="Source Sans Pro"/>
        <family val="2"/>
      </rPr>
      <t>than their sponsor</t>
    </r>
  </si>
  <si>
    <t xml:space="preserve">           *Exclude from both list A AND LIst B any schools that:  have been in operation for not more than two full school years, whose contracts were not renewed or terminated by the sponsor pursuant to section 3314.07 of the Revised Code before the
            evaluation, and any community school in which a majority of the enrolled students are children with disabilities receiving special education and related services in accordance with Chapter 3323 of the Revised Code [ORC 3314.35(B)(2)].</t>
  </si>
  <si>
    <t>How to Use this Academic Performance Component Calculator:</t>
  </si>
  <si>
    <r>
      <t xml:space="preserve">SCHOOLS IN YOUR PORTFOLIO OPEN AT THE </t>
    </r>
    <r>
      <rPr>
        <b/>
        <i/>
        <u/>
        <sz val="18"/>
        <color rgb="FFC00000"/>
        <rFont val="Source Sans Pro"/>
        <family val="2"/>
      </rPr>
      <t>BEGINNING OF THE ACADEMIC YEAR (List A)</t>
    </r>
  </si>
  <si>
    <r>
      <t xml:space="preserve">SCHOOLS IN YOUR PORTFOLIO OPEN AT THE </t>
    </r>
    <r>
      <rPr>
        <b/>
        <i/>
        <u/>
        <sz val="18"/>
        <color rgb="FFC00000"/>
        <rFont val="Source Sans Pro"/>
        <family val="2"/>
      </rPr>
      <t>END OF THE ACADEMIC YEAR (List B)</t>
    </r>
  </si>
  <si>
    <r>
      <t>Overall Rating Assigned to Common Scale Points 
(</t>
    </r>
    <r>
      <rPr>
        <sz val="12"/>
        <color theme="1"/>
        <rFont val="Source Sans Pro"/>
        <family val="2"/>
      </rPr>
      <t>See Point Scale to the Right of these Lists)</t>
    </r>
  </si>
  <si>
    <r>
      <t xml:space="preserve">Overall Rating Assigned to Common Scale Points 
</t>
    </r>
    <r>
      <rPr>
        <sz val="12"/>
        <color theme="1"/>
        <rFont val="Source Sans Pro"/>
        <family val="2"/>
      </rPr>
      <t>(See Point Scale to the Right of these Lists)</t>
    </r>
  </si>
  <si>
    <t>Assigning Report Card Overall Ratings to Common Scale Points</t>
  </si>
  <si>
    <r>
      <t xml:space="preserve">Average of </t>
    </r>
    <r>
      <rPr>
        <b/>
        <sz val="20"/>
        <color rgb="FFC00000"/>
        <rFont val="Source Sans Pro"/>
        <family val="2"/>
      </rPr>
      <t>List A</t>
    </r>
    <r>
      <rPr>
        <b/>
        <sz val="20"/>
        <color theme="1"/>
        <rFont val="Source Sans Pro"/>
        <family val="2"/>
      </rPr>
      <t xml:space="preserve"> and </t>
    </r>
    <r>
      <rPr>
        <b/>
        <sz val="20"/>
        <color rgb="FFC00000"/>
        <rFont val="Source Sans Pro"/>
        <family val="2"/>
      </rPr>
      <t xml:space="preserve">List B </t>
    </r>
    <r>
      <rPr>
        <b/>
        <sz val="20"/>
        <rFont val="Source Sans Pro"/>
        <family val="2"/>
      </rPr>
      <t>Weighted Portfolio Points</t>
    </r>
    <r>
      <rPr>
        <b/>
        <sz val="20"/>
        <color rgb="FFC00000"/>
        <rFont val="Source Sans Pro"/>
        <family val="2"/>
      </rPr>
      <t xml:space="preserve">  </t>
    </r>
  </si>
  <si>
    <r>
      <t xml:space="preserve">Final Component Score
</t>
    </r>
    <r>
      <rPr>
        <sz val="20"/>
        <color theme="1"/>
        <rFont val="Source Sans Pro"/>
        <family val="2"/>
      </rPr>
      <t>(Determined by the scale below)</t>
    </r>
  </si>
  <si>
    <r>
      <t xml:space="preserve">Sponsor Substantiated Percentage
(Average of Column D)
</t>
    </r>
    <r>
      <rPr>
        <b/>
        <i/>
        <sz val="18"/>
        <rFont val="Source Sans Pro"/>
        <family val="2"/>
      </rPr>
      <t>Rounded to nearest tenths decimal place</t>
    </r>
  </si>
  <si>
    <r>
      <t xml:space="preserve">Percentage of Points Earned
</t>
    </r>
    <r>
      <rPr>
        <i/>
        <sz val="20"/>
        <rFont val="Source Sans Pro"/>
        <family val="2"/>
      </rPr>
      <t>Rounded to the nearest tenths decimal place</t>
    </r>
  </si>
  <si>
    <r>
      <t xml:space="preserve">Final Component Score
</t>
    </r>
    <r>
      <rPr>
        <sz val="20"/>
        <color theme="1"/>
        <rFont val="Source Sans Pro"/>
        <family val="2"/>
      </rPr>
      <t>(Determined by the Scale Below)</t>
    </r>
  </si>
  <si>
    <r>
      <t xml:space="preserve">Final Component Rating
</t>
    </r>
    <r>
      <rPr>
        <sz val="20"/>
        <color theme="1"/>
        <rFont val="Source Sans Pro"/>
        <family val="2"/>
      </rPr>
      <t>(Determined by the Scale Below)</t>
    </r>
  </si>
  <si>
    <r>
      <t xml:space="preserve">Does the Evaluation cycle in question include the Academic Component? Yes or No
</t>
    </r>
    <r>
      <rPr>
        <sz val="20"/>
        <color theme="1"/>
        <rFont val="Source Sans Pro"/>
        <family val="2"/>
      </rPr>
      <t>Answering the question makes only those cellls that are applicable appear.</t>
    </r>
  </si>
  <si>
    <t>7 - 9</t>
  </si>
  <si>
    <t>3 - 6</t>
  </si>
  <si>
    <t>0 - 2</t>
  </si>
  <si>
    <r>
      <t xml:space="preserve">First, you </t>
    </r>
    <r>
      <rPr>
        <b/>
        <u/>
        <sz val="20"/>
        <color theme="1"/>
        <rFont val="Source Sans Pro"/>
        <family val="2"/>
      </rPr>
      <t>must</t>
    </r>
    <r>
      <rPr>
        <b/>
        <sz val="20"/>
        <color theme="1"/>
        <rFont val="Source Sans Pro"/>
        <family val="2"/>
      </rPr>
      <t xml:space="preserve"> complete the "Academics", "Compliance" and "Quality" sheets. 
Then, answer the question below, in the input box indicated by a red outline. 
Last, this spreadsheet will automatically calculate the rest, and give you a simulated result in the "Overall Points" and "Overall Rating" boxes.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</si>
</sst>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
    <numFmt numFmtId="166" formatCode="0.0000%"/>
    <numFmt numFmtId="167" formatCode="0.0%"/>
    <numFmt numFmtId="168" formatCode="0.000000000%"/>
    <numFmt numFmtId="169" formatCode="0.0000000%"/>
  </numFmts>
  <fonts count="43" x14ac:knownFonts="1">
    <font>
      <sz val="11"/>
      <color theme="1"/>
      <name val="Aptos Narrow"/>
      <family val="2"/>
      <scheme val="minor"/>
    </font>
    <font>
      <sz val="11"/>
      <color theme="1"/>
      <name val="Aptos Narrow"/>
      <family val="2"/>
      <scheme val="minor"/>
    </font>
    <font>
      <sz val="14"/>
      <color theme="1"/>
      <name val="Arial"/>
      <family val="2"/>
    </font>
    <font>
      <u/>
      <sz val="11"/>
      <color theme="10"/>
      <name val="Aptos Narrow"/>
      <family val="2"/>
      <scheme val="minor"/>
    </font>
    <font>
      <u/>
      <sz val="14"/>
      <color theme="10"/>
      <name val="Arial"/>
      <family val="2"/>
    </font>
    <font>
      <b/>
      <sz val="16"/>
      <color theme="0"/>
      <name val="Aptos Narrow"/>
      <family val="2"/>
      <scheme val="minor"/>
    </font>
    <font>
      <sz val="16"/>
      <color theme="1"/>
      <name val="Aptos Narrow"/>
      <family val="2"/>
      <scheme val="minor"/>
    </font>
    <font>
      <sz val="8"/>
      <name val="Aptos Narrow"/>
      <family val="2"/>
      <scheme val="minor"/>
    </font>
    <font>
      <b/>
      <sz val="16"/>
      <color rgb="FFFF0000"/>
      <name val="Source Sans Pro"/>
      <family val="2"/>
    </font>
    <font>
      <sz val="10"/>
      <color theme="1"/>
      <name val="Source Sans Pro"/>
      <family val="2"/>
    </font>
    <font>
      <b/>
      <sz val="16"/>
      <color theme="1"/>
      <name val="Source Sans Pro"/>
      <family val="2"/>
    </font>
    <font>
      <sz val="11"/>
      <color theme="1"/>
      <name val="Source Sans Pro"/>
      <family val="2"/>
    </font>
    <font>
      <sz val="14"/>
      <color theme="1"/>
      <name val="Source Sans Pro"/>
      <family val="2"/>
    </font>
    <font>
      <b/>
      <sz val="12"/>
      <color theme="1"/>
      <name val="Source Sans Pro"/>
      <family val="2"/>
    </font>
    <font>
      <b/>
      <sz val="10"/>
      <color theme="1"/>
      <name val="Source Sans Pro"/>
      <family val="2"/>
    </font>
    <font>
      <b/>
      <sz val="14"/>
      <color theme="1"/>
      <name val="Source Sans Pro"/>
      <family val="2"/>
    </font>
    <font>
      <sz val="12"/>
      <color theme="1"/>
      <name val="Source Sans Pro"/>
      <family val="2"/>
    </font>
    <font>
      <sz val="12"/>
      <name val="Source Sans Pro"/>
      <family val="2"/>
    </font>
    <font>
      <sz val="16"/>
      <color theme="1"/>
      <name val="Source Sans Pro"/>
      <family val="2"/>
    </font>
    <font>
      <b/>
      <sz val="18"/>
      <color theme="1"/>
      <name val="Source Sans Pro"/>
      <family val="2"/>
    </font>
    <font>
      <b/>
      <sz val="16"/>
      <color rgb="FFC00000"/>
      <name val="Source Sans Pro"/>
      <family val="2"/>
    </font>
    <font>
      <b/>
      <sz val="16"/>
      <color theme="10"/>
      <name val="Source Sans Pro"/>
      <family val="2"/>
    </font>
    <font>
      <b/>
      <sz val="18"/>
      <color rgb="FFC00000"/>
      <name val="Source Sans Pro"/>
      <family val="2"/>
    </font>
    <font>
      <b/>
      <i/>
      <u/>
      <sz val="18"/>
      <color rgb="FFC00000"/>
      <name val="Source Sans Pro"/>
      <family val="2"/>
    </font>
    <font>
      <i/>
      <sz val="12"/>
      <color theme="1"/>
      <name val="Source Sans Pro"/>
      <family val="2"/>
    </font>
    <font>
      <b/>
      <sz val="12"/>
      <color rgb="FFC00000"/>
      <name val="Source Sans Pro"/>
      <family val="2"/>
    </font>
    <font>
      <sz val="20"/>
      <color theme="1"/>
      <name val="Source Sans Pro"/>
      <family val="2"/>
    </font>
    <font>
      <b/>
      <sz val="20"/>
      <color theme="1"/>
      <name val="Source Sans Pro"/>
      <family val="2"/>
    </font>
    <font>
      <u/>
      <sz val="20"/>
      <color theme="10"/>
      <name val="Source Sans Pro"/>
      <family val="2"/>
    </font>
    <font>
      <b/>
      <sz val="20"/>
      <color rgb="FF000000"/>
      <name val="Source Sans Pro"/>
      <family val="2"/>
    </font>
    <font>
      <b/>
      <i/>
      <sz val="20"/>
      <color rgb="FF000000"/>
      <name val="Source Sans Pro"/>
      <family val="2"/>
    </font>
    <font>
      <b/>
      <i/>
      <sz val="12"/>
      <color theme="1"/>
      <name val="Source Sans Pro"/>
      <family val="2"/>
    </font>
    <font>
      <b/>
      <i/>
      <sz val="16"/>
      <color theme="10"/>
      <name val="Source Sans Pro"/>
      <family val="2"/>
    </font>
    <font>
      <b/>
      <sz val="20"/>
      <color rgb="FFC00000"/>
      <name val="Source Sans Pro"/>
      <family val="2"/>
    </font>
    <font>
      <b/>
      <sz val="20"/>
      <name val="Source Sans Pro"/>
      <family val="2"/>
    </font>
    <font>
      <b/>
      <sz val="18"/>
      <name val="Source Sans Pro"/>
      <family val="2"/>
    </font>
    <font>
      <b/>
      <i/>
      <sz val="18"/>
      <name val="Source Sans Pro"/>
      <family val="2"/>
    </font>
    <font>
      <i/>
      <sz val="20"/>
      <name val="Source Sans Pro"/>
      <family val="2"/>
    </font>
    <font>
      <b/>
      <sz val="14"/>
      <name val="Source Sans Pro"/>
      <family val="2"/>
    </font>
    <font>
      <sz val="14"/>
      <name val="Source Sans Pro"/>
      <family val="2"/>
    </font>
    <font>
      <b/>
      <sz val="20"/>
      <color theme="0"/>
      <name val="Source Sans Pro"/>
      <family val="2"/>
    </font>
    <font>
      <b/>
      <sz val="20"/>
      <color rgb="FFFF0000"/>
      <name val="Source Sans Pro"/>
      <family val="2"/>
    </font>
    <font>
      <b/>
      <u/>
      <sz val="20"/>
      <color theme="1"/>
      <name val="Source Sans Pro"/>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C00000"/>
      </left>
      <right style="thick">
        <color rgb="FFC00000"/>
      </right>
      <top style="thick">
        <color rgb="FFC00000"/>
      </top>
      <bottom style="thick">
        <color rgb="FFC00000"/>
      </bottom>
      <diagonal/>
    </border>
    <border>
      <left/>
      <right style="thick">
        <color auto="1"/>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ck">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ck">
        <color auto="1"/>
      </left>
      <right/>
      <top style="thin">
        <color indexed="64"/>
      </top>
      <bottom style="thin">
        <color indexed="64"/>
      </bottom>
      <diagonal/>
    </border>
    <border>
      <left style="thick">
        <color auto="1"/>
      </left>
      <right/>
      <top style="thin">
        <color indexed="64"/>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253">
    <xf numFmtId="0" fontId="0" fillId="0" borderId="0" xfId="0"/>
    <xf numFmtId="0" fontId="0" fillId="0" borderId="0" xfId="0" applyAlignment="1">
      <alignment wrapText="1"/>
    </xf>
    <xf numFmtId="0" fontId="5" fillId="7" borderId="11" xfId="0" applyFont="1" applyFill="1" applyBorder="1" applyAlignment="1">
      <alignment wrapText="1"/>
    </xf>
    <xf numFmtId="0" fontId="6" fillId="0" borderId="0" xfId="0" applyFont="1" applyAlignment="1">
      <alignment wrapText="1"/>
    </xf>
    <xf numFmtId="0" fontId="6" fillId="0" borderId="12" xfId="0" applyFont="1" applyBorder="1"/>
    <xf numFmtId="0" fontId="6" fillId="0" borderId="0" xfId="0" applyFont="1"/>
    <xf numFmtId="0" fontId="6" fillId="0" borderId="16"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12" fillId="0" borderId="0" xfId="0" applyFont="1" applyAlignment="1">
      <alignment horizontal="center" vertical="center"/>
    </xf>
    <xf numFmtId="0" fontId="13" fillId="0" borderId="44" xfId="0" applyFont="1" applyBorder="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9" fillId="7" borderId="0" xfId="0" applyFont="1" applyFill="1" applyAlignment="1">
      <alignment horizontal="center" vertical="center" wrapText="1"/>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49" fontId="16" fillId="0" borderId="35" xfId="0" applyNumberFormat="1" applyFont="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164" fontId="9" fillId="0" borderId="0" xfId="0" applyNumberFormat="1" applyFont="1" applyAlignment="1">
      <alignment horizontal="left" vertical="center"/>
    </xf>
    <xf numFmtId="0" fontId="19" fillId="0" borderId="0" xfId="0" applyFont="1" applyAlignment="1">
      <alignment horizontal="center" vertical="center"/>
    </xf>
    <xf numFmtId="0" fontId="15" fillId="0" borderId="0" xfId="0" applyFont="1" applyAlignment="1">
      <alignment horizontal="center" vertical="center"/>
    </xf>
    <xf numFmtId="0" fontId="13" fillId="8" borderId="22" xfId="0" applyFont="1" applyFill="1" applyBorder="1" applyAlignment="1">
      <alignment horizontal="center" vertical="center" wrapText="1"/>
    </xf>
    <xf numFmtId="0" fontId="13" fillId="8" borderId="20" xfId="0" applyFont="1" applyFill="1" applyBorder="1" applyAlignment="1">
      <alignment horizontal="center" vertical="center" wrapText="1"/>
    </xf>
    <xf numFmtId="0" fontId="13" fillId="8" borderId="1" xfId="0" applyFont="1" applyFill="1" applyBorder="1" applyAlignment="1">
      <alignment horizontal="center" vertical="center" wrapText="1"/>
    </xf>
    <xf numFmtId="164" fontId="13" fillId="8" borderId="1" xfId="0" applyNumberFormat="1" applyFont="1" applyFill="1" applyBorder="1" applyAlignment="1">
      <alignment horizontal="center" vertical="center" wrapText="1"/>
    </xf>
    <xf numFmtId="164" fontId="13" fillId="8" borderId="7"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9" borderId="22"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 xfId="0" applyFont="1" applyFill="1" applyBorder="1" applyAlignment="1">
      <alignment horizontal="center" vertical="center" wrapText="1"/>
    </xf>
    <xf numFmtId="164" fontId="13" fillId="9" borderId="1" xfId="0" applyNumberFormat="1" applyFont="1" applyFill="1" applyBorder="1" applyAlignment="1">
      <alignment horizontal="center" vertical="center" wrapText="1"/>
    </xf>
    <xf numFmtId="164" fontId="13" fillId="9" borderId="7" xfId="0" applyNumberFormat="1"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Alignment="1">
      <alignment horizontal="center" vertical="center"/>
    </xf>
    <xf numFmtId="0" fontId="9" fillId="7" borderId="0" xfId="0" applyFont="1" applyFill="1" applyAlignment="1">
      <alignment horizontal="left" vertical="center" wrapText="1"/>
    </xf>
    <xf numFmtId="164" fontId="9" fillId="7" borderId="0" xfId="0" applyNumberFormat="1" applyFont="1" applyFill="1" applyAlignment="1">
      <alignment horizontal="left" vertical="center" wrapText="1"/>
    </xf>
    <xf numFmtId="0" fontId="9" fillId="0" borderId="0" xfId="0" applyFont="1" applyAlignment="1">
      <alignment horizontal="left" vertical="center" wrapText="1"/>
    </xf>
    <xf numFmtId="164" fontId="9" fillId="0" borderId="0" xfId="0" applyNumberFormat="1" applyFont="1" applyAlignment="1">
      <alignment horizontal="left" vertical="center" wrapText="1"/>
    </xf>
    <xf numFmtId="0" fontId="8" fillId="0" borderId="0" xfId="0" applyFont="1" applyAlignment="1">
      <alignment vertical="center" wrapText="1"/>
    </xf>
    <xf numFmtId="0" fontId="18" fillId="0" borderId="0" xfId="0" applyFont="1" applyAlignment="1">
      <alignment horizontal="center" vertical="center"/>
    </xf>
    <xf numFmtId="164" fontId="18"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wrapText="1"/>
    </xf>
    <xf numFmtId="164" fontId="11" fillId="0" borderId="0" xfId="0" applyNumberFormat="1" applyFont="1" applyAlignment="1">
      <alignment horizontal="center" vertical="center"/>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48" xfId="0" applyFont="1" applyBorder="1" applyAlignment="1">
      <alignment vertical="center" wrapText="1"/>
    </xf>
    <xf numFmtId="0" fontId="16" fillId="0" borderId="36" xfId="0" applyFont="1" applyBorder="1" applyAlignment="1">
      <alignment horizontal="center" vertical="center"/>
    </xf>
    <xf numFmtId="164" fontId="18" fillId="7" borderId="0" xfId="0" applyNumberFormat="1" applyFont="1" applyFill="1" applyAlignment="1">
      <alignment horizontal="center" vertical="center"/>
    </xf>
    <xf numFmtId="0" fontId="18" fillId="7" borderId="0" xfId="0" applyFont="1" applyFill="1" applyAlignment="1">
      <alignment horizontal="center" vertical="center"/>
    </xf>
    <xf numFmtId="0" fontId="11" fillId="7" borderId="0" xfId="0" applyFont="1" applyFill="1" applyAlignment="1">
      <alignment horizontal="center" vertical="center"/>
    </xf>
    <xf numFmtId="0" fontId="11" fillId="0" borderId="0" xfId="0" applyFont="1"/>
    <xf numFmtId="0" fontId="13" fillId="0" borderId="49" xfId="0"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0" fontId="26" fillId="0" borderId="0" xfId="0" applyFont="1"/>
    <xf numFmtId="0" fontId="27" fillId="0" borderId="11" xfId="0" applyFont="1" applyBorder="1" applyAlignment="1">
      <alignment horizontal="left" vertical="center" wrapText="1"/>
    </xf>
    <xf numFmtId="0" fontId="2" fillId="0" borderId="0" xfId="0" applyFont="1"/>
    <xf numFmtId="0" fontId="2" fillId="0" borderId="0" xfId="0" applyFont="1" applyAlignment="1">
      <alignment horizontal="left"/>
    </xf>
    <xf numFmtId="0" fontId="28" fillId="0" borderId="16" xfId="2" applyFont="1" applyFill="1" applyBorder="1" applyAlignment="1" applyProtection="1">
      <alignment horizontal="left" vertical="center"/>
    </xf>
    <xf numFmtId="0" fontId="4" fillId="0" borderId="0" xfId="2" applyFont="1" applyFill="1" applyAlignment="1" applyProtection="1"/>
    <xf numFmtId="0" fontId="4" fillId="0" borderId="0" xfId="2" applyFont="1" applyAlignment="1" applyProtection="1"/>
    <xf numFmtId="0" fontId="28" fillId="7" borderId="0" xfId="2" applyFont="1" applyFill="1" applyBorder="1" applyAlignment="1" applyProtection="1">
      <alignment horizontal="left" vertical="center"/>
    </xf>
    <xf numFmtId="0" fontId="3" fillId="0" borderId="0" xfId="2" applyFill="1" applyAlignment="1" applyProtection="1"/>
    <xf numFmtId="0" fontId="3" fillId="0" borderId="0" xfId="2" applyAlignment="1" applyProtection="1"/>
    <xf numFmtId="0" fontId="29" fillId="0" borderId="11" xfId="0" applyFont="1" applyBorder="1" applyAlignment="1">
      <alignment horizontal="left" vertical="center" wrapText="1"/>
    </xf>
    <xf numFmtId="0" fontId="27" fillId="7" borderId="12" xfId="0" applyFont="1" applyFill="1" applyBorder="1" applyAlignment="1">
      <alignment horizontal="left" vertical="center"/>
    </xf>
    <xf numFmtId="0" fontId="27" fillId="0" borderId="12" xfId="0" applyFont="1" applyBorder="1" applyAlignment="1">
      <alignment horizontal="left" vertical="center"/>
    </xf>
    <xf numFmtId="0" fontId="26" fillId="7" borderId="0" xfId="0" applyFont="1" applyFill="1" applyAlignment="1">
      <alignment horizontal="left" vertical="center"/>
    </xf>
    <xf numFmtId="0" fontId="27" fillId="0" borderId="23" xfId="0" applyFont="1" applyBorder="1" applyAlignment="1">
      <alignment horizontal="left" vertical="center"/>
    </xf>
    <xf numFmtId="166" fontId="9" fillId="0" borderId="0" xfId="1" applyNumberFormat="1" applyFont="1" applyAlignment="1">
      <alignment horizontal="center" vertical="center"/>
    </xf>
    <xf numFmtId="166" fontId="14" fillId="0" borderId="0" xfId="1" applyNumberFormat="1" applyFont="1" applyAlignment="1">
      <alignment horizontal="center" vertical="center" wrapText="1"/>
    </xf>
    <xf numFmtId="166" fontId="9" fillId="0" borderId="0" xfId="1" applyNumberFormat="1" applyFont="1" applyAlignment="1">
      <alignment horizontal="center" vertical="center" wrapText="1"/>
    </xf>
    <xf numFmtId="10" fontId="9" fillId="0" borderId="0" xfId="1" applyNumberFormat="1" applyFont="1" applyAlignment="1">
      <alignment horizontal="center" vertical="center" wrapText="1"/>
    </xf>
    <xf numFmtId="165" fontId="9" fillId="0" borderId="0" xfId="1" applyNumberFormat="1" applyFont="1" applyAlignment="1">
      <alignment horizontal="center" vertical="center" wrapText="1"/>
    </xf>
    <xf numFmtId="0" fontId="15" fillId="0" borderId="0" xfId="0" applyFont="1" applyAlignment="1">
      <alignment horizontal="right" vertical="center" wrapText="1"/>
    </xf>
    <xf numFmtId="169" fontId="15" fillId="0" borderId="0" xfId="0" applyNumberFormat="1" applyFont="1" applyAlignment="1">
      <alignment horizontal="right" vertical="center" wrapText="1"/>
    </xf>
    <xf numFmtId="168" fontId="15" fillId="0" borderId="0" xfId="1" applyNumberFormat="1" applyFont="1" applyAlignment="1">
      <alignment horizontal="right" vertical="center" wrapText="1"/>
    </xf>
    <xf numFmtId="166" fontId="11" fillId="0" borderId="0" xfId="1" applyNumberFormat="1" applyFont="1" applyAlignment="1">
      <alignment horizontal="center" vertical="center"/>
    </xf>
    <xf numFmtId="166" fontId="9" fillId="0" borderId="0" xfId="0" applyNumberFormat="1" applyFont="1" applyAlignment="1">
      <alignment horizontal="center" vertical="center" wrapText="1"/>
    </xf>
    <xf numFmtId="167" fontId="12" fillId="0" borderId="0" xfId="1" applyNumberFormat="1" applyFont="1" applyAlignment="1">
      <alignment horizontal="center" vertical="center" wrapText="1"/>
    </xf>
    <xf numFmtId="166" fontId="12"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49" fontId="17" fillId="0" borderId="35" xfId="0" applyNumberFormat="1"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7" fillId="0" borderId="0" xfId="0" applyFont="1" applyAlignment="1">
      <alignment horizontal="center" vertical="center"/>
    </xf>
    <xf numFmtId="0" fontId="5" fillId="7" borderId="20" xfId="0" applyFont="1" applyFill="1" applyBorder="1"/>
    <xf numFmtId="0" fontId="6" fillId="0" borderId="40" xfId="0" applyFont="1" applyBorder="1"/>
    <xf numFmtId="0" fontId="6" fillId="0" borderId="41" xfId="0" applyFont="1" applyBorder="1" applyAlignment="1">
      <alignment horizontal="right"/>
    </xf>
    <xf numFmtId="164" fontId="16" fillId="0" borderId="1" xfId="0" applyNumberFormat="1" applyFont="1" applyBorder="1" applyAlignment="1">
      <alignment horizontal="center" vertical="center" wrapText="1"/>
    </xf>
    <xf numFmtId="164" fontId="16" fillId="0" borderId="7" xfId="0" applyNumberFormat="1" applyFont="1" applyBorder="1" applyAlignment="1">
      <alignment horizontal="center" vertical="center" wrapText="1"/>
    </xf>
    <xf numFmtId="165" fontId="12" fillId="0" borderId="0" xfId="1" applyNumberFormat="1" applyFont="1" applyAlignment="1">
      <alignment horizontal="center" vertical="center" wrapText="1"/>
    </xf>
    <xf numFmtId="167" fontId="15" fillId="0" borderId="0" xfId="1" applyNumberFormat="1" applyFont="1" applyAlignment="1">
      <alignment horizontal="center" vertical="center" wrapText="1"/>
    </xf>
    <xf numFmtId="165" fontId="11" fillId="0" borderId="0" xfId="1" applyNumberFormat="1" applyFont="1" applyAlignment="1">
      <alignment horizontal="center" vertical="center"/>
    </xf>
    <xf numFmtId="0" fontId="16" fillId="0" borderId="19" xfId="0" applyFont="1" applyBorder="1" applyAlignment="1" applyProtection="1">
      <alignment horizontal="center" vertical="center"/>
      <protection locked="0"/>
    </xf>
    <xf numFmtId="49" fontId="16" fillId="0" borderId="19" xfId="0" applyNumberFormat="1"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165" fontId="16" fillId="0" borderId="43" xfId="1" applyNumberFormat="1" applyFont="1" applyBorder="1" applyAlignment="1" applyProtection="1">
      <alignment horizontal="center" vertical="center" wrapText="1"/>
    </xf>
    <xf numFmtId="165" fontId="16" fillId="0" borderId="55" xfId="1" applyNumberFormat="1" applyFont="1" applyBorder="1" applyAlignment="1" applyProtection="1">
      <alignment horizontal="center" vertical="center" wrapText="1"/>
    </xf>
    <xf numFmtId="0" fontId="15"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7" fillId="0" borderId="23" xfId="0" applyFont="1" applyBorder="1" applyAlignment="1">
      <alignment horizontal="center" vertical="center" wrapText="1"/>
    </xf>
    <xf numFmtId="0" fontId="27" fillId="7" borderId="0" xfId="0" applyFont="1" applyFill="1" applyAlignment="1">
      <alignment horizontal="center" vertical="center" wrapText="1"/>
    </xf>
    <xf numFmtId="0" fontId="26" fillId="7" borderId="0" xfId="0" applyFont="1" applyFill="1" applyAlignment="1">
      <alignment horizontal="center" vertical="center" wrapText="1"/>
    </xf>
    <xf numFmtId="0" fontId="27" fillId="0" borderId="7"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164" fontId="12" fillId="0" borderId="1" xfId="0" applyNumberFormat="1" applyFont="1" applyBorder="1" applyAlignment="1">
      <alignment horizontal="center" vertical="center"/>
    </xf>
    <xf numFmtId="0" fontId="12" fillId="4" borderId="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164" fontId="27" fillId="0" borderId="1" xfId="0" applyNumberFormat="1" applyFont="1" applyBorder="1" applyAlignment="1">
      <alignment horizontal="center" vertical="center" wrapText="1"/>
    </xf>
    <xf numFmtId="164" fontId="15" fillId="0" borderId="6" xfId="0" applyNumberFormat="1" applyFont="1" applyBorder="1" applyAlignment="1">
      <alignment horizontal="center" vertical="center"/>
    </xf>
    <xf numFmtId="164" fontId="12" fillId="0" borderId="6" xfId="0" applyNumberFormat="1" applyFont="1" applyBorder="1" applyAlignment="1">
      <alignment horizontal="center" vertical="center"/>
    </xf>
    <xf numFmtId="0" fontId="12" fillId="0" borderId="1" xfId="0" applyFont="1" applyBorder="1" applyAlignment="1">
      <alignment horizontal="center" vertical="center"/>
    </xf>
    <xf numFmtId="0" fontId="12" fillId="4" borderId="7" xfId="0" applyFont="1" applyFill="1" applyBorder="1" applyAlignment="1">
      <alignment horizontal="center" vertical="center"/>
    </xf>
    <xf numFmtId="0" fontId="12" fillId="5" borderId="7" xfId="0" applyFont="1" applyFill="1" applyBorder="1" applyAlignment="1">
      <alignment horizontal="center" vertical="center"/>
    </xf>
    <xf numFmtId="0" fontId="12" fillId="2" borderId="7" xfId="0" applyFont="1" applyFill="1" applyBorder="1" applyAlignment="1">
      <alignment horizontal="center" vertical="center"/>
    </xf>
    <xf numFmtId="0" fontId="12" fillId="6" borderId="7" xfId="0" applyFont="1" applyFill="1" applyBorder="1" applyAlignment="1">
      <alignment horizontal="center" vertical="center"/>
    </xf>
    <xf numFmtId="164" fontId="12" fillId="0" borderId="8" xfId="0" applyNumberFormat="1" applyFont="1" applyBorder="1" applyAlignment="1">
      <alignment horizontal="center" vertical="center"/>
    </xf>
    <xf numFmtId="0" fontId="12" fillId="0" borderId="9" xfId="0" applyFont="1" applyBorder="1" applyAlignment="1">
      <alignment horizontal="center" vertical="center"/>
    </xf>
    <xf numFmtId="0" fontId="12" fillId="3" borderId="10" xfId="0" applyFont="1" applyFill="1" applyBorder="1" applyAlignment="1">
      <alignment horizontal="center" vertical="center"/>
    </xf>
    <xf numFmtId="0" fontId="38" fillId="0" borderId="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1" xfId="0" applyFont="1" applyBorder="1" applyAlignment="1">
      <alignment horizontal="center" vertical="center" wrapText="1"/>
    </xf>
    <xf numFmtId="0" fontId="39" fillId="4" borderId="7" xfId="0" applyFont="1" applyFill="1" applyBorder="1" applyAlignment="1">
      <alignment horizontal="center" vertical="center" wrapText="1"/>
    </xf>
    <xf numFmtId="0" fontId="39" fillId="5" borderId="7"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6" borderId="7"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3" borderId="10"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wrapText="1"/>
    </xf>
    <xf numFmtId="0" fontId="27" fillId="0" borderId="8" xfId="0" applyFont="1" applyBorder="1" applyAlignment="1">
      <alignment horizontal="center" vertical="center" wrapText="1"/>
    </xf>
    <xf numFmtId="0" fontId="27" fillId="0" borderId="10" xfId="0" applyFont="1" applyBorder="1" applyAlignment="1">
      <alignment horizontal="center" vertical="center" wrapText="1"/>
    </xf>
    <xf numFmtId="2" fontId="27"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26" fillId="4" borderId="7" xfId="0" applyFont="1" applyFill="1" applyBorder="1" applyAlignment="1">
      <alignment horizontal="center" vertical="center"/>
    </xf>
    <xf numFmtId="0" fontId="26" fillId="5" borderId="7" xfId="0" applyFont="1" applyFill="1" applyBorder="1" applyAlignment="1">
      <alignment horizontal="center" vertical="center"/>
    </xf>
    <xf numFmtId="0" fontId="26" fillId="2" borderId="7" xfId="0" applyFont="1" applyFill="1" applyBorder="1" applyAlignment="1">
      <alignment horizontal="center" vertical="center"/>
    </xf>
    <xf numFmtId="49" fontId="26" fillId="0" borderId="8" xfId="0" applyNumberFormat="1" applyFont="1" applyBorder="1" applyAlignment="1">
      <alignment horizontal="center" vertical="center"/>
    </xf>
    <xf numFmtId="0" fontId="26" fillId="3" borderId="10" xfId="0" applyFont="1" applyFill="1" applyBorder="1" applyAlignment="1">
      <alignment horizontal="center" vertical="center"/>
    </xf>
    <xf numFmtId="0" fontId="26" fillId="0" borderId="0" xfId="0" applyFont="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0" xfId="0" applyFont="1" applyAlignment="1">
      <alignment vertical="center" wrapText="1"/>
    </xf>
    <xf numFmtId="0" fontId="27" fillId="0" borderId="19" xfId="0" applyFont="1" applyBorder="1" applyAlignment="1" applyProtection="1">
      <alignment horizontal="center" vertical="center" wrapText="1"/>
      <protection locked="0"/>
    </xf>
    <xf numFmtId="0" fontId="27" fillId="0" borderId="14" xfId="0" applyFont="1" applyBorder="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164" fontId="27" fillId="0" borderId="11" xfId="0" applyNumberFormat="1" applyFont="1" applyBorder="1" applyAlignment="1">
      <alignment horizontal="center" vertical="center" wrapText="1"/>
    </xf>
    <xf numFmtId="164" fontId="27" fillId="0" borderId="12" xfId="0" applyNumberFormat="1" applyFont="1" applyBorder="1" applyAlignment="1">
      <alignment horizontal="center" vertical="center" wrapText="1"/>
    </xf>
    <xf numFmtId="164" fontId="27" fillId="0" borderId="16" xfId="0" applyNumberFormat="1"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6" xfId="0" applyFont="1" applyBorder="1" applyAlignment="1">
      <alignment horizontal="center" vertical="center" wrapText="1"/>
    </xf>
    <xf numFmtId="164" fontId="16" fillId="8" borderId="23" xfId="0" applyNumberFormat="1" applyFont="1" applyFill="1" applyBorder="1" applyAlignment="1">
      <alignment horizontal="center" vertical="center"/>
    </xf>
    <xf numFmtId="0" fontId="13" fillId="9" borderId="23" xfId="0" applyFont="1" applyFill="1" applyBorder="1" applyAlignment="1">
      <alignment horizontal="center" vertical="center" wrapText="1"/>
    </xf>
    <xf numFmtId="164" fontId="16" fillId="9" borderId="23" xfId="0" applyNumberFormat="1" applyFont="1" applyFill="1" applyBorder="1" applyAlignment="1">
      <alignment horizontal="center" vertical="center" wrapText="1"/>
    </xf>
    <xf numFmtId="0" fontId="20" fillId="0" borderId="24" xfId="0" applyFont="1" applyBorder="1" applyAlignment="1">
      <alignment horizontal="left" vertical="center"/>
    </xf>
    <xf numFmtId="0" fontId="20" fillId="0" borderId="25" xfId="0" applyFont="1" applyBorder="1" applyAlignment="1">
      <alignment horizontal="left" vertical="center"/>
    </xf>
    <xf numFmtId="0" fontId="20" fillId="0" borderId="26" xfId="0" applyFont="1" applyBorder="1" applyAlignment="1">
      <alignment horizontal="left" vertical="center"/>
    </xf>
    <xf numFmtId="0" fontId="10" fillId="0" borderId="27"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22" fillId="9" borderId="3"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5" xfId="0" applyFont="1" applyFill="1" applyBorder="1" applyAlignment="1">
      <alignment horizontal="center" vertical="center"/>
    </xf>
    <xf numFmtId="0" fontId="22" fillId="8" borderId="3" xfId="0" applyFont="1" applyFill="1" applyBorder="1" applyAlignment="1">
      <alignment horizontal="center" vertical="center"/>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10" fillId="0" borderId="28" xfId="0" applyFont="1" applyBorder="1" applyAlignment="1">
      <alignment horizontal="left" vertical="center" wrapText="1"/>
    </xf>
    <xf numFmtId="0" fontId="10" fillId="0" borderId="15" xfId="0" applyFont="1" applyBorder="1" applyAlignment="1">
      <alignment horizontal="left" vertical="center" wrapText="1"/>
    </xf>
    <xf numFmtId="0" fontId="10" fillId="0" borderId="29" xfId="0" applyFont="1" applyBorder="1" applyAlignment="1">
      <alignment horizontal="left" vertical="center" wrapText="1"/>
    </xf>
    <xf numFmtId="0" fontId="21" fillId="0" borderId="27" xfId="2" applyFont="1" applyBorder="1" applyAlignment="1" applyProtection="1">
      <alignment horizontal="left" vertical="center" wrapText="1"/>
    </xf>
    <xf numFmtId="0" fontId="21" fillId="0" borderId="0" xfId="2" applyFont="1" applyBorder="1" applyAlignment="1" applyProtection="1">
      <alignment horizontal="left" vertical="center" wrapText="1"/>
    </xf>
    <xf numFmtId="0" fontId="21" fillId="0" borderId="2" xfId="2" applyFont="1" applyBorder="1" applyAlignment="1" applyProtection="1">
      <alignment horizontal="left" vertical="center" wrapText="1"/>
    </xf>
    <xf numFmtId="0" fontId="21" fillId="2" borderId="27" xfId="2" applyFont="1" applyFill="1" applyBorder="1" applyAlignment="1" applyProtection="1">
      <alignment horizontal="left" vertical="center" wrapText="1"/>
    </xf>
    <xf numFmtId="0" fontId="21" fillId="2" borderId="0" xfId="2" applyFont="1" applyFill="1" applyBorder="1" applyAlignment="1" applyProtection="1">
      <alignment horizontal="left" vertical="center" wrapText="1"/>
    </xf>
    <xf numFmtId="0" fontId="21" fillId="2" borderId="2" xfId="2" applyFont="1" applyFill="1" applyBorder="1" applyAlignment="1" applyProtection="1">
      <alignment horizontal="left" vertical="center" wrapText="1"/>
    </xf>
    <xf numFmtId="0" fontId="8" fillId="0" borderId="0" xfId="0" applyFont="1" applyAlignment="1">
      <alignment horizontal="left" vertical="center" wrapText="1"/>
    </xf>
    <xf numFmtId="0" fontId="38" fillId="0" borderId="42"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43" xfId="0" applyFont="1" applyBorder="1" applyAlignment="1">
      <alignment horizontal="center" vertical="center" wrapText="1"/>
    </xf>
    <xf numFmtId="167" fontId="35" fillId="0" borderId="22" xfId="1" applyNumberFormat="1" applyFont="1" applyBorder="1" applyAlignment="1" applyProtection="1">
      <alignment horizontal="center" vertical="center" wrapText="1"/>
    </xf>
    <xf numFmtId="167" fontId="35" fillId="0" borderId="45" xfId="1" applyNumberFormat="1" applyFont="1" applyBorder="1" applyAlignment="1" applyProtection="1">
      <alignment horizontal="center" vertical="center" wrapText="1"/>
    </xf>
    <xf numFmtId="167" fontId="35" fillId="0" borderId="30" xfId="1" applyNumberFormat="1" applyFont="1" applyBorder="1" applyAlignment="1" applyProtection="1">
      <alignment horizontal="center" vertical="center" wrapText="1"/>
    </xf>
    <xf numFmtId="0" fontId="35" fillId="0" borderId="20"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7" xfId="0" applyFont="1" applyBorder="1" applyAlignment="1">
      <alignment horizontal="center" vertical="center" wrapText="1"/>
    </xf>
    <xf numFmtId="0" fontId="35" fillId="0" borderId="31" xfId="0" applyFont="1" applyBorder="1" applyAlignment="1">
      <alignment horizontal="center" vertical="center" wrapText="1"/>
    </xf>
    <xf numFmtId="164" fontId="15" fillId="0" borderId="37" xfId="0" applyNumberFormat="1" applyFont="1" applyBorder="1" applyAlignment="1">
      <alignment horizontal="center" vertical="center"/>
    </xf>
    <xf numFmtId="164" fontId="15" fillId="0" borderId="38" xfId="0" applyNumberFormat="1" applyFont="1" applyBorder="1" applyAlignment="1">
      <alignment horizontal="center" vertical="center"/>
    </xf>
    <xf numFmtId="164" fontId="15" fillId="0" borderId="39" xfId="0" applyNumberFormat="1" applyFont="1" applyBorder="1" applyAlignment="1">
      <alignment horizontal="center" vertical="center"/>
    </xf>
    <xf numFmtId="0" fontId="26" fillId="0" borderId="7" xfId="0" applyFont="1" applyBorder="1" applyAlignment="1">
      <alignment horizontal="center" vertical="center"/>
    </xf>
    <xf numFmtId="0" fontId="26" fillId="0" borderId="10" xfId="0" applyFont="1" applyBorder="1" applyAlignment="1">
      <alignment horizontal="center" vertical="center"/>
    </xf>
    <xf numFmtId="167" fontId="26" fillId="0" borderId="1" xfId="1" applyNumberFormat="1" applyFont="1" applyBorder="1" applyAlignment="1" applyProtection="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2" fontId="16" fillId="0" borderId="1" xfId="0" applyNumberFormat="1" applyFont="1" applyBorder="1" applyAlignment="1">
      <alignment horizontal="center" vertical="center"/>
    </xf>
    <xf numFmtId="2" fontId="16" fillId="0" borderId="20" xfId="0" applyNumberFormat="1" applyFont="1" applyBorder="1" applyAlignment="1">
      <alignment horizontal="center" vertical="center"/>
    </xf>
    <xf numFmtId="2" fontId="16" fillId="0" borderId="41" xfId="0" applyNumberFormat="1" applyFont="1" applyBorder="1" applyAlignment="1">
      <alignment horizontal="center" vertical="center"/>
    </xf>
    <xf numFmtId="0" fontId="13" fillId="0" borderId="40"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41" fillId="0" borderId="0" xfId="0" applyFont="1" applyAlignment="1">
      <alignment horizontal="left" vertical="center" wrapText="1"/>
    </xf>
    <xf numFmtId="0" fontId="27" fillId="0" borderId="0" xfId="0" applyFont="1" applyAlignment="1">
      <alignment horizontal="left" vertical="center" wrapText="1"/>
    </xf>
    <xf numFmtId="0" fontId="40" fillId="7" borderId="24" xfId="0" applyFont="1" applyFill="1" applyBorder="1" applyAlignment="1">
      <alignment horizontal="center" vertical="center"/>
    </xf>
    <xf numFmtId="0" fontId="40" fillId="7" borderId="25" xfId="0" applyFont="1" applyFill="1" applyBorder="1" applyAlignment="1">
      <alignment horizontal="center" vertical="center"/>
    </xf>
    <xf numFmtId="0" fontId="40" fillId="7" borderId="26" xfId="0" applyFont="1" applyFill="1" applyBorder="1" applyAlignment="1">
      <alignment horizontal="center" vertical="center"/>
    </xf>
    <xf numFmtId="0" fontId="27" fillId="7" borderId="32" xfId="0" applyFont="1" applyFill="1" applyBorder="1" applyAlignment="1">
      <alignment horizontal="center" vertical="center" wrapText="1"/>
    </xf>
    <xf numFmtId="0" fontId="27" fillId="7" borderId="33" xfId="0" applyFont="1" applyFill="1" applyBorder="1" applyAlignment="1">
      <alignment horizontal="center" vertical="center" wrapText="1"/>
    </xf>
    <xf numFmtId="0" fontId="27" fillId="7" borderId="34"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7" fillId="0" borderId="21" xfId="0" applyFont="1" applyBorder="1" applyAlignment="1">
      <alignment horizontal="center" vertical="center"/>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15" xfId="0" applyFont="1" applyBorder="1" applyAlignment="1">
      <alignment horizontal="center" vertical="center" wrapText="1"/>
    </xf>
    <xf numFmtId="0" fontId="40" fillId="7" borderId="0" xfId="0" applyFont="1" applyFill="1" applyAlignment="1">
      <alignment horizontal="center" vertical="center"/>
    </xf>
    <xf numFmtId="2" fontId="27" fillId="0" borderId="3" xfId="0" applyNumberFormat="1" applyFont="1" applyBorder="1" applyAlignment="1">
      <alignment horizontal="center" vertical="center" wrapText="1"/>
    </xf>
    <xf numFmtId="2" fontId="27" fillId="0" borderId="5" xfId="0" applyNumberFormat="1" applyFont="1" applyBorder="1" applyAlignment="1">
      <alignment horizontal="center" vertical="center" wrapText="1"/>
    </xf>
  </cellXfs>
  <cellStyles count="3">
    <cellStyle name="Hyperlink" xfId="2" builtinId="8"/>
    <cellStyle name="Normal" xfId="0" builtinId="0"/>
    <cellStyle name="Percent" xfId="1" builtinId="5"/>
  </cellStyles>
  <dxfs count="60">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0000"/>
        </patternFill>
      </fill>
    </dxf>
    <dxf>
      <numFmt numFmtId="170" formatCode=";;;"/>
      <fill>
        <patternFill>
          <bgColor theme="0"/>
        </patternFill>
      </fill>
      <border>
        <left style="thin">
          <color theme="2" tint="-0.24994659260841701"/>
        </left>
        <right style="thin">
          <color theme="2" tint="-0.24994659260841701"/>
        </right>
        <top style="thin">
          <color theme="2" tint="-0.24994659260841701"/>
        </top>
        <bottom style="thin">
          <color theme="2" tint="-0.24994659260841701"/>
        </bottom>
      </border>
    </dxf>
    <dxf>
      <numFmt numFmtId="170" formatCode=";;;"/>
      <fill>
        <patternFill>
          <bgColor theme="0"/>
        </patternFill>
      </fill>
      <border>
        <left style="thin">
          <color theme="2" tint="-9.9948118533890809E-2"/>
        </left>
        <right style="thin">
          <color theme="2" tint="-9.9948118533890809E-2"/>
        </right>
        <top style="thin">
          <color theme="2" tint="-9.9948118533890809E-2"/>
        </top>
        <bottom style="thin">
          <color theme="2" tint="-9.9948118533890809E-2"/>
        </bottom>
      </border>
    </dxf>
    <dxf>
      <numFmt numFmtId="170" formatCode=";;;"/>
      <fill>
        <patternFill>
          <bgColor theme="0"/>
        </patternFill>
      </fill>
      <border>
        <left style="thin">
          <color theme="2" tint="-9.9948118533890809E-2"/>
        </left>
        <right style="thin">
          <color theme="2" tint="-9.9948118533890809E-2"/>
        </right>
        <top style="thin">
          <color theme="2" tint="-9.9948118533890809E-2"/>
        </top>
        <bottom style="thin">
          <color theme="2" tint="-9.9948118533890809E-2"/>
        </bottom>
      </border>
    </dxf>
    <dxf>
      <font>
        <strike val="0"/>
        <color theme="0"/>
      </font>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F0FAEC"/>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152400</xdr:colOff>
      <xdr:row>8</xdr:row>
      <xdr:rowOff>838200</xdr:rowOff>
    </xdr:from>
    <xdr:to>
      <xdr:col>18</xdr:col>
      <xdr:colOff>1176866</xdr:colOff>
      <xdr:row>11</xdr:row>
      <xdr:rowOff>127000</xdr:rowOff>
    </xdr:to>
    <xdr:cxnSp macro="">
      <xdr:nvCxnSpPr>
        <xdr:cNvPr id="5" name="Straight Arrow Connector 4">
          <a:extLst>
            <a:ext uri="{FF2B5EF4-FFF2-40B4-BE49-F238E27FC236}">
              <a16:creationId xmlns:a16="http://schemas.microsoft.com/office/drawing/2014/main" id="{0F109351-C4AD-C3B6-1FC3-FBE5CD7CA9FF}"/>
            </a:ext>
          </a:extLst>
        </xdr:cNvPr>
        <xdr:cNvCxnSpPr/>
      </xdr:nvCxnSpPr>
      <xdr:spPr>
        <a:xfrm>
          <a:off x="22462067" y="1075267"/>
          <a:ext cx="1024466" cy="753533"/>
        </a:xfrm>
        <a:prstGeom prst="straightConnector1">
          <a:avLst/>
        </a:prstGeom>
        <a:ln w="76200">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65405</xdr:colOff>
      <xdr:row>12</xdr:row>
      <xdr:rowOff>59266</xdr:rowOff>
    </xdr:from>
    <xdr:to>
      <xdr:col>18</xdr:col>
      <xdr:colOff>1185333</xdr:colOff>
      <xdr:row>17</xdr:row>
      <xdr:rowOff>65405</xdr:rowOff>
    </xdr:to>
    <xdr:cxnSp macro="">
      <xdr:nvCxnSpPr>
        <xdr:cNvPr id="7" name="Straight Arrow Connector 6">
          <a:extLst>
            <a:ext uri="{FF2B5EF4-FFF2-40B4-BE49-F238E27FC236}">
              <a16:creationId xmlns:a16="http://schemas.microsoft.com/office/drawing/2014/main" id="{5C359646-0E9F-8C3D-928A-2A157EB77846}"/>
            </a:ext>
          </a:extLst>
        </xdr:cNvPr>
        <xdr:cNvCxnSpPr/>
      </xdr:nvCxnSpPr>
      <xdr:spPr>
        <a:xfrm flipV="1">
          <a:off x="22375072" y="1947333"/>
          <a:ext cx="1119928" cy="937472"/>
        </a:xfrm>
        <a:prstGeom prst="straightConnector1">
          <a:avLst/>
        </a:prstGeom>
        <a:ln w="76200">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1830917</xdr:colOff>
      <xdr:row>3</xdr:row>
      <xdr:rowOff>9737</xdr:rowOff>
    </xdr:from>
    <xdr:to>
      <xdr:col>7</xdr:col>
      <xdr:colOff>394124</xdr:colOff>
      <xdr:row>4</xdr:row>
      <xdr:rowOff>76200</xdr:rowOff>
    </xdr:to>
    <xdr:sp macro="" textlink="">
      <xdr:nvSpPr>
        <xdr:cNvPr id="2" name="Arrow: Right 1">
          <a:extLst>
            <a:ext uri="{FF2B5EF4-FFF2-40B4-BE49-F238E27FC236}">
              <a16:creationId xmlns:a16="http://schemas.microsoft.com/office/drawing/2014/main" id="{8B727230-3713-AD4B-6699-7A0DE2E14F9D}"/>
            </a:ext>
          </a:extLst>
        </xdr:cNvPr>
        <xdr:cNvSpPr/>
      </xdr:nvSpPr>
      <xdr:spPr>
        <a:xfrm>
          <a:off x="11157797" y="2082377"/>
          <a:ext cx="1900767" cy="119422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ucation.ohio.gov/getattachment/Topics/Community-Schools/Sponsor-Ratings-and-Tools/2024-2025-Sponsor-Evaluation-Tools/2024-25-Sponsor-Eval-Tech-Doc.pdf.aspx?lang=en-US" TargetMode="External"/><Relationship Id="rId2" Type="http://schemas.openxmlformats.org/officeDocument/2006/relationships/hyperlink" Target="mailto:sponsor.evaluation@education.ohio.gov" TargetMode="External"/><Relationship Id="rId1" Type="http://schemas.openxmlformats.org/officeDocument/2006/relationships/hyperlink" Target="mailto:sponsor.evaluation@education.ohio.gov"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reportcard.education.ohio.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76B0-579B-4E9D-88D0-C3DD9438D4E7}">
  <dimension ref="A1:T26"/>
  <sheetViews>
    <sheetView topLeftCell="A3" zoomScale="50" zoomScaleNormal="50" workbookViewId="0">
      <selection activeCell="A3" sqref="A3:A10"/>
    </sheetView>
  </sheetViews>
  <sheetFormatPr defaultRowHeight="14.5" x14ac:dyDescent="0.35"/>
  <cols>
    <col min="1" max="1" width="255.54296875" customWidth="1"/>
    <col min="2" max="2" width="3.54296875" customWidth="1"/>
  </cols>
  <sheetData>
    <row r="1" spans="1:20" ht="37" customHeight="1" thickBot="1" x14ac:dyDescent="0.65">
      <c r="A1" s="62"/>
    </row>
    <row r="2" spans="1:20" s="65" customFormat="1" ht="54" customHeight="1" x14ac:dyDescent="0.35">
      <c r="A2" s="63" t="s">
        <v>0</v>
      </c>
      <c r="B2" s="64"/>
      <c r="C2" s="64"/>
      <c r="D2" s="64"/>
      <c r="E2" s="64"/>
      <c r="F2" s="64"/>
      <c r="G2" s="64"/>
      <c r="H2" s="64"/>
      <c r="I2" s="64"/>
      <c r="J2" s="64"/>
      <c r="K2" s="64"/>
      <c r="L2" s="64"/>
      <c r="M2" s="64"/>
      <c r="N2" s="64"/>
      <c r="O2" s="64"/>
      <c r="P2" s="64"/>
      <c r="Q2" s="64"/>
      <c r="R2" s="64"/>
      <c r="S2" s="64"/>
      <c r="T2" s="64"/>
    </row>
    <row r="3" spans="1:20" s="64" customFormat="1" ht="37" customHeight="1" thickBot="1" x14ac:dyDescent="0.4">
      <c r="A3" s="66" t="s">
        <v>1</v>
      </c>
      <c r="B3" s="67"/>
      <c r="C3" s="67"/>
      <c r="D3" s="67"/>
      <c r="E3" s="67"/>
      <c r="F3" s="67"/>
      <c r="G3" s="67"/>
      <c r="H3" s="67"/>
      <c r="I3" s="67"/>
      <c r="J3" s="68"/>
      <c r="K3" s="68"/>
      <c r="L3" s="68"/>
      <c r="M3" s="68"/>
      <c r="N3" s="68"/>
      <c r="O3" s="68"/>
      <c r="P3" s="68"/>
      <c r="Q3" s="68"/>
      <c r="R3" s="68"/>
      <c r="S3" s="68"/>
      <c r="T3" s="68"/>
    </row>
    <row r="4" spans="1:20" ht="17.149999999999999" customHeight="1" thickBot="1" x14ac:dyDescent="0.4">
      <c r="A4" s="69"/>
      <c r="B4" s="70"/>
      <c r="C4" s="70"/>
      <c r="D4" s="70"/>
      <c r="E4" s="70"/>
      <c r="F4" s="70"/>
      <c r="G4" s="70"/>
      <c r="H4" s="70"/>
      <c r="I4" s="70"/>
      <c r="J4" s="71"/>
      <c r="K4" s="71"/>
      <c r="L4" s="71"/>
      <c r="M4" s="71"/>
      <c r="N4" s="71"/>
      <c r="O4" s="71"/>
      <c r="P4" s="71"/>
      <c r="Q4" s="71"/>
      <c r="R4" s="71"/>
      <c r="S4" s="71"/>
      <c r="T4" s="71"/>
    </row>
    <row r="5" spans="1:20" s="64" customFormat="1" ht="107.15" customHeight="1" x14ac:dyDescent="0.35">
      <c r="A5" s="72" t="s">
        <v>126</v>
      </c>
    </row>
    <row r="6" spans="1:20" ht="18" customHeight="1" x14ac:dyDescent="0.35">
      <c r="A6" s="73"/>
    </row>
    <row r="7" spans="1:20" s="64" customFormat="1" ht="37" customHeight="1" x14ac:dyDescent="0.35">
      <c r="A7" s="74" t="s">
        <v>2</v>
      </c>
    </row>
    <row r="8" spans="1:20" s="64" customFormat="1" ht="37" customHeight="1" thickBot="1" x14ac:dyDescent="0.4">
      <c r="A8" s="66" t="s">
        <v>3</v>
      </c>
    </row>
    <row r="9" spans="1:20" ht="17.149999999999999" customHeight="1" thickBot="1" x14ac:dyDescent="0.4">
      <c r="A9" s="75"/>
    </row>
    <row r="10" spans="1:20" s="64" customFormat="1" ht="37" customHeight="1" thickBot="1" x14ac:dyDescent="0.4">
      <c r="A10" s="76" t="s">
        <v>4</v>
      </c>
    </row>
    <row r="11" spans="1:20" ht="26" x14ac:dyDescent="0.6">
      <c r="A11" s="62"/>
    </row>
    <row r="12" spans="1:20" ht="26" x14ac:dyDescent="0.6">
      <c r="A12" s="62"/>
    </row>
    <row r="13" spans="1:20" ht="26" x14ac:dyDescent="0.6">
      <c r="A13" s="62"/>
    </row>
    <row r="14" spans="1:20" ht="26" x14ac:dyDescent="0.6">
      <c r="A14" s="62"/>
    </row>
    <row r="15" spans="1:20" ht="26" x14ac:dyDescent="0.6">
      <c r="A15" s="62"/>
    </row>
    <row r="16" spans="1:20" ht="26" x14ac:dyDescent="0.6">
      <c r="A16" s="62"/>
    </row>
    <row r="17" spans="1:1" ht="26" x14ac:dyDescent="0.6">
      <c r="A17" s="62"/>
    </row>
    <row r="18" spans="1:1" ht="26" x14ac:dyDescent="0.6">
      <c r="A18" s="62"/>
    </row>
    <row r="19" spans="1:1" ht="26" x14ac:dyDescent="0.6">
      <c r="A19" s="62"/>
    </row>
    <row r="20" spans="1:1" ht="26" x14ac:dyDescent="0.6">
      <c r="A20" s="62"/>
    </row>
    <row r="21" spans="1:1" ht="26" x14ac:dyDescent="0.6">
      <c r="A21" s="62"/>
    </row>
    <row r="22" spans="1:1" ht="26" x14ac:dyDescent="0.6">
      <c r="A22" s="62"/>
    </row>
    <row r="23" spans="1:1" ht="26" x14ac:dyDescent="0.6">
      <c r="A23" s="62"/>
    </row>
    <row r="24" spans="1:1" ht="26" x14ac:dyDescent="0.6">
      <c r="A24" s="62"/>
    </row>
    <row r="25" spans="1:1" ht="26" x14ac:dyDescent="0.6">
      <c r="A25" s="62"/>
    </row>
    <row r="26" spans="1:1" ht="26" x14ac:dyDescent="0.6">
      <c r="A26" s="62"/>
    </row>
  </sheetData>
  <sheetProtection algorithmName="SHA-512" hashValue="DGwZ8gvseAxQ+uPv4FSx0aLWOu+2Sx5VPqMtg14PqRQ6unxR1jLzJ+5FouZCDz9fsxis6BXuIDTkumT0QQSJZA==" saltValue="/78pZk/pCS2xQul4SL9Acg==" spinCount="100000" sheet="1" objects="1" scenarios="1"/>
  <hyperlinks>
    <hyperlink ref="A3" r:id="rId1" xr:uid="{65C22088-5E6B-47C9-B103-C982948AC438}"/>
    <hyperlink ref="A3:T3" r:id="rId2" display="sponsor.evaluation@education.ohio.gov" xr:uid="{C50D4E43-DA50-429E-A401-140D2445259B}"/>
    <hyperlink ref="A8" r:id="rId3" xr:uid="{59DEA20C-9D17-4AB6-AB46-9D7D94A41DD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7AA0-CD5A-4809-923A-71BD0FE8B837}">
  <dimension ref="A1:X113"/>
  <sheetViews>
    <sheetView zoomScale="50" zoomScaleNormal="50" workbookViewId="0">
      <selection activeCell="L10" sqref="L10:L11"/>
    </sheetView>
  </sheetViews>
  <sheetFormatPr defaultColWidth="8.7265625" defaultRowHeight="18.5" x14ac:dyDescent="0.35"/>
  <cols>
    <col min="1" max="1" width="33.54296875" style="7" customWidth="1"/>
    <col min="2" max="2" width="19.1796875" style="7" customWidth="1"/>
    <col min="3" max="3" width="22.90625" style="7" customWidth="1"/>
    <col min="4" max="5" width="19.1796875" style="7" customWidth="1"/>
    <col min="6" max="7" width="21.54296875" style="19" customWidth="1"/>
    <col min="8" max="8" width="18.7265625" style="7" customWidth="1"/>
    <col min="9" max="9" width="33.54296875" style="7" customWidth="1"/>
    <col min="10" max="10" width="19.1796875" style="7" customWidth="1"/>
    <col min="11" max="11" width="22.90625" style="7" customWidth="1"/>
    <col min="12" max="13" width="19.1796875" style="7" customWidth="1"/>
    <col min="14" max="15" width="21.54296875" style="19" customWidth="1"/>
    <col min="16" max="17" width="4.26953125" style="8" customWidth="1"/>
    <col min="18" max="18" width="30.54296875" style="9" customWidth="1"/>
    <col min="19" max="19" width="22.1796875" style="9" customWidth="1"/>
    <col min="20" max="20" width="25.81640625" style="9" customWidth="1"/>
    <col min="21" max="21" width="25.81640625" style="8" customWidth="1"/>
    <col min="22" max="22" width="8.54296875" style="8" customWidth="1"/>
    <col min="23" max="23" width="31.54296875" style="8" customWidth="1"/>
    <col min="24" max="16384" width="8.7265625" style="8"/>
  </cols>
  <sheetData>
    <row r="1" spans="1:23" ht="27" customHeight="1" x14ac:dyDescent="0.35">
      <c r="A1" s="188" t="s">
        <v>145</v>
      </c>
      <c r="B1" s="189"/>
      <c r="C1" s="189"/>
      <c r="D1" s="189"/>
      <c r="E1" s="189"/>
      <c r="F1" s="189"/>
      <c r="G1" s="189"/>
      <c r="H1" s="189"/>
      <c r="I1" s="189"/>
      <c r="J1" s="189"/>
      <c r="K1" s="189"/>
      <c r="L1" s="189"/>
      <c r="M1" s="189"/>
      <c r="N1" s="189"/>
      <c r="O1" s="190"/>
    </row>
    <row r="2" spans="1:23" ht="27" customHeight="1" x14ac:dyDescent="0.35">
      <c r="A2" s="191" t="s">
        <v>5</v>
      </c>
      <c r="B2" s="192"/>
      <c r="C2" s="192"/>
      <c r="D2" s="192"/>
      <c r="E2" s="192"/>
      <c r="F2" s="192"/>
      <c r="G2" s="192"/>
      <c r="H2" s="192"/>
      <c r="I2" s="192"/>
      <c r="J2" s="192"/>
      <c r="K2" s="192"/>
      <c r="L2" s="192"/>
      <c r="M2" s="192"/>
      <c r="N2" s="192"/>
      <c r="O2" s="193"/>
    </row>
    <row r="3" spans="1:23" ht="27" customHeight="1" x14ac:dyDescent="0.35">
      <c r="A3" s="203" t="s">
        <v>6</v>
      </c>
      <c r="B3" s="204"/>
      <c r="C3" s="204"/>
      <c r="D3" s="204"/>
      <c r="E3" s="204"/>
      <c r="F3" s="204"/>
      <c r="G3" s="204"/>
      <c r="H3" s="204"/>
      <c r="I3" s="204"/>
      <c r="J3" s="204"/>
      <c r="K3" s="204"/>
      <c r="L3" s="204"/>
      <c r="M3" s="204"/>
      <c r="N3" s="204"/>
      <c r="O3" s="205"/>
    </row>
    <row r="4" spans="1:23" ht="27" customHeight="1" x14ac:dyDescent="0.35">
      <c r="A4" s="206" t="s">
        <v>143</v>
      </c>
      <c r="B4" s="207"/>
      <c r="C4" s="207"/>
      <c r="D4" s="207"/>
      <c r="E4" s="207"/>
      <c r="F4" s="207"/>
      <c r="G4" s="207"/>
      <c r="H4" s="207"/>
      <c r="I4" s="207"/>
      <c r="J4" s="207"/>
      <c r="K4" s="207"/>
      <c r="L4" s="207"/>
      <c r="M4" s="207"/>
      <c r="N4" s="207"/>
      <c r="O4" s="208"/>
    </row>
    <row r="5" spans="1:23" ht="38.15" customHeight="1" x14ac:dyDescent="0.35">
      <c r="A5" s="206" t="s">
        <v>144</v>
      </c>
      <c r="B5" s="207"/>
      <c r="C5" s="207"/>
      <c r="D5" s="207"/>
      <c r="E5" s="207"/>
      <c r="F5" s="207"/>
      <c r="G5" s="207"/>
      <c r="H5" s="207"/>
      <c r="I5" s="207"/>
      <c r="J5" s="207"/>
      <c r="K5" s="207"/>
      <c r="L5" s="207"/>
      <c r="M5" s="207"/>
      <c r="N5" s="207"/>
      <c r="O5" s="208"/>
    </row>
    <row r="6" spans="1:23" ht="23.15" customHeight="1" thickBot="1" x14ac:dyDescent="0.4">
      <c r="A6" s="200" t="s">
        <v>7</v>
      </c>
      <c r="B6" s="201"/>
      <c r="C6" s="201"/>
      <c r="D6" s="201"/>
      <c r="E6" s="201"/>
      <c r="F6" s="201"/>
      <c r="G6" s="201"/>
      <c r="H6" s="201"/>
      <c r="I6" s="201"/>
      <c r="J6" s="201"/>
      <c r="K6" s="201"/>
      <c r="L6" s="201"/>
      <c r="M6" s="201"/>
      <c r="N6" s="201"/>
      <c r="O6" s="202"/>
    </row>
    <row r="7" spans="1:23" ht="19" thickBot="1" x14ac:dyDescent="0.4"/>
    <row r="8" spans="1:23" s="21" customFormat="1" ht="24" thickBot="1" x14ac:dyDescent="0.4">
      <c r="A8" s="197" t="s">
        <v>146</v>
      </c>
      <c r="B8" s="198"/>
      <c r="C8" s="198"/>
      <c r="D8" s="198"/>
      <c r="E8" s="198"/>
      <c r="F8" s="198"/>
      <c r="G8" s="199"/>
      <c r="H8" s="20"/>
      <c r="I8" s="194" t="s">
        <v>147</v>
      </c>
      <c r="J8" s="195"/>
      <c r="K8" s="195"/>
      <c r="L8" s="195"/>
      <c r="M8" s="195"/>
      <c r="N8" s="195"/>
      <c r="O8" s="196"/>
    </row>
    <row r="9" spans="1:23" s="11" customFormat="1" ht="131.5" customHeight="1" thickBot="1" x14ac:dyDescent="0.4">
      <c r="A9" s="22" t="s">
        <v>108</v>
      </c>
      <c r="B9" s="23" t="s">
        <v>8</v>
      </c>
      <c r="C9" s="24" t="s">
        <v>148</v>
      </c>
      <c r="D9" s="23" t="s">
        <v>109</v>
      </c>
      <c r="E9" s="24" t="s">
        <v>110</v>
      </c>
      <c r="F9" s="25" t="s">
        <v>111</v>
      </c>
      <c r="G9" s="26" t="s">
        <v>112</v>
      </c>
      <c r="H9" s="27"/>
      <c r="I9" s="28" t="s">
        <v>108</v>
      </c>
      <c r="J9" s="29" t="s">
        <v>8</v>
      </c>
      <c r="K9" s="30" t="s">
        <v>149</v>
      </c>
      <c r="L9" s="29" t="s">
        <v>109</v>
      </c>
      <c r="M9" s="30" t="s">
        <v>113</v>
      </c>
      <c r="N9" s="31" t="s">
        <v>114</v>
      </c>
      <c r="O9" s="32" t="s">
        <v>115</v>
      </c>
      <c r="R9" s="33" t="s">
        <v>140</v>
      </c>
      <c r="S9" s="34"/>
      <c r="T9" s="116" t="s">
        <v>151</v>
      </c>
      <c r="U9" s="116" t="s">
        <v>152</v>
      </c>
      <c r="W9" s="16"/>
    </row>
    <row r="10" spans="1:23" s="35" customFormat="1" ht="14.5" customHeight="1" thickTop="1" thickBot="1" x14ac:dyDescent="0.4">
      <c r="A10" s="91"/>
      <c r="B10" s="92"/>
      <c r="C10" s="37" t="str">
        <f t="shared" ref="C10:C74" si="0">IF(OR(B10=5,B10="Exceeds Standards"),4,IF(B10=4.5,3.5,IF(B10=4,3,IF(B10=3.5,2.5,IF(OR(B10=3,B10="Meets Standards"),2,IF(B10=2.5,1.5,IF(B10=2,1,IF(B10=1.5,0.5,IF(OR(B10=1,B10="Does Not Meet Standards"),0,"")))))))))</f>
        <v/>
      </c>
      <c r="D10" s="92"/>
      <c r="E10" s="38" t="str">
        <f>IF(B10="","",SUM(D10:D111))</f>
        <v/>
      </c>
      <c r="F10" s="97" t="str">
        <f>IF(B10="","",D10/E10)</f>
        <v/>
      </c>
      <c r="G10" s="98" t="str">
        <f>IF(B10="","",C10*F10)</f>
        <v/>
      </c>
      <c r="H10" s="93"/>
      <c r="I10" s="91"/>
      <c r="J10" s="92"/>
      <c r="K10" s="37" t="str">
        <f t="shared" ref="K10:K74" si="1">IF(OR(J10=5,J10="Exceeds Standards"),4,IF(J10=4.5,3.5,IF(J10=4,3,IF(J10=3.5,2.5,IF(OR(J10=3,J10="Meets Standards"),2,IF(J10=2.5,1.5,IF(J10=2,1,IF(J10=1.5,0.5,IF(OR(J10=1,J10="Does Not Meet Standards"),0,"")))))))))</f>
        <v/>
      </c>
      <c r="L10" s="92"/>
      <c r="M10" s="38" t="str">
        <f>IF(J10="","",SUM(L10:L111))</f>
        <v/>
      </c>
      <c r="N10" s="97" t="str">
        <f>IF(J10="","",L10/M10)</f>
        <v/>
      </c>
      <c r="O10" s="98" t="str">
        <f>IF(J10="","",K10*N10)</f>
        <v/>
      </c>
      <c r="R10" s="185">
        <f>SUM(G10:G111)</f>
        <v>0</v>
      </c>
      <c r="S10" s="27"/>
      <c r="T10" s="179">
        <f>ROUND(IF(R23=0, R10, IF(R10=0, R23, AVERAGE(R10, R23))),3)</f>
        <v>0</v>
      </c>
      <c r="U10" s="182">
        <f>IF(AND(T10&gt;=3.5, T10&lt;=4), 4, IF(AND(T10&gt;=2.5, T10&lt;3.5), 3, IF(AND(T10&gt;=1.5, T10&lt;2.5), 2, IF(AND(T10&gt;=0.5, T10&lt;1.5), 1, IF(AND(T10&gt;=0, T10&lt;0.5), 0, "")))))</f>
        <v>0</v>
      </c>
      <c r="W10" s="36"/>
    </row>
    <row r="11" spans="1:23" s="12" customFormat="1" ht="14.5" customHeight="1" thickTop="1" thickBot="1" x14ac:dyDescent="0.4">
      <c r="A11" s="17"/>
      <c r="B11" s="18"/>
      <c r="C11" s="37" t="str">
        <f t="shared" si="0"/>
        <v/>
      </c>
      <c r="D11" s="18"/>
      <c r="E11" s="38" t="str">
        <f>IF(B11="","",SUM(D10:D111))</f>
        <v/>
      </c>
      <c r="F11" s="97" t="str">
        <f>IF(B11="","",D11/E11)</f>
        <v/>
      </c>
      <c r="G11" s="98" t="str">
        <f>IF(B11="","",C11*F11)</f>
        <v/>
      </c>
      <c r="H11" s="39"/>
      <c r="I11" s="17"/>
      <c r="J11" s="18"/>
      <c r="K11" s="37" t="str">
        <f t="shared" si="1"/>
        <v/>
      </c>
      <c r="L11" s="18"/>
      <c r="M11" s="38" t="str">
        <f>IF(J11="","",SUM(L10:L111))</f>
        <v/>
      </c>
      <c r="N11" s="97" t="str">
        <f>IF(J11="","",L11/M11)</f>
        <v/>
      </c>
      <c r="O11" s="98" t="str">
        <f>IF(J11="","",K11*N11)</f>
        <v/>
      </c>
      <c r="R11" s="185"/>
      <c r="S11" s="34"/>
      <c r="T11" s="180"/>
      <c r="U11" s="183"/>
      <c r="W11" s="16"/>
    </row>
    <row r="12" spans="1:23" s="12" customFormat="1" ht="14.5" customHeight="1" thickTop="1" thickBot="1" x14ac:dyDescent="0.4">
      <c r="A12" s="17"/>
      <c r="B12" s="18"/>
      <c r="C12" s="37" t="str">
        <f t="shared" si="0"/>
        <v/>
      </c>
      <c r="D12" s="18"/>
      <c r="E12" s="38" t="str">
        <f>IF(B12="","",SUM(D10:D111))</f>
        <v/>
      </c>
      <c r="F12" s="97" t="str">
        <f t="shared" ref="F12:F75" si="2">IF(B12="","",D12/E12)</f>
        <v/>
      </c>
      <c r="G12" s="98" t="str">
        <f>IF(B12="","",C12*F12)</f>
        <v/>
      </c>
      <c r="H12" s="39"/>
      <c r="I12" s="17"/>
      <c r="J12" s="18"/>
      <c r="K12" s="37" t="str">
        <f t="shared" si="1"/>
        <v/>
      </c>
      <c r="L12" s="18"/>
      <c r="M12" s="38" t="str">
        <f>IF(J12="","",SUM(L10:L111))</f>
        <v/>
      </c>
      <c r="N12" s="97" t="str">
        <f>IF(J12="","",L12/M12)</f>
        <v/>
      </c>
      <c r="O12" s="98" t="str">
        <f>IF(J12="","",K12*N12)</f>
        <v/>
      </c>
      <c r="R12" s="185"/>
      <c r="S12" s="15"/>
      <c r="T12" s="180"/>
      <c r="U12" s="183"/>
      <c r="W12" s="16"/>
    </row>
    <row r="13" spans="1:23" s="12" customFormat="1" ht="14.5" customHeight="1" thickTop="1" thickBot="1" x14ac:dyDescent="0.4">
      <c r="A13" s="17"/>
      <c r="B13" s="18"/>
      <c r="C13" s="37" t="str">
        <f t="shared" si="0"/>
        <v/>
      </c>
      <c r="D13" s="18"/>
      <c r="E13" s="38" t="str">
        <f>IF(B13="","",SUM(D10:D111))</f>
        <v/>
      </c>
      <c r="F13" s="97" t="str">
        <f t="shared" si="2"/>
        <v/>
      </c>
      <c r="G13" s="98" t="str">
        <f>IF(B13="","",C13*F13)</f>
        <v/>
      </c>
      <c r="H13" s="39"/>
      <c r="I13" s="17"/>
      <c r="J13" s="18"/>
      <c r="K13" s="37" t="str">
        <f t="shared" si="1"/>
        <v/>
      </c>
      <c r="L13" s="18"/>
      <c r="M13" s="38" t="str">
        <f>IF(J13="","",SUM(L10:L111))</f>
        <v/>
      </c>
      <c r="N13" s="97" t="str">
        <f>IF(J13="","",L13/M13)</f>
        <v/>
      </c>
      <c r="O13" s="98" t="str">
        <f>IF(J13="","",K13*N13)</f>
        <v/>
      </c>
      <c r="R13" s="35"/>
      <c r="S13" s="15"/>
      <c r="T13" s="180"/>
      <c r="U13" s="183"/>
      <c r="W13" s="15"/>
    </row>
    <row r="14" spans="1:23" s="12" customFormat="1" ht="14.5" customHeight="1" thickTop="1" thickBot="1" x14ac:dyDescent="0.4">
      <c r="A14" s="17"/>
      <c r="B14" s="18"/>
      <c r="C14" s="37" t="str">
        <f t="shared" si="0"/>
        <v/>
      </c>
      <c r="D14" s="18"/>
      <c r="E14" s="38" t="str">
        <f>IF(B14="","",SUM(D10:D111))</f>
        <v/>
      </c>
      <c r="F14" s="97" t="str">
        <f t="shared" si="2"/>
        <v/>
      </c>
      <c r="G14" s="98" t="str">
        <f t="shared" ref="G14:G77" si="3">IF(B14="","",C14*F14)</f>
        <v/>
      </c>
      <c r="H14" s="39"/>
      <c r="I14" s="17"/>
      <c r="J14" s="18"/>
      <c r="K14" s="37" t="str">
        <f t="shared" si="1"/>
        <v/>
      </c>
      <c r="L14" s="18"/>
      <c r="M14" s="38" t="str">
        <f>IF(J14="","",SUM(L10:L111))</f>
        <v/>
      </c>
      <c r="N14" s="97" t="str">
        <f t="shared" ref="N14:N77" si="4">IF(J14="","",L14/M14)</f>
        <v/>
      </c>
      <c r="O14" s="98" t="str">
        <f t="shared" ref="O14:O77" si="5">IF(J14="","",K14*N14)</f>
        <v/>
      </c>
      <c r="R14" s="36"/>
      <c r="S14" s="15"/>
      <c r="T14" s="181"/>
      <c r="U14" s="184"/>
    </row>
    <row r="15" spans="1:23" s="12" customFormat="1" ht="14.5" customHeight="1" thickTop="1" thickBot="1" x14ac:dyDescent="0.4">
      <c r="A15" s="17"/>
      <c r="B15" s="18"/>
      <c r="C15" s="37" t="str">
        <f t="shared" si="0"/>
        <v/>
      </c>
      <c r="D15" s="18"/>
      <c r="E15" s="38" t="str">
        <f>IF(B15="","",SUM(D10:D111))</f>
        <v/>
      </c>
      <c r="F15" s="97" t="str">
        <f t="shared" si="2"/>
        <v/>
      </c>
      <c r="G15" s="98" t="str">
        <f t="shared" si="3"/>
        <v/>
      </c>
      <c r="H15" s="39"/>
      <c r="I15" s="17"/>
      <c r="J15" s="18"/>
      <c r="K15" s="37" t="str">
        <f t="shared" si="1"/>
        <v/>
      </c>
      <c r="L15" s="18"/>
      <c r="M15" s="38" t="str">
        <f>IF(J15="","",SUM(L10:L111))</f>
        <v/>
      </c>
      <c r="N15" s="97" t="str">
        <f t="shared" si="4"/>
        <v/>
      </c>
      <c r="O15" s="98" t="str">
        <f t="shared" si="5"/>
        <v/>
      </c>
      <c r="R15" s="186" t="s">
        <v>141</v>
      </c>
      <c r="S15" s="15"/>
      <c r="T15" s="117"/>
      <c r="U15" s="118"/>
    </row>
    <row r="16" spans="1:23" s="12" customFormat="1" ht="14.5" customHeight="1" thickTop="1" thickBot="1" x14ac:dyDescent="0.4">
      <c r="A16" s="17"/>
      <c r="B16" s="18"/>
      <c r="C16" s="37" t="str">
        <f t="shared" si="0"/>
        <v/>
      </c>
      <c r="D16" s="18"/>
      <c r="E16" s="38" t="str">
        <f>IF(B16="","",SUM(D10:D111))</f>
        <v/>
      </c>
      <c r="F16" s="97" t="str">
        <f t="shared" si="2"/>
        <v/>
      </c>
      <c r="G16" s="98" t="str">
        <f t="shared" si="3"/>
        <v/>
      </c>
      <c r="H16" s="39"/>
      <c r="I16" s="17"/>
      <c r="J16" s="18"/>
      <c r="K16" s="37" t="str">
        <f t="shared" si="1"/>
        <v/>
      </c>
      <c r="L16" s="18"/>
      <c r="M16" s="38" t="str">
        <f>IF(J16="","",SUM(L10:L111))</f>
        <v/>
      </c>
      <c r="N16" s="97" t="str">
        <f t="shared" si="4"/>
        <v/>
      </c>
      <c r="O16" s="98" t="str">
        <f t="shared" si="5"/>
        <v/>
      </c>
      <c r="R16" s="186"/>
      <c r="S16" s="15"/>
      <c r="T16" s="173" t="s">
        <v>10</v>
      </c>
      <c r="U16" s="174"/>
    </row>
    <row r="17" spans="1:22" s="12" customFormat="1" ht="14.5" customHeight="1" thickTop="1" thickBot="1" x14ac:dyDescent="0.4">
      <c r="A17" s="17"/>
      <c r="B17" s="18"/>
      <c r="C17" s="37" t="str">
        <f t="shared" si="0"/>
        <v/>
      </c>
      <c r="D17" s="18"/>
      <c r="E17" s="38" t="str">
        <f>IF(B17="","",SUM(D10:D111))</f>
        <v/>
      </c>
      <c r="F17" s="97" t="str">
        <f t="shared" si="2"/>
        <v/>
      </c>
      <c r="G17" s="98" t="str">
        <f t="shared" si="3"/>
        <v/>
      </c>
      <c r="H17" s="39"/>
      <c r="I17" s="17"/>
      <c r="J17" s="18"/>
      <c r="K17" s="37" t="str">
        <f t="shared" si="1"/>
        <v/>
      </c>
      <c r="L17" s="18"/>
      <c r="M17" s="38" t="str">
        <f>IF(J17="","",SUM(L10:L111))</f>
        <v/>
      </c>
      <c r="N17" s="97" t="str">
        <f t="shared" si="4"/>
        <v/>
      </c>
      <c r="O17" s="98" t="str">
        <f t="shared" si="5"/>
        <v/>
      </c>
      <c r="R17" s="186"/>
      <c r="S17" s="15"/>
      <c r="T17" s="175"/>
      <c r="U17" s="176"/>
    </row>
    <row r="18" spans="1:22" s="12" customFormat="1" ht="14.5" customHeight="1" thickTop="1" thickBot="1" x14ac:dyDescent="0.4">
      <c r="A18" s="17"/>
      <c r="B18" s="18"/>
      <c r="C18" s="37" t="str">
        <f t="shared" si="0"/>
        <v/>
      </c>
      <c r="D18" s="18"/>
      <c r="E18" s="38" t="str">
        <f>IF(B18="","",SUM(D10:D111))</f>
        <v/>
      </c>
      <c r="F18" s="97" t="str">
        <f t="shared" si="2"/>
        <v/>
      </c>
      <c r="G18" s="98" t="str">
        <f t="shared" si="3"/>
        <v/>
      </c>
      <c r="H18" s="39"/>
      <c r="I18" s="17"/>
      <c r="J18" s="18"/>
      <c r="K18" s="37" t="str">
        <f t="shared" si="1"/>
        <v/>
      </c>
      <c r="L18" s="18"/>
      <c r="M18" s="38" t="str">
        <f>IF(J18="","",SUM(L10:L111))</f>
        <v/>
      </c>
      <c r="N18" s="97" t="str">
        <f t="shared" si="4"/>
        <v/>
      </c>
      <c r="O18" s="98" t="str">
        <f t="shared" si="5"/>
        <v/>
      </c>
      <c r="R18" s="186"/>
      <c r="S18" s="15"/>
      <c r="T18" s="175" t="s">
        <v>11</v>
      </c>
      <c r="U18" s="176" t="s">
        <v>12</v>
      </c>
    </row>
    <row r="19" spans="1:22" s="12" customFormat="1" ht="14.5" customHeight="1" thickTop="1" thickBot="1" x14ac:dyDescent="0.4">
      <c r="A19" s="17"/>
      <c r="B19" s="18"/>
      <c r="C19" s="37" t="str">
        <f t="shared" si="0"/>
        <v/>
      </c>
      <c r="D19" s="18"/>
      <c r="E19" s="38" t="str">
        <f>IF(B19="","",SUM(D10:D111))</f>
        <v/>
      </c>
      <c r="F19" s="97" t="str">
        <f t="shared" si="2"/>
        <v/>
      </c>
      <c r="G19" s="98" t="str">
        <f t="shared" si="3"/>
        <v/>
      </c>
      <c r="H19" s="39"/>
      <c r="I19" s="17"/>
      <c r="J19" s="18"/>
      <c r="K19" s="37" t="str">
        <f t="shared" si="1"/>
        <v/>
      </c>
      <c r="L19" s="18"/>
      <c r="M19" s="38" t="str">
        <f>IF(J19="","",SUM(L10:L111))</f>
        <v/>
      </c>
      <c r="N19" s="97" t="str">
        <f t="shared" si="4"/>
        <v/>
      </c>
      <c r="O19" s="98" t="str">
        <f t="shared" si="5"/>
        <v/>
      </c>
      <c r="R19" s="186"/>
      <c r="S19" s="15"/>
      <c r="T19" s="175"/>
      <c r="U19" s="176"/>
    </row>
    <row r="20" spans="1:22" s="12" customFormat="1" ht="14.5" customHeight="1" thickTop="1" thickBot="1" x14ac:dyDescent="0.4">
      <c r="A20" s="17"/>
      <c r="B20" s="18"/>
      <c r="C20" s="37" t="str">
        <f t="shared" si="0"/>
        <v/>
      </c>
      <c r="D20" s="18"/>
      <c r="E20" s="38" t="str">
        <f>IF(B20="","",SUM(D10:D111))</f>
        <v/>
      </c>
      <c r="F20" s="97" t="str">
        <f t="shared" si="2"/>
        <v/>
      </c>
      <c r="G20" s="98" t="str">
        <f t="shared" si="3"/>
        <v/>
      </c>
      <c r="H20" s="39"/>
      <c r="I20" s="17"/>
      <c r="J20" s="18"/>
      <c r="K20" s="37" t="str">
        <f t="shared" si="1"/>
        <v/>
      </c>
      <c r="L20" s="18"/>
      <c r="M20" s="38" t="str">
        <f>IF(J20="","",SUM(L10:L111))</f>
        <v/>
      </c>
      <c r="N20" s="97" t="str">
        <f t="shared" si="4"/>
        <v/>
      </c>
      <c r="O20" s="98" t="str">
        <f t="shared" si="5"/>
        <v/>
      </c>
      <c r="R20" s="186"/>
      <c r="S20" s="15"/>
      <c r="T20" s="175"/>
      <c r="U20" s="176"/>
    </row>
    <row r="21" spans="1:22" s="12" customFormat="1" ht="14.5" customHeight="1" thickTop="1" thickBot="1" x14ac:dyDescent="0.4">
      <c r="A21" s="17"/>
      <c r="B21" s="18"/>
      <c r="C21" s="37" t="str">
        <f t="shared" si="0"/>
        <v/>
      </c>
      <c r="D21" s="18"/>
      <c r="E21" s="38" t="str">
        <f>IF(B21="","",SUM(D10:D111))</f>
        <v/>
      </c>
      <c r="F21" s="97" t="str">
        <f t="shared" si="2"/>
        <v/>
      </c>
      <c r="G21" s="98" t="str">
        <f t="shared" si="3"/>
        <v/>
      </c>
      <c r="H21" s="39"/>
      <c r="I21" s="17"/>
      <c r="J21" s="18"/>
      <c r="K21" s="37" t="str">
        <f t="shared" si="1"/>
        <v/>
      </c>
      <c r="L21" s="18"/>
      <c r="M21" s="38" t="str">
        <f>IF(J21="","",SUM(L10:L111))</f>
        <v/>
      </c>
      <c r="N21" s="97" t="str">
        <f t="shared" si="4"/>
        <v/>
      </c>
      <c r="O21" s="98" t="str">
        <f t="shared" si="5"/>
        <v/>
      </c>
      <c r="R21" s="186"/>
      <c r="S21" s="15"/>
      <c r="T21" s="114" t="s">
        <v>13</v>
      </c>
      <c r="U21" s="123">
        <v>4</v>
      </c>
    </row>
    <row r="22" spans="1:22" s="12" customFormat="1" ht="14.5" customHeight="1" thickTop="1" thickBot="1" x14ac:dyDescent="0.4">
      <c r="A22" s="17"/>
      <c r="B22" s="18"/>
      <c r="C22" s="37" t="str">
        <f t="shared" si="0"/>
        <v/>
      </c>
      <c r="D22" s="18"/>
      <c r="E22" s="38" t="str">
        <f>IF(B22="","",SUM(D10:D111))</f>
        <v/>
      </c>
      <c r="F22" s="97" t="str">
        <f t="shared" si="2"/>
        <v/>
      </c>
      <c r="G22" s="98" t="str">
        <f t="shared" si="3"/>
        <v/>
      </c>
      <c r="H22" s="39"/>
      <c r="I22" s="17"/>
      <c r="J22" s="18"/>
      <c r="K22" s="37" t="str">
        <f t="shared" si="1"/>
        <v/>
      </c>
      <c r="L22" s="18"/>
      <c r="M22" s="38" t="str">
        <f>IF(J22="","",SUM(L10:L111))</f>
        <v/>
      </c>
      <c r="N22" s="97" t="str">
        <f t="shared" si="4"/>
        <v/>
      </c>
      <c r="O22" s="98" t="str">
        <f t="shared" si="5"/>
        <v/>
      </c>
      <c r="R22" s="186"/>
      <c r="S22" s="14"/>
      <c r="T22" s="114" t="s">
        <v>14</v>
      </c>
      <c r="U22" s="124">
        <v>3</v>
      </c>
    </row>
    <row r="23" spans="1:22" s="12" customFormat="1" ht="14.5" customHeight="1" thickTop="1" thickBot="1" x14ac:dyDescent="0.4">
      <c r="A23" s="17"/>
      <c r="B23" s="18"/>
      <c r="C23" s="37" t="str">
        <f t="shared" si="0"/>
        <v/>
      </c>
      <c r="D23" s="18"/>
      <c r="E23" s="38" t="str">
        <f>IF(B23="","",SUM(D10:D111))</f>
        <v/>
      </c>
      <c r="F23" s="97" t="str">
        <f t="shared" si="2"/>
        <v/>
      </c>
      <c r="G23" s="98" t="str">
        <f t="shared" si="3"/>
        <v/>
      </c>
      <c r="H23" s="39"/>
      <c r="I23" s="17"/>
      <c r="J23" s="18"/>
      <c r="K23" s="37" t="str">
        <f t="shared" si="1"/>
        <v/>
      </c>
      <c r="L23" s="18"/>
      <c r="M23" s="38" t="str">
        <f>IF(J23="","",SUM(L10:L111))</f>
        <v/>
      </c>
      <c r="N23" s="97" t="str">
        <f t="shared" si="4"/>
        <v/>
      </c>
      <c r="O23" s="98" t="str">
        <f t="shared" si="5"/>
        <v/>
      </c>
      <c r="R23" s="187">
        <f>SUM(O10:O111)</f>
        <v>0</v>
      </c>
      <c r="S23" s="14"/>
      <c r="T23" s="114" t="s">
        <v>15</v>
      </c>
      <c r="U23" s="125">
        <v>2</v>
      </c>
    </row>
    <row r="24" spans="1:22" s="12" customFormat="1" ht="14.5" customHeight="1" thickTop="1" thickBot="1" x14ac:dyDescent="0.4">
      <c r="A24" s="17"/>
      <c r="B24" s="18"/>
      <c r="C24" s="37" t="str">
        <f t="shared" si="0"/>
        <v/>
      </c>
      <c r="D24" s="18"/>
      <c r="E24" s="38" t="str">
        <f>IF(B24="","",SUM(D10:D111))</f>
        <v/>
      </c>
      <c r="F24" s="97" t="str">
        <f t="shared" si="2"/>
        <v/>
      </c>
      <c r="G24" s="98" t="str">
        <f t="shared" si="3"/>
        <v/>
      </c>
      <c r="H24" s="39"/>
      <c r="I24" s="17"/>
      <c r="J24" s="18"/>
      <c r="K24" s="37" t="str">
        <f t="shared" si="1"/>
        <v/>
      </c>
      <c r="L24" s="18"/>
      <c r="M24" s="38" t="str">
        <f>IF(J24="","",SUM(L10:L111))</f>
        <v/>
      </c>
      <c r="N24" s="97" t="str">
        <f t="shared" si="4"/>
        <v/>
      </c>
      <c r="O24" s="98" t="str">
        <f t="shared" si="5"/>
        <v/>
      </c>
      <c r="R24" s="187"/>
      <c r="S24" s="14"/>
      <c r="T24" s="114" t="s">
        <v>16</v>
      </c>
      <c r="U24" s="126">
        <v>1</v>
      </c>
    </row>
    <row r="25" spans="1:22" s="12" customFormat="1" ht="14.5" customHeight="1" thickTop="1" thickBot="1" x14ac:dyDescent="0.4">
      <c r="A25" s="17"/>
      <c r="B25" s="18"/>
      <c r="C25" s="37" t="str">
        <f t="shared" si="0"/>
        <v/>
      </c>
      <c r="D25" s="18"/>
      <c r="E25" s="38" t="str">
        <f>IF(B25="","",SUM(D10:D111))</f>
        <v/>
      </c>
      <c r="F25" s="97" t="str">
        <f t="shared" si="2"/>
        <v/>
      </c>
      <c r="G25" s="98" t="str">
        <f t="shared" si="3"/>
        <v/>
      </c>
      <c r="H25" s="39"/>
      <c r="I25" s="17"/>
      <c r="J25" s="18"/>
      <c r="K25" s="37" t="str">
        <f t="shared" si="1"/>
        <v/>
      </c>
      <c r="L25" s="18"/>
      <c r="M25" s="38" t="str">
        <f>IF(J25="","",SUM(L10:L111))</f>
        <v/>
      </c>
      <c r="N25" s="97" t="str">
        <f t="shared" si="4"/>
        <v/>
      </c>
      <c r="O25" s="98" t="str">
        <f t="shared" si="5"/>
        <v/>
      </c>
      <c r="R25" s="187"/>
      <c r="S25" s="14"/>
      <c r="T25" s="111" t="s">
        <v>17</v>
      </c>
      <c r="U25" s="127">
        <v>0</v>
      </c>
    </row>
    <row r="26" spans="1:22" s="12" customFormat="1" ht="14.5" customHeight="1" thickTop="1" thickBot="1" x14ac:dyDescent="0.4">
      <c r="A26" s="17"/>
      <c r="B26" s="18"/>
      <c r="C26" s="37" t="str">
        <f t="shared" si="0"/>
        <v/>
      </c>
      <c r="D26" s="18"/>
      <c r="E26" s="38" t="str">
        <f>IF(B26="","",SUM(D10:D111))</f>
        <v/>
      </c>
      <c r="F26" s="97" t="str">
        <f t="shared" si="2"/>
        <v/>
      </c>
      <c r="G26" s="98" t="str">
        <f t="shared" si="3"/>
        <v/>
      </c>
      <c r="H26" s="39"/>
      <c r="I26" s="17"/>
      <c r="J26" s="18"/>
      <c r="K26" s="37" t="str">
        <f t="shared" si="1"/>
        <v/>
      </c>
      <c r="L26" s="18"/>
      <c r="M26" s="38" t="str">
        <f>IF(J26="","",SUM(L10:L111))</f>
        <v/>
      </c>
      <c r="N26" s="97" t="str">
        <f t="shared" si="4"/>
        <v/>
      </c>
      <c r="O26" s="98" t="str">
        <f t="shared" si="5"/>
        <v/>
      </c>
      <c r="R26" s="14"/>
      <c r="S26" s="14"/>
      <c r="T26" s="14"/>
      <c r="U26" s="15"/>
      <c r="V26" s="15"/>
    </row>
    <row r="27" spans="1:22" s="12" customFormat="1" ht="14.5" customHeight="1" thickTop="1" thickBot="1" x14ac:dyDescent="0.4">
      <c r="A27" s="17"/>
      <c r="B27" s="18"/>
      <c r="C27" s="37" t="str">
        <f t="shared" si="0"/>
        <v/>
      </c>
      <c r="D27" s="18"/>
      <c r="E27" s="38" t="str">
        <f>IF(B27="","",SUM(D10:D111))</f>
        <v/>
      </c>
      <c r="F27" s="97" t="str">
        <f t="shared" si="2"/>
        <v/>
      </c>
      <c r="G27" s="98" t="str">
        <f t="shared" si="3"/>
        <v/>
      </c>
      <c r="H27" s="39"/>
      <c r="I27" s="17"/>
      <c r="J27" s="18"/>
      <c r="K27" s="37" t="str">
        <f t="shared" si="1"/>
        <v/>
      </c>
      <c r="L27" s="18"/>
      <c r="M27" s="38" t="str">
        <f>IF(J27="","",SUM(L10:L111))</f>
        <v/>
      </c>
      <c r="N27" s="97" t="str">
        <f t="shared" si="4"/>
        <v/>
      </c>
      <c r="O27" s="98" t="str">
        <f t="shared" si="5"/>
        <v/>
      </c>
      <c r="R27" s="14"/>
      <c r="S27" s="14"/>
      <c r="T27" s="14"/>
      <c r="U27" s="15"/>
      <c r="V27" s="15"/>
    </row>
    <row r="28" spans="1:22" s="12" customFormat="1" ht="14.5" customHeight="1" thickTop="1" thickBot="1" x14ac:dyDescent="0.4">
      <c r="A28" s="17"/>
      <c r="B28" s="18"/>
      <c r="C28" s="37" t="str">
        <f t="shared" si="0"/>
        <v/>
      </c>
      <c r="D28" s="18"/>
      <c r="E28" s="38" t="str">
        <f>IF(B28="","",SUM(D10:D111))</f>
        <v/>
      </c>
      <c r="F28" s="97" t="str">
        <f t="shared" si="2"/>
        <v/>
      </c>
      <c r="G28" s="98" t="str">
        <f t="shared" si="3"/>
        <v/>
      </c>
      <c r="H28" s="39"/>
      <c r="I28" s="17"/>
      <c r="J28" s="18"/>
      <c r="K28" s="37" t="str">
        <f t="shared" si="1"/>
        <v/>
      </c>
      <c r="L28" s="18"/>
      <c r="M28" s="38" t="str">
        <f>IF(J28="","",SUM(L10:L111))</f>
        <v/>
      </c>
      <c r="N28" s="97" t="str">
        <f t="shared" si="4"/>
        <v/>
      </c>
      <c r="O28" s="98" t="str">
        <f t="shared" si="5"/>
        <v/>
      </c>
      <c r="R28" s="173" t="s">
        <v>150</v>
      </c>
      <c r="S28" s="178"/>
      <c r="T28" s="174"/>
      <c r="U28" s="15"/>
      <c r="V28" s="15"/>
    </row>
    <row r="29" spans="1:22" s="12" customFormat="1" ht="14.5" customHeight="1" thickTop="1" thickBot="1" x14ac:dyDescent="0.4">
      <c r="A29" s="17"/>
      <c r="B29" s="18"/>
      <c r="C29" s="37" t="str">
        <f t="shared" si="0"/>
        <v/>
      </c>
      <c r="D29" s="18"/>
      <c r="E29" s="38" t="str">
        <f>IF(B29="","",SUM(D10:D111))</f>
        <v/>
      </c>
      <c r="F29" s="97" t="str">
        <f t="shared" si="2"/>
        <v/>
      </c>
      <c r="G29" s="98" t="str">
        <f t="shared" si="3"/>
        <v/>
      </c>
      <c r="H29" s="39"/>
      <c r="I29" s="17"/>
      <c r="J29" s="18"/>
      <c r="K29" s="37" t="str">
        <f t="shared" si="1"/>
        <v/>
      </c>
      <c r="L29" s="18"/>
      <c r="M29" s="38" t="str">
        <f>IF(J29="","",SUM(L10:L111))</f>
        <v/>
      </c>
      <c r="N29" s="97" t="str">
        <f t="shared" si="4"/>
        <v/>
      </c>
      <c r="O29" s="98" t="str">
        <f t="shared" si="5"/>
        <v/>
      </c>
      <c r="R29" s="175"/>
      <c r="S29" s="177"/>
      <c r="T29" s="176"/>
      <c r="U29" s="15"/>
      <c r="V29" s="15"/>
    </row>
    <row r="30" spans="1:22" s="12" customFormat="1" ht="14.5" customHeight="1" thickTop="1" thickBot="1" x14ac:dyDescent="0.4">
      <c r="A30" s="17"/>
      <c r="B30" s="18"/>
      <c r="C30" s="37" t="str">
        <f t="shared" si="0"/>
        <v/>
      </c>
      <c r="D30" s="18"/>
      <c r="E30" s="38" t="str">
        <f>IF(B30="","",SUM(D10:D111))</f>
        <v/>
      </c>
      <c r="F30" s="97" t="str">
        <f t="shared" si="2"/>
        <v/>
      </c>
      <c r="G30" s="98" t="str">
        <f t="shared" si="3"/>
        <v/>
      </c>
      <c r="H30" s="39"/>
      <c r="I30" s="17"/>
      <c r="J30" s="18"/>
      <c r="K30" s="37" t="str">
        <f t="shared" si="1"/>
        <v/>
      </c>
      <c r="L30" s="18"/>
      <c r="M30" s="38" t="str">
        <f>IF(J30="","",SUM(L10:L111))</f>
        <v/>
      </c>
      <c r="N30" s="97" t="str">
        <f t="shared" si="4"/>
        <v/>
      </c>
      <c r="O30" s="98" t="str">
        <f t="shared" si="5"/>
        <v/>
      </c>
      <c r="R30" s="175"/>
      <c r="S30" s="177"/>
      <c r="T30" s="176"/>
      <c r="U30" s="16"/>
      <c r="V30" s="16"/>
    </row>
    <row r="31" spans="1:22" s="12" customFormat="1" ht="14.5" customHeight="1" thickTop="1" thickBot="1" x14ac:dyDescent="0.4">
      <c r="A31" s="17"/>
      <c r="B31" s="18"/>
      <c r="C31" s="37" t="str">
        <f t="shared" si="0"/>
        <v/>
      </c>
      <c r="D31" s="18"/>
      <c r="E31" s="38" t="str">
        <f>IF(B31="","",SUM(D10:D111))</f>
        <v/>
      </c>
      <c r="F31" s="97" t="str">
        <f t="shared" si="2"/>
        <v/>
      </c>
      <c r="G31" s="98" t="str">
        <f t="shared" si="3"/>
        <v/>
      </c>
      <c r="H31" s="39"/>
      <c r="I31" s="17"/>
      <c r="J31" s="18"/>
      <c r="K31" s="37" t="str">
        <f t="shared" si="1"/>
        <v/>
      </c>
      <c r="L31" s="18"/>
      <c r="M31" s="38" t="str">
        <f>IF(J31="","",SUM(L10:L111))</f>
        <v/>
      </c>
      <c r="N31" s="97" t="str">
        <f t="shared" si="4"/>
        <v/>
      </c>
      <c r="O31" s="98" t="str">
        <f t="shared" si="5"/>
        <v/>
      </c>
      <c r="R31" s="175" t="s">
        <v>18</v>
      </c>
      <c r="S31" s="177" t="s">
        <v>19</v>
      </c>
      <c r="T31" s="176" t="s">
        <v>20</v>
      </c>
      <c r="U31" s="16"/>
      <c r="V31" s="16"/>
    </row>
    <row r="32" spans="1:22" s="12" customFormat="1" ht="14.5" customHeight="1" thickTop="1" thickBot="1" x14ac:dyDescent="0.4">
      <c r="A32" s="17"/>
      <c r="B32" s="18"/>
      <c r="C32" s="37" t="str">
        <f t="shared" si="0"/>
        <v/>
      </c>
      <c r="D32" s="18"/>
      <c r="E32" s="38" t="str">
        <f>IF(B32="","",SUM(D10:D111))</f>
        <v/>
      </c>
      <c r="F32" s="97" t="str">
        <f t="shared" si="2"/>
        <v/>
      </c>
      <c r="G32" s="98" t="str">
        <f t="shared" si="3"/>
        <v/>
      </c>
      <c r="H32" s="39"/>
      <c r="I32" s="17"/>
      <c r="J32" s="18"/>
      <c r="K32" s="37" t="str">
        <f t="shared" si="1"/>
        <v/>
      </c>
      <c r="L32" s="18"/>
      <c r="M32" s="38" t="str">
        <f>IF(J32="","",SUM(L10:L111))</f>
        <v/>
      </c>
      <c r="N32" s="97" t="str">
        <f t="shared" si="4"/>
        <v/>
      </c>
      <c r="O32" s="98" t="str">
        <f t="shared" si="5"/>
        <v/>
      </c>
      <c r="R32" s="175"/>
      <c r="S32" s="177"/>
      <c r="T32" s="176"/>
      <c r="U32" s="16"/>
      <c r="V32" s="16"/>
    </row>
    <row r="33" spans="1:24" s="12" customFormat="1" ht="14.5" customHeight="1" thickTop="1" thickBot="1" x14ac:dyDescent="0.4">
      <c r="A33" s="17"/>
      <c r="B33" s="18"/>
      <c r="C33" s="37" t="str">
        <f t="shared" si="0"/>
        <v/>
      </c>
      <c r="D33" s="18"/>
      <c r="E33" s="38" t="str">
        <f>IF(B33="","",SUM(D10:D111))</f>
        <v/>
      </c>
      <c r="F33" s="97" t="str">
        <f t="shared" si="2"/>
        <v/>
      </c>
      <c r="G33" s="98" t="str">
        <f t="shared" si="3"/>
        <v/>
      </c>
      <c r="H33" s="39"/>
      <c r="I33" s="17"/>
      <c r="J33" s="18"/>
      <c r="K33" s="37" t="str">
        <f t="shared" si="1"/>
        <v/>
      </c>
      <c r="L33" s="18"/>
      <c r="M33" s="38" t="str">
        <f>IF(J33="","",SUM(L10:L111))</f>
        <v/>
      </c>
      <c r="N33" s="97" t="str">
        <f t="shared" si="4"/>
        <v/>
      </c>
      <c r="O33" s="98" t="str">
        <f t="shared" si="5"/>
        <v/>
      </c>
      <c r="R33" s="175"/>
      <c r="S33" s="177"/>
      <c r="T33" s="176"/>
      <c r="X33" s="16"/>
    </row>
    <row r="34" spans="1:24" s="12" customFormat="1" ht="14.5" customHeight="1" thickTop="1" thickBot="1" x14ac:dyDescent="0.4">
      <c r="A34" s="17"/>
      <c r="B34" s="18"/>
      <c r="C34" s="37" t="str">
        <f t="shared" si="0"/>
        <v/>
      </c>
      <c r="D34" s="18"/>
      <c r="E34" s="38" t="str">
        <f>IF(B34="","",SUM(D10:D111))</f>
        <v/>
      </c>
      <c r="F34" s="97" t="str">
        <f t="shared" si="2"/>
        <v/>
      </c>
      <c r="G34" s="98" t="str">
        <f t="shared" si="3"/>
        <v/>
      </c>
      <c r="H34" s="39"/>
      <c r="I34" s="17"/>
      <c r="J34" s="18"/>
      <c r="K34" s="37" t="str">
        <f t="shared" si="1"/>
        <v/>
      </c>
      <c r="L34" s="18"/>
      <c r="M34" s="38" t="str">
        <f>IF(J34="","",SUM(L10:L111))</f>
        <v/>
      </c>
      <c r="N34" s="97" t="str">
        <f t="shared" si="4"/>
        <v/>
      </c>
      <c r="O34" s="98" t="str">
        <f t="shared" si="5"/>
        <v/>
      </c>
      <c r="R34" s="114" t="s">
        <v>21</v>
      </c>
      <c r="S34" s="89" t="s">
        <v>22</v>
      </c>
      <c r="T34" s="115">
        <v>4</v>
      </c>
      <c r="X34" s="60"/>
    </row>
    <row r="35" spans="1:24" s="12" customFormat="1" ht="14.5" customHeight="1" thickTop="1" thickBot="1" x14ac:dyDescent="0.4">
      <c r="A35" s="17"/>
      <c r="B35" s="18"/>
      <c r="C35" s="37" t="str">
        <f t="shared" si="0"/>
        <v/>
      </c>
      <c r="D35" s="18"/>
      <c r="E35" s="38" t="str">
        <f>IF(B35="","",SUM(D10:D111))</f>
        <v/>
      </c>
      <c r="F35" s="97" t="str">
        <f t="shared" si="2"/>
        <v/>
      </c>
      <c r="G35" s="98" t="str">
        <f t="shared" si="3"/>
        <v/>
      </c>
      <c r="H35" s="39"/>
      <c r="I35" s="17"/>
      <c r="J35" s="18"/>
      <c r="K35" s="37" t="str">
        <f t="shared" si="1"/>
        <v/>
      </c>
      <c r="L35" s="18"/>
      <c r="M35" s="38" t="str">
        <f>IF(J35="","",SUM(L10:L111))</f>
        <v/>
      </c>
      <c r="N35" s="97" t="str">
        <f t="shared" si="4"/>
        <v/>
      </c>
      <c r="O35" s="98" t="str">
        <f t="shared" si="5"/>
        <v/>
      </c>
      <c r="R35" s="114" t="s">
        <v>23</v>
      </c>
      <c r="S35" s="122"/>
      <c r="T35" s="115">
        <v>3.5</v>
      </c>
      <c r="X35" s="60"/>
    </row>
    <row r="36" spans="1:24" s="12" customFormat="1" ht="14.5" customHeight="1" thickTop="1" thickBot="1" x14ac:dyDescent="0.4">
      <c r="A36" s="17"/>
      <c r="B36" s="18"/>
      <c r="C36" s="37" t="str">
        <f t="shared" si="0"/>
        <v/>
      </c>
      <c r="D36" s="18"/>
      <c r="E36" s="38" t="str">
        <f>IF(B36="","",SUM(D10:D111))</f>
        <v/>
      </c>
      <c r="F36" s="97" t="str">
        <f t="shared" si="2"/>
        <v/>
      </c>
      <c r="G36" s="98" t="str">
        <f t="shared" si="3"/>
        <v/>
      </c>
      <c r="H36" s="39"/>
      <c r="I36" s="17"/>
      <c r="J36" s="18"/>
      <c r="K36" s="37" t="str">
        <f t="shared" si="1"/>
        <v/>
      </c>
      <c r="L36" s="18"/>
      <c r="M36" s="38" t="str">
        <f>IF(J36="","",SUM(L10:L111))</f>
        <v/>
      </c>
      <c r="N36" s="97" t="str">
        <f t="shared" si="4"/>
        <v/>
      </c>
      <c r="O36" s="98" t="str">
        <f t="shared" si="5"/>
        <v/>
      </c>
      <c r="R36" s="114" t="s">
        <v>24</v>
      </c>
      <c r="S36" s="122"/>
      <c r="T36" s="115">
        <v>3</v>
      </c>
      <c r="X36" s="60"/>
    </row>
    <row r="37" spans="1:24" s="12" customFormat="1" ht="14.5" customHeight="1" thickTop="1" thickBot="1" x14ac:dyDescent="0.4">
      <c r="A37" s="17"/>
      <c r="B37" s="18"/>
      <c r="C37" s="37" t="str">
        <f t="shared" si="0"/>
        <v/>
      </c>
      <c r="D37" s="18"/>
      <c r="E37" s="38" t="str">
        <f>IF(B37="","",SUM(D10:D111))</f>
        <v/>
      </c>
      <c r="F37" s="97" t="str">
        <f t="shared" si="2"/>
        <v/>
      </c>
      <c r="G37" s="98" t="str">
        <f t="shared" si="3"/>
        <v/>
      </c>
      <c r="H37" s="39"/>
      <c r="I37" s="17"/>
      <c r="J37" s="18"/>
      <c r="K37" s="37" t="str">
        <f t="shared" si="1"/>
        <v/>
      </c>
      <c r="L37" s="18"/>
      <c r="M37" s="38" t="str">
        <f>IF(J37="","",SUM(L10:L111))</f>
        <v/>
      </c>
      <c r="N37" s="97" t="str">
        <f t="shared" si="4"/>
        <v/>
      </c>
      <c r="O37" s="98" t="str">
        <f t="shared" si="5"/>
        <v/>
      </c>
      <c r="R37" s="114" t="s">
        <v>25</v>
      </c>
      <c r="S37" s="122"/>
      <c r="T37" s="115">
        <v>2.5</v>
      </c>
      <c r="X37" s="60"/>
    </row>
    <row r="38" spans="1:24" s="12" customFormat="1" ht="14.5" customHeight="1" thickTop="1" thickBot="1" x14ac:dyDescent="0.4">
      <c r="A38" s="17"/>
      <c r="B38" s="18"/>
      <c r="C38" s="37" t="str">
        <f t="shared" si="0"/>
        <v/>
      </c>
      <c r="D38" s="18"/>
      <c r="E38" s="38" t="str">
        <f>IF(B38="","",SUM(D10:D111))</f>
        <v/>
      </c>
      <c r="F38" s="97" t="str">
        <f t="shared" si="2"/>
        <v/>
      </c>
      <c r="G38" s="98" t="str">
        <f t="shared" si="3"/>
        <v/>
      </c>
      <c r="H38" s="39"/>
      <c r="I38" s="17"/>
      <c r="J38" s="18"/>
      <c r="K38" s="37" t="str">
        <f t="shared" si="1"/>
        <v/>
      </c>
      <c r="L38" s="18"/>
      <c r="M38" s="38" t="str">
        <f>IF(J38="","",SUM(L10:L111))</f>
        <v/>
      </c>
      <c r="N38" s="97" t="str">
        <f t="shared" si="4"/>
        <v/>
      </c>
      <c r="O38" s="98" t="str">
        <f t="shared" si="5"/>
        <v/>
      </c>
      <c r="R38" s="114" t="s">
        <v>26</v>
      </c>
      <c r="S38" s="89" t="s">
        <v>9</v>
      </c>
      <c r="T38" s="115">
        <v>2</v>
      </c>
      <c r="X38" s="60"/>
    </row>
    <row r="39" spans="1:24" s="12" customFormat="1" ht="14.5" customHeight="1" thickTop="1" thickBot="1" x14ac:dyDescent="0.4">
      <c r="A39" s="17"/>
      <c r="B39" s="18"/>
      <c r="C39" s="37" t="str">
        <f t="shared" si="0"/>
        <v/>
      </c>
      <c r="D39" s="18"/>
      <c r="E39" s="38" t="str">
        <f>IF(B39="","",SUM(D10:D111))</f>
        <v/>
      </c>
      <c r="F39" s="97" t="str">
        <f t="shared" si="2"/>
        <v/>
      </c>
      <c r="G39" s="98" t="str">
        <f t="shared" si="3"/>
        <v/>
      </c>
      <c r="H39" s="39"/>
      <c r="I39" s="17"/>
      <c r="J39" s="18"/>
      <c r="K39" s="37" t="str">
        <f t="shared" si="1"/>
        <v/>
      </c>
      <c r="L39" s="18"/>
      <c r="M39" s="38" t="str">
        <f>IF(J39="","",SUM(L10:L111))</f>
        <v/>
      </c>
      <c r="N39" s="97" t="str">
        <f t="shared" si="4"/>
        <v/>
      </c>
      <c r="O39" s="98" t="str">
        <f t="shared" si="5"/>
        <v/>
      </c>
      <c r="R39" s="114" t="s">
        <v>27</v>
      </c>
      <c r="S39" s="122"/>
      <c r="T39" s="115">
        <v>1.5</v>
      </c>
      <c r="X39" s="60"/>
    </row>
    <row r="40" spans="1:24" s="12" customFormat="1" ht="14.5" customHeight="1" thickTop="1" thickBot="1" x14ac:dyDescent="0.4">
      <c r="A40" s="17"/>
      <c r="B40" s="18"/>
      <c r="C40" s="37" t="str">
        <f t="shared" si="0"/>
        <v/>
      </c>
      <c r="D40" s="18"/>
      <c r="E40" s="38" t="str">
        <f>IF(B40="","",SUM(D10:D111))</f>
        <v/>
      </c>
      <c r="F40" s="97" t="str">
        <f t="shared" si="2"/>
        <v/>
      </c>
      <c r="G40" s="98" t="str">
        <f t="shared" si="3"/>
        <v/>
      </c>
      <c r="H40" s="39"/>
      <c r="I40" s="17"/>
      <c r="J40" s="18"/>
      <c r="K40" s="37" t="str">
        <f t="shared" si="1"/>
        <v/>
      </c>
      <c r="L40" s="18"/>
      <c r="M40" s="38" t="str">
        <f>IF(J40="","",SUM(L10:L111))</f>
        <v/>
      </c>
      <c r="N40" s="97" t="str">
        <f t="shared" si="4"/>
        <v/>
      </c>
      <c r="O40" s="98" t="str">
        <f t="shared" si="5"/>
        <v/>
      </c>
      <c r="R40" s="114" t="s">
        <v>28</v>
      </c>
      <c r="S40" s="122"/>
      <c r="T40" s="115">
        <v>1</v>
      </c>
      <c r="X40" s="60"/>
    </row>
    <row r="41" spans="1:24" s="12" customFormat="1" ht="14.5" customHeight="1" thickTop="1" thickBot="1" x14ac:dyDescent="0.4">
      <c r="A41" s="17"/>
      <c r="B41" s="18"/>
      <c r="C41" s="37" t="str">
        <f t="shared" si="0"/>
        <v/>
      </c>
      <c r="D41" s="18"/>
      <c r="E41" s="38" t="str">
        <f>IF(B41="","",SUM(D10:D111))</f>
        <v/>
      </c>
      <c r="F41" s="97" t="str">
        <f t="shared" si="2"/>
        <v/>
      </c>
      <c r="G41" s="98" t="str">
        <f t="shared" si="3"/>
        <v/>
      </c>
      <c r="H41" s="39"/>
      <c r="I41" s="17"/>
      <c r="J41" s="18"/>
      <c r="K41" s="37" t="str">
        <f t="shared" si="1"/>
        <v/>
      </c>
      <c r="L41" s="18"/>
      <c r="M41" s="38" t="str">
        <f>IF(J41="","",SUM(L10:L111))</f>
        <v/>
      </c>
      <c r="N41" s="97" t="str">
        <f t="shared" si="4"/>
        <v/>
      </c>
      <c r="O41" s="98" t="str">
        <f t="shared" si="5"/>
        <v/>
      </c>
      <c r="R41" s="114" t="s">
        <v>29</v>
      </c>
      <c r="S41" s="122"/>
      <c r="T41" s="115">
        <v>0.5</v>
      </c>
      <c r="X41" s="60"/>
    </row>
    <row r="42" spans="1:24" s="12" customFormat="1" ht="14.5" customHeight="1" thickTop="1" thickBot="1" x14ac:dyDescent="0.4">
      <c r="A42" s="17"/>
      <c r="B42" s="18"/>
      <c r="C42" s="37" t="str">
        <f t="shared" si="0"/>
        <v/>
      </c>
      <c r="D42" s="18"/>
      <c r="E42" s="38" t="str">
        <f>IF(B42="","",SUM(D10:D111))</f>
        <v/>
      </c>
      <c r="F42" s="97" t="str">
        <f t="shared" si="2"/>
        <v/>
      </c>
      <c r="G42" s="98" t="str">
        <f t="shared" si="3"/>
        <v/>
      </c>
      <c r="H42" s="39"/>
      <c r="I42" s="17"/>
      <c r="J42" s="18"/>
      <c r="K42" s="37" t="str">
        <f t="shared" si="1"/>
        <v/>
      </c>
      <c r="L42" s="18"/>
      <c r="M42" s="38" t="str">
        <f>IF(J42="","",SUM(L10:L111))</f>
        <v/>
      </c>
      <c r="N42" s="97" t="str">
        <f t="shared" si="4"/>
        <v/>
      </c>
      <c r="O42" s="98" t="str">
        <f t="shared" si="5"/>
        <v/>
      </c>
      <c r="R42" s="111" t="s">
        <v>30</v>
      </c>
      <c r="S42" s="112" t="s">
        <v>31</v>
      </c>
      <c r="T42" s="113">
        <v>0</v>
      </c>
      <c r="X42" s="60"/>
    </row>
    <row r="43" spans="1:24" s="12" customFormat="1" ht="14.5" customHeight="1" thickTop="1" thickBot="1" x14ac:dyDescent="0.4">
      <c r="A43" s="17"/>
      <c r="B43" s="18"/>
      <c r="C43" s="37" t="str">
        <f t="shared" si="0"/>
        <v/>
      </c>
      <c r="D43" s="18"/>
      <c r="E43" s="38" t="str">
        <f>IF(B43="","",SUM(D10:D111))</f>
        <v/>
      </c>
      <c r="F43" s="97" t="str">
        <f t="shared" si="2"/>
        <v/>
      </c>
      <c r="G43" s="98" t="str">
        <f t="shared" si="3"/>
        <v/>
      </c>
      <c r="H43" s="39"/>
      <c r="I43" s="17"/>
      <c r="J43" s="18"/>
      <c r="K43" s="37" t="str">
        <f t="shared" si="1"/>
        <v/>
      </c>
      <c r="L43" s="18"/>
      <c r="M43" s="38" t="str">
        <f>IF(J43="","",SUM(L10:L111))</f>
        <v/>
      </c>
      <c r="N43" s="97" t="str">
        <f t="shared" si="4"/>
        <v/>
      </c>
      <c r="O43" s="98" t="str">
        <f t="shared" si="5"/>
        <v/>
      </c>
      <c r="R43" s="14"/>
      <c r="S43" s="14"/>
      <c r="T43" s="14"/>
      <c r="U43" s="15"/>
      <c r="V43" s="15"/>
    </row>
    <row r="44" spans="1:24" s="12" customFormat="1" ht="14.5" customHeight="1" thickTop="1" thickBot="1" x14ac:dyDescent="0.4">
      <c r="A44" s="17"/>
      <c r="B44" s="18"/>
      <c r="C44" s="37" t="str">
        <f t="shared" si="0"/>
        <v/>
      </c>
      <c r="D44" s="18"/>
      <c r="E44" s="38" t="str">
        <f>IF(B44="","",SUM(D10:D111))</f>
        <v/>
      </c>
      <c r="F44" s="97" t="str">
        <f t="shared" si="2"/>
        <v/>
      </c>
      <c r="G44" s="98" t="str">
        <f t="shared" si="3"/>
        <v/>
      </c>
      <c r="H44" s="39"/>
      <c r="I44" s="17"/>
      <c r="J44" s="18"/>
      <c r="K44" s="37" t="str">
        <f t="shared" si="1"/>
        <v/>
      </c>
      <c r="L44" s="18"/>
      <c r="M44" s="38" t="str">
        <f>IF(J44="","",SUM(L10:L111))</f>
        <v/>
      </c>
      <c r="N44" s="97" t="str">
        <f t="shared" si="4"/>
        <v/>
      </c>
      <c r="O44" s="98" t="str">
        <f t="shared" si="5"/>
        <v/>
      </c>
      <c r="R44" s="14"/>
      <c r="S44" s="14"/>
      <c r="T44" s="14"/>
      <c r="U44" s="15"/>
      <c r="V44" s="15"/>
    </row>
    <row r="45" spans="1:24" s="12" customFormat="1" ht="14.5" customHeight="1" thickTop="1" thickBot="1" x14ac:dyDescent="0.4">
      <c r="A45" s="17"/>
      <c r="B45" s="18"/>
      <c r="C45" s="37" t="str">
        <f t="shared" si="0"/>
        <v/>
      </c>
      <c r="D45" s="18"/>
      <c r="E45" s="38" t="str">
        <f>IF(B45="","",SUM(D10:D111))</f>
        <v/>
      </c>
      <c r="F45" s="97" t="str">
        <f t="shared" si="2"/>
        <v/>
      </c>
      <c r="G45" s="98" t="str">
        <f t="shared" si="3"/>
        <v/>
      </c>
      <c r="H45" s="39"/>
      <c r="I45" s="17"/>
      <c r="J45" s="18"/>
      <c r="K45" s="37" t="str">
        <f t="shared" si="1"/>
        <v/>
      </c>
      <c r="L45" s="18"/>
      <c r="M45" s="38" t="str">
        <f>IF(J45="","",SUM(L10:L111))</f>
        <v/>
      </c>
      <c r="N45" s="97" t="str">
        <f t="shared" si="4"/>
        <v/>
      </c>
      <c r="O45" s="98" t="str">
        <f t="shared" si="5"/>
        <v/>
      </c>
      <c r="R45" s="14"/>
      <c r="S45" s="14"/>
      <c r="T45" s="14"/>
      <c r="U45" s="15"/>
      <c r="V45" s="15"/>
    </row>
    <row r="46" spans="1:24" s="12" customFormat="1" ht="14.5" customHeight="1" thickTop="1" thickBot="1" x14ac:dyDescent="0.4">
      <c r="A46" s="17"/>
      <c r="B46" s="18"/>
      <c r="C46" s="37" t="str">
        <f t="shared" si="0"/>
        <v/>
      </c>
      <c r="D46" s="18"/>
      <c r="E46" s="38" t="str">
        <f>IF(B46="","",SUM(D10:D111))</f>
        <v/>
      </c>
      <c r="F46" s="97" t="str">
        <f t="shared" si="2"/>
        <v/>
      </c>
      <c r="G46" s="98" t="str">
        <f t="shared" si="3"/>
        <v/>
      </c>
      <c r="H46" s="39"/>
      <c r="I46" s="17"/>
      <c r="J46" s="18"/>
      <c r="K46" s="37" t="str">
        <f t="shared" si="1"/>
        <v/>
      </c>
      <c r="L46" s="18"/>
      <c r="M46" s="38" t="str">
        <f>IF(J46="","",SUM(L10:L111))</f>
        <v/>
      </c>
      <c r="N46" s="97" t="str">
        <f t="shared" si="4"/>
        <v/>
      </c>
      <c r="O46" s="98" t="str">
        <f t="shared" si="5"/>
        <v/>
      </c>
      <c r="R46" s="14"/>
      <c r="S46" s="14"/>
      <c r="T46" s="14"/>
      <c r="U46" s="15"/>
      <c r="V46" s="15"/>
    </row>
    <row r="47" spans="1:24" s="12" customFormat="1" ht="14.5" customHeight="1" thickTop="1" thickBot="1" x14ac:dyDescent="0.4">
      <c r="A47" s="17"/>
      <c r="B47" s="18"/>
      <c r="C47" s="37" t="str">
        <f t="shared" si="0"/>
        <v/>
      </c>
      <c r="D47" s="18"/>
      <c r="E47" s="38" t="str">
        <f>IF(B47="","",SUM(D10:D111))</f>
        <v/>
      </c>
      <c r="F47" s="97" t="str">
        <f t="shared" si="2"/>
        <v/>
      </c>
      <c r="G47" s="98" t="str">
        <f t="shared" si="3"/>
        <v/>
      </c>
      <c r="H47" s="39"/>
      <c r="I47" s="17"/>
      <c r="J47" s="18"/>
      <c r="K47" s="37" t="str">
        <f t="shared" si="1"/>
        <v/>
      </c>
      <c r="L47" s="18"/>
      <c r="M47" s="38" t="str">
        <f>IF(J47="","",SUM(L10:L111))</f>
        <v/>
      </c>
      <c r="N47" s="97" t="str">
        <f t="shared" si="4"/>
        <v/>
      </c>
      <c r="O47" s="98" t="str">
        <f t="shared" si="5"/>
        <v/>
      </c>
      <c r="R47" s="14"/>
      <c r="S47" s="14"/>
      <c r="T47" s="14"/>
      <c r="U47" s="15"/>
      <c r="V47" s="15"/>
    </row>
    <row r="48" spans="1:24" s="12" customFormat="1" ht="14.5" customHeight="1" thickTop="1" thickBot="1" x14ac:dyDescent="0.4">
      <c r="A48" s="17"/>
      <c r="B48" s="18"/>
      <c r="C48" s="37" t="str">
        <f t="shared" si="0"/>
        <v/>
      </c>
      <c r="D48" s="18"/>
      <c r="E48" s="38" t="str">
        <f>IF(B48="","",SUM(D10:D111))</f>
        <v/>
      </c>
      <c r="F48" s="97" t="str">
        <f t="shared" si="2"/>
        <v/>
      </c>
      <c r="G48" s="98" t="str">
        <f t="shared" si="3"/>
        <v/>
      </c>
      <c r="H48" s="39"/>
      <c r="I48" s="17"/>
      <c r="J48" s="18"/>
      <c r="K48" s="37" t="str">
        <f t="shared" si="1"/>
        <v/>
      </c>
      <c r="L48" s="18"/>
      <c r="M48" s="38" t="str">
        <f>IF(J48="","",SUM(L10:L111))</f>
        <v/>
      </c>
      <c r="N48" s="97" t="str">
        <f t="shared" si="4"/>
        <v/>
      </c>
      <c r="O48" s="98" t="str">
        <f t="shared" si="5"/>
        <v/>
      </c>
      <c r="R48" s="14"/>
      <c r="S48" s="14"/>
      <c r="T48" s="14"/>
      <c r="U48" s="15"/>
      <c r="V48" s="15"/>
    </row>
    <row r="49" spans="1:20" s="12" customFormat="1" ht="14.5" customHeight="1" thickTop="1" thickBot="1" x14ac:dyDescent="0.4">
      <c r="A49" s="17"/>
      <c r="B49" s="18"/>
      <c r="C49" s="37" t="str">
        <f t="shared" si="0"/>
        <v/>
      </c>
      <c r="D49" s="18"/>
      <c r="E49" s="38" t="str">
        <f>IF(B49="","",SUM(D10:D111))</f>
        <v/>
      </c>
      <c r="F49" s="97" t="str">
        <f t="shared" si="2"/>
        <v/>
      </c>
      <c r="G49" s="98" t="str">
        <f t="shared" si="3"/>
        <v/>
      </c>
      <c r="H49" s="39"/>
      <c r="I49" s="17"/>
      <c r="J49" s="18"/>
      <c r="K49" s="37" t="str">
        <f t="shared" si="1"/>
        <v/>
      </c>
      <c r="L49" s="18"/>
      <c r="M49" s="38" t="str">
        <f>IF(J49="","",SUM(L10:L111))</f>
        <v/>
      </c>
      <c r="N49" s="97" t="str">
        <f t="shared" si="4"/>
        <v/>
      </c>
      <c r="O49" s="98" t="str">
        <f t="shared" si="5"/>
        <v/>
      </c>
      <c r="R49" s="14"/>
      <c r="S49" s="14"/>
      <c r="T49" s="14"/>
    </row>
    <row r="50" spans="1:20" s="12" customFormat="1" ht="14.5" customHeight="1" thickTop="1" thickBot="1" x14ac:dyDescent="0.4">
      <c r="A50" s="17"/>
      <c r="B50" s="18"/>
      <c r="C50" s="37" t="str">
        <f t="shared" si="0"/>
        <v/>
      </c>
      <c r="D50" s="18"/>
      <c r="E50" s="38" t="str">
        <f>IF(B50="","",SUM(D10:D111))</f>
        <v/>
      </c>
      <c r="F50" s="97" t="str">
        <f t="shared" si="2"/>
        <v/>
      </c>
      <c r="G50" s="98" t="str">
        <f t="shared" si="3"/>
        <v/>
      </c>
      <c r="H50" s="39"/>
      <c r="I50" s="17"/>
      <c r="J50" s="18"/>
      <c r="K50" s="37" t="str">
        <f t="shared" si="1"/>
        <v/>
      </c>
      <c r="L50" s="18"/>
      <c r="M50" s="38" t="str">
        <f>IF(J50="","",SUM(L10:L111))</f>
        <v/>
      </c>
      <c r="N50" s="97" t="str">
        <f t="shared" si="4"/>
        <v/>
      </c>
      <c r="O50" s="98" t="str">
        <f t="shared" si="5"/>
        <v/>
      </c>
      <c r="R50" s="14"/>
      <c r="S50" s="14"/>
      <c r="T50" s="14"/>
    </row>
    <row r="51" spans="1:20" s="12" customFormat="1" ht="14.5" customHeight="1" thickTop="1" thickBot="1" x14ac:dyDescent="0.4">
      <c r="A51" s="17"/>
      <c r="B51" s="18"/>
      <c r="C51" s="37" t="str">
        <f t="shared" si="0"/>
        <v/>
      </c>
      <c r="D51" s="18"/>
      <c r="E51" s="38" t="str">
        <f>IF(B51="","",SUM(D10:D111))</f>
        <v/>
      </c>
      <c r="F51" s="97" t="str">
        <f t="shared" si="2"/>
        <v/>
      </c>
      <c r="G51" s="98" t="str">
        <f t="shared" si="3"/>
        <v/>
      </c>
      <c r="H51" s="39"/>
      <c r="I51" s="17"/>
      <c r="J51" s="18"/>
      <c r="K51" s="37" t="str">
        <f t="shared" si="1"/>
        <v/>
      </c>
      <c r="L51" s="18"/>
      <c r="M51" s="38" t="str">
        <f>IF(J51="","",SUM(L10:L111))</f>
        <v/>
      </c>
      <c r="N51" s="97" t="str">
        <f t="shared" si="4"/>
        <v/>
      </c>
      <c r="O51" s="98" t="str">
        <f t="shared" si="5"/>
        <v/>
      </c>
      <c r="R51" s="14"/>
      <c r="S51" s="14"/>
      <c r="T51" s="14"/>
    </row>
    <row r="52" spans="1:20" s="12" customFormat="1" ht="14.5" customHeight="1" thickTop="1" thickBot="1" x14ac:dyDescent="0.4">
      <c r="A52" s="17"/>
      <c r="B52" s="18"/>
      <c r="C52" s="37" t="str">
        <f t="shared" si="0"/>
        <v/>
      </c>
      <c r="D52" s="18"/>
      <c r="E52" s="38" t="str">
        <f>IF(B52="","",SUM(D10:D111))</f>
        <v/>
      </c>
      <c r="F52" s="97" t="str">
        <f t="shared" si="2"/>
        <v/>
      </c>
      <c r="G52" s="98" t="str">
        <f t="shared" si="3"/>
        <v/>
      </c>
      <c r="H52" s="39"/>
      <c r="I52" s="17"/>
      <c r="J52" s="18"/>
      <c r="K52" s="37" t="str">
        <f t="shared" si="1"/>
        <v/>
      </c>
      <c r="L52" s="18"/>
      <c r="M52" s="38" t="str">
        <f>IF(J52="","",SUM(L10:L111))</f>
        <v/>
      </c>
      <c r="N52" s="97" t="str">
        <f t="shared" si="4"/>
        <v/>
      </c>
      <c r="O52" s="98" t="str">
        <f t="shared" si="5"/>
        <v/>
      </c>
      <c r="R52" s="14"/>
      <c r="S52" s="14"/>
      <c r="T52" s="14"/>
    </row>
    <row r="53" spans="1:20" s="12" customFormat="1" ht="14.5" customHeight="1" thickTop="1" thickBot="1" x14ac:dyDescent="0.4">
      <c r="A53" s="17"/>
      <c r="B53" s="18"/>
      <c r="C53" s="37" t="str">
        <f t="shared" si="0"/>
        <v/>
      </c>
      <c r="D53" s="18"/>
      <c r="E53" s="38" t="str">
        <f>IF(B53="","",SUM(D10:D111))</f>
        <v/>
      </c>
      <c r="F53" s="97" t="str">
        <f t="shared" si="2"/>
        <v/>
      </c>
      <c r="G53" s="98" t="str">
        <f t="shared" si="3"/>
        <v/>
      </c>
      <c r="H53" s="39"/>
      <c r="I53" s="17"/>
      <c r="J53" s="18"/>
      <c r="K53" s="37" t="str">
        <f t="shared" si="1"/>
        <v/>
      </c>
      <c r="L53" s="18"/>
      <c r="M53" s="38" t="str">
        <f>IF(J53="","",SUM(L10:L111))</f>
        <v/>
      </c>
      <c r="N53" s="97" t="str">
        <f t="shared" si="4"/>
        <v/>
      </c>
      <c r="O53" s="98" t="str">
        <f t="shared" si="5"/>
        <v/>
      </c>
      <c r="R53" s="14"/>
      <c r="S53" s="14"/>
      <c r="T53" s="14"/>
    </row>
    <row r="54" spans="1:20" s="12" customFormat="1" ht="14.5" customHeight="1" thickTop="1" thickBot="1" x14ac:dyDescent="0.4">
      <c r="A54" s="17"/>
      <c r="B54" s="18"/>
      <c r="C54" s="37" t="str">
        <f t="shared" si="0"/>
        <v/>
      </c>
      <c r="D54" s="18"/>
      <c r="E54" s="38" t="str">
        <f>IF(B54="","",SUM(D10:D111))</f>
        <v/>
      </c>
      <c r="F54" s="97" t="str">
        <f t="shared" si="2"/>
        <v/>
      </c>
      <c r="G54" s="98" t="str">
        <f t="shared" si="3"/>
        <v/>
      </c>
      <c r="H54" s="39"/>
      <c r="I54" s="17"/>
      <c r="J54" s="18"/>
      <c r="K54" s="37" t="str">
        <f t="shared" si="1"/>
        <v/>
      </c>
      <c r="L54" s="18"/>
      <c r="M54" s="38" t="str">
        <f>IF(J54="","",SUM(L10:L111))</f>
        <v/>
      </c>
      <c r="N54" s="97" t="str">
        <f t="shared" si="4"/>
        <v/>
      </c>
      <c r="O54" s="98" t="str">
        <f t="shared" si="5"/>
        <v/>
      </c>
      <c r="R54" s="14"/>
      <c r="S54" s="14"/>
      <c r="T54" s="14"/>
    </row>
    <row r="55" spans="1:20" s="12" customFormat="1" ht="14.5" customHeight="1" thickTop="1" thickBot="1" x14ac:dyDescent="0.4">
      <c r="A55" s="17"/>
      <c r="B55" s="18"/>
      <c r="C55" s="37" t="str">
        <f t="shared" si="0"/>
        <v/>
      </c>
      <c r="D55" s="18"/>
      <c r="E55" s="38" t="str">
        <f>IF(B55="","",SUM(D10:D111))</f>
        <v/>
      </c>
      <c r="F55" s="97" t="str">
        <f t="shared" si="2"/>
        <v/>
      </c>
      <c r="G55" s="98" t="str">
        <f t="shared" si="3"/>
        <v/>
      </c>
      <c r="H55" s="39"/>
      <c r="I55" s="17"/>
      <c r="J55" s="18"/>
      <c r="K55" s="37" t="str">
        <f t="shared" si="1"/>
        <v/>
      </c>
      <c r="L55" s="18"/>
      <c r="M55" s="38" t="str">
        <f>IF(J55="","",SUM(L10:L111))</f>
        <v/>
      </c>
      <c r="N55" s="97" t="str">
        <f t="shared" si="4"/>
        <v/>
      </c>
      <c r="O55" s="98" t="str">
        <f t="shared" si="5"/>
        <v/>
      </c>
      <c r="R55" s="14"/>
      <c r="S55" s="14"/>
      <c r="T55" s="14"/>
    </row>
    <row r="56" spans="1:20" s="12" customFormat="1" ht="14.5" customHeight="1" thickTop="1" thickBot="1" x14ac:dyDescent="0.4">
      <c r="A56" s="17"/>
      <c r="B56" s="18"/>
      <c r="C56" s="37" t="str">
        <f t="shared" si="0"/>
        <v/>
      </c>
      <c r="D56" s="18"/>
      <c r="E56" s="38" t="str">
        <f>IF(B56="","",SUM(D10:D111))</f>
        <v/>
      </c>
      <c r="F56" s="97" t="str">
        <f t="shared" si="2"/>
        <v/>
      </c>
      <c r="G56" s="98" t="str">
        <f t="shared" si="3"/>
        <v/>
      </c>
      <c r="H56" s="39"/>
      <c r="I56" s="17"/>
      <c r="J56" s="18"/>
      <c r="K56" s="37" t="str">
        <f t="shared" si="1"/>
        <v/>
      </c>
      <c r="L56" s="18"/>
      <c r="M56" s="38" t="str">
        <f>IF(J56="","",SUM(L10:L111))</f>
        <v/>
      </c>
      <c r="N56" s="97" t="str">
        <f t="shared" si="4"/>
        <v/>
      </c>
      <c r="O56" s="98" t="str">
        <f t="shared" si="5"/>
        <v/>
      </c>
      <c r="R56" s="14"/>
      <c r="S56" s="14"/>
      <c r="T56" s="14"/>
    </row>
    <row r="57" spans="1:20" s="12" customFormat="1" ht="14.5" customHeight="1" thickTop="1" thickBot="1" x14ac:dyDescent="0.4">
      <c r="A57" s="17"/>
      <c r="B57" s="18"/>
      <c r="C57" s="37" t="str">
        <f t="shared" si="0"/>
        <v/>
      </c>
      <c r="D57" s="18"/>
      <c r="E57" s="38" t="str">
        <f>IF(B57="","",SUM(D10:D111))</f>
        <v/>
      </c>
      <c r="F57" s="97" t="str">
        <f t="shared" si="2"/>
        <v/>
      </c>
      <c r="G57" s="98" t="str">
        <f t="shared" si="3"/>
        <v/>
      </c>
      <c r="H57" s="39"/>
      <c r="I57" s="17"/>
      <c r="J57" s="18"/>
      <c r="K57" s="37" t="str">
        <f t="shared" si="1"/>
        <v/>
      </c>
      <c r="L57" s="18"/>
      <c r="M57" s="38" t="str">
        <f>IF(J57="","",SUM(L10:L111))</f>
        <v/>
      </c>
      <c r="N57" s="97" t="str">
        <f t="shared" si="4"/>
        <v/>
      </c>
      <c r="O57" s="98" t="str">
        <f t="shared" si="5"/>
        <v/>
      </c>
      <c r="R57" s="14"/>
      <c r="S57" s="14"/>
      <c r="T57" s="14"/>
    </row>
    <row r="58" spans="1:20" s="12" customFormat="1" ht="14.5" customHeight="1" thickTop="1" thickBot="1" x14ac:dyDescent="0.4">
      <c r="A58" s="17"/>
      <c r="B58" s="18"/>
      <c r="C58" s="37" t="str">
        <f t="shared" si="0"/>
        <v/>
      </c>
      <c r="D58" s="18"/>
      <c r="E58" s="38" t="str">
        <f>IF(B58="","",SUM(D10:D111))</f>
        <v/>
      </c>
      <c r="F58" s="97" t="str">
        <f t="shared" si="2"/>
        <v/>
      </c>
      <c r="G58" s="98" t="str">
        <f t="shared" si="3"/>
        <v/>
      </c>
      <c r="H58" s="39"/>
      <c r="I58" s="17"/>
      <c r="J58" s="18"/>
      <c r="K58" s="37" t="str">
        <f t="shared" si="1"/>
        <v/>
      </c>
      <c r="L58" s="18"/>
      <c r="M58" s="38" t="str">
        <f>IF(J58="","",SUM(L10:L111))</f>
        <v/>
      </c>
      <c r="N58" s="97" t="str">
        <f t="shared" si="4"/>
        <v/>
      </c>
      <c r="O58" s="98" t="str">
        <f t="shared" si="5"/>
        <v/>
      </c>
      <c r="R58" s="14"/>
      <c r="S58" s="14"/>
      <c r="T58" s="14"/>
    </row>
    <row r="59" spans="1:20" s="12" customFormat="1" ht="14.5" customHeight="1" thickTop="1" thickBot="1" x14ac:dyDescent="0.4">
      <c r="A59" s="17"/>
      <c r="B59" s="18"/>
      <c r="C59" s="37" t="str">
        <f t="shared" si="0"/>
        <v/>
      </c>
      <c r="D59" s="18"/>
      <c r="E59" s="38" t="str">
        <f>IF(B59="","",SUM(D10:D111))</f>
        <v/>
      </c>
      <c r="F59" s="97" t="str">
        <f t="shared" si="2"/>
        <v/>
      </c>
      <c r="G59" s="98" t="str">
        <f t="shared" si="3"/>
        <v/>
      </c>
      <c r="H59" s="39"/>
      <c r="I59" s="17"/>
      <c r="J59" s="18"/>
      <c r="K59" s="37" t="str">
        <f t="shared" si="1"/>
        <v/>
      </c>
      <c r="L59" s="18"/>
      <c r="M59" s="38" t="str">
        <f>IF(J59="","",SUM(L10:L111))</f>
        <v/>
      </c>
      <c r="N59" s="97" t="str">
        <f t="shared" si="4"/>
        <v/>
      </c>
      <c r="O59" s="98" t="str">
        <f t="shared" si="5"/>
        <v/>
      </c>
      <c r="R59" s="14"/>
      <c r="S59" s="14"/>
      <c r="T59" s="14"/>
    </row>
    <row r="60" spans="1:20" s="12" customFormat="1" ht="14.5" customHeight="1" thickTop="1" thickBot="1" x14ac:dyDescent="0.4">
      <c r="A60" s="17"/>
      <c r="B60" s="18"/>
      <c r="C60" s="37" t="str">
        <f t="shared" si="0"/>
        <v/>
      </c>
      <c r="D60" s="18"/>
      <c r="E60" s="38" t="str">
        <f>IF(B60="","",SUM(D10:D111))</f>
        <v/>
      </c>
      <c r="F60" s="97" t="str">
        <f t="shared" si="2"/>
        <v/>
      </c>
      <c r="G60" s="98" t="str">
        <f t="shared" si="3"/>
        <v/>
      </c>
      <c r="H60" s="39"/>
      <c r="I60" s="17"/>
      <c r="J60" s="18"/>
      <c r="K60" s="37" t="str">
        <f t="shared" si="1"/>
        <v/>
      </c>
      <c r="L60" s="18"/>
      <c r="M60" s="38" t="str">
        <f>IF(J60="","",SUM(L10:L111))</f>
        <v/>
      </c>
      <c r="N60" s="97" t="str">
        <f t="shared" si="4"/>
        <v/>
      </c>
      <c r="O60" s="98" t="str">
        <f t="shared" si="5"/>
        <v/>
      </c>
      <c r="R60" s="14"/>
      <c r="S60" s="14"/>
      <c r="T60" s="14"/>
    </row>
    <row r="61" spans="1:20" s="12" customFormat="1" ht="14.5" customHeight="1" thickTop="1" thickBot="1" x14ac:dyDescent="0.4">
      <c r="A61" s="17"/>
      <c r="B61" s="18"/>
      <c r="C61" s="37" t="str">
        <f t="shared" si="0"/>
        <v/>
      </c>
      <c r="D61" s="18"/>
      <c r="E61" s="38" t="str">
        <f>IF(B61="","",SUM(D10:D111))</f>
        <v/>
      </c>
      <c r="F61" s="97" t="str">
        <f t="shared" si="2"/>
        <v/>
      </c>
      <c r="G61" s="98" t="str">
        <f t="shared" si="3"/>
        <v/>
      </c>
      <c r="H61" s="39"/>
      <c r="I61" s="17"/>
      <c r="J61" s="18"/>
      <c r="K61" s="37" t="str">
        <f t="shared" si="1"/>
        <v/>
      </c>
      <c r="L61" s="18"/>
      <c r="M61" s="38" t="str">
        <f>IF(J61="","",SUM(L10:L111))</f>
        <v/>
      </c>
      <c r="N61" s="97" t="str">
        <f t="shared" si="4"/>
        <v/>
      </c>
      <c r="O61" s="98" t="str">
        <f t="shared" si="5"/>
        <v/>
      </c>
      <c r="R61" s="14"/>
      <c r="S61" s="14"/>
      <c r="T61" s="14"/>
    </row>
    <row r="62" spans="1:20" s="12" customFormat="1" ht="14.5" customHeight="1" thickTop="1" thickBot="1" x14ac:dyDescent="0.4">
      <c r="A62" s="17"/>
      <c r="B62" s="18"/>
      <c r="C62" s="37" t="str">
        <f t="shared" si="0"/>
        <v/>
      </c>
      <c r="D62" s="18"/>
      <c r="E62" s="38" t="str">
        <f>IF(B62="","",SUM(D10:D111))</f>
        <v/>
      </c>
      <c r="F62" s="97" t="str">
        <f t="shared" si="2"/>
        <v/>
      </c>
      <c r="G62" s="98" t="str">
        <f t="shared" si="3"/>
        <v/>
      </c>
      <c r="H62" s="39"/>
      <c r="I62" s="17"/>
      <c r="J62" s="18"/>
      <c r="K62" s="37" t="str">
        <f t="shared" si="1"/>
        <v/>
      </c>
      <c r="L62" s="18"/>
      <c r="M62" s="38" t="str">
        <f>IF(J62="","",SUM(L10:L111))</f>
        <v/>
      </c>
      <c r="N62" s="97" t="str">
        <f t="shared" si="4"/>
        <v/>
      </c>
      <c r="O62" s="98" t="str">
        <f t="shared" si="5"/>
        <v/>
      </c>
      <c r="R62" s="14"/>
      <c r="S62" s="14"/>
      <c r="T62" s="14"/>
    </row>
    <row r="63" spans="1:20" s="12" customFormat="1" ht="14.5" customHeight="1" thickTop="1" thickBot="1" x14ac:dyDescent="0.4">
      <c r="A63" s="17"/>
      <c r="B63" s="18"/>
      <c r="C63" s="37" t="str">
        <f t="shared" si="0"/>
        <v/>
      </c>
      <c r="D63" s="18"/>
      <c r="E63" s="38" t="str">
        <f>IF(B63="","",SUM(D10:D111))</f>
        <v/>
      </c>
      <c r="F63" s="97" t="str">
        <f t="shared" si="2"/>
        <v/>
      </c>
      <c r="G63" s="98" t="str">
        <f t="shared" si="3"/>
        <v/>
      </c>
      <c r="H63" s="39"/>
      <c r="I63" s="17"/>
      <c r="J63" s="18"/>
      <c r="K63" s="37" t="str">
        <f t="shared" si="1"/>
        <v/>
      </c>
      <c r="L63" s="18"/>
      <c r="M63" s="38" t="str">
        <f>IF(J63="","",SUM(L10:L111))</f>
        <v/>
      </c>
      <c r="N63" s="97" t="str">
        <f t="shared" si="4"/>
        <v/>
      </c>
      <c r="O63" s="98" t="str">
        <f t="shared" si="5"/>
        <v/>
      </c>
      <c r="R63" s="14"/>
      <c r="S63" s="14"/>
      <c r="T63" s="14"/>
    </row>
    <row r="64" spans="1:20" s="12" customFormat="1" ht="14.5" customHeight="1" thickTop="1" thickBot="1" x14ac:dyDescent="0.4">
      <c r="A64" s="17"/>
      <c r="B64" s="18"/>
      <c r="C64" s="37" t="str">
        <f t="shared" si="0"/>
        <v/>
      </c>
      <c r="D64" s="18"/>
      <c r="E64" s="38" t="str">
        <f>IF(B64="","",SUM(D10:D111))</f>
        <v/>
      </c>
      <c r="F64" s="97" t="str">
        <f t="shared" si="2"/>
        <v/>
      </c>
      <c r="G64" s="98" t="str">
        <f t="shared" si="3"/>
        <v/>
      </c>
      <c r="H64" s="39"/>
      <c r="I64" s="17"/>
      <c r="J64" s="18"/>
      <c r="K64" s="37" t="str">
        <f t="shared" si="1"/>
        <v/>
      </c>
      <c r="L64" s="18"/>
      <c r="M64" s="38" t="str">
        <f>IF(J64="","",SUM(L10:L111))</f>
        <v/>
      </c>
      <c r="N64" s="97" t="str">
        <f t="shared" si="4"/>
        <v/>
      </c>
      <c r="O64" s="98" t="str">
        <f t="shared" si="5"/>
        <v/>
      </c>
      <c r="R64" s="14"/>
      <c r="S64" s="14"/>
      <c r="T64" s="14"/>
    </row>
    <row r="65" spans="1:20" s="12" customFormat="1" ht="14.5" customHeight="1" thickTop="1" thickBot="1" x14ac:dyDescent="0.4">
      <c r="A65" s="17"/>
      <c r="B65" s="18"/>
      <c r="C65" s="37" t="str">
        <f t="shared" si="0"/>
        <v/>
      </c>
      <c r="D65" s="18"/>
      <c r="E65" s="38" t="str">
        <f>IF(B65="","",SUM(D10:D111))</f>
        <v/>
      </c>
      <c r="F65" s="97" t="str">
        <f t="shared" si="2"/>
        <v/>
      </c>
      <c r="G65" s="98" t="str">
        <f t="shared" si="3"/>
        <v/>
      </c>
      <c r="H65" s="39"/>
      <c r="I65" s="17"/>
      <c r="J65" s="18"/>
      <c r="K65" s="37" t="str">
        <f t="shared" si="1"/>
        <v/>
      </c>
      <c r="L65" s="18"/>
      <c r="M65" s="38" t="str">
        <f>IF(J65="","",SUM(L10:L111))</f>
        <v/>
      </c>
      <c r="N65" s="97" t="str">
        <f t="shared" si="4"/>
        <v/>
      </c>
      <c r="O65" s="98" t="str">
        <f t="shared" si="5"/>
        <v/>
      </c>
      <c r="R65" s="14"/>
      <c r="S65" s="14"/>
      <c r="T65" s="14"/>
    </row>
    <row r="66" spans="1:20" s="12" customFormat="1" ht="14.5" customHeight="1" thickTop="1" thickBot="1" x14ac:dyDescent="0.4">
      <c r="A66" s="17"/>
      <c r="B66" s="18"/>
      <c r="C66" s="37" t="str">
        <f t="shared" si="0"/>
        <v/>
      </c>
      <c r="D66" s="18"/>
      <c r="E66" s="38" t="str">
        <f>IF(B66="","",SUM(D10:D111))</f>
        <v/>
      </c>
      <c r="F66" s="97" t="str">
        <f t="shared" si="2"/>
        <v/>
      </c>
      <c r="G66" s="98" t="str">
        <f t="shared" si="3"/>
        <v/>
      </c>
      <c r="H66" s="39"/>
      <c r="I66" s="17"/>
      <c r="J66" s="18"/>
      <c r="K66" s="37" t="str">
        <f t="shared" si="1"/>
        <v/>
      </c>
      <c r="L66" s="18"/>
      <c r="M66" s="38" t="str">
        <f>IF(J66="","",SUM(L10:L111))</f>
        <v/>
      </c>
      <c r="N66" s="97" t="str">
        <f t="shared" si="4"/>
        <v/>
      </c>
      <c r="O66" s="98" t="str">
        <f t="shared" si="5"/>
        <v/>
      </c>
      <c r="R66" s="14"/>
      <c r="S66" s="14"/>
      <c r="T66" s="14"/>
    </row>
    <row r="67" spans="1:20" s="12" customFormat="1" ht="14.5" customHeight="1" thickTop="1" thickBot="1" x14ac:dyDescent="0.4">
      <c r="A67" s="17"/>
      <c r="B67" s="18"/>
      <c r="C67" s="37" t="str">
        <f t="shared" si="0"/>
        <v/>
      </c>
      <c r="D67" s="18"/>
      <c r="E67" s="38" t="str">
        <f>IF(B67="","",SUM(D10:D111))</f>
        <v/>
      </c>
      <c r="F67" s="97" t="str">
        <f t="shared" si="2"/>
        <v/>
      </c>
      <c r="G67" s="98" t="str">
        <f t="shared" si="3"/>
        <v/>
      </c>
      <c r="H67" s="39"/>
      <c r="I67" s="17"/>
      <c r="J67" s="18"/>
      <c r="K67" s="37" t="str">
        <f t="shared" si="1"/>
        <v/>
      </c>
      <c r="L67" s="18"/>
      <c r="M67" s="38" t="str">
        <f>IF(J67="","",SUM(L10:L111))</f>
        <v/>
      </c>
      <c r="N67" s="97" t="str">
        <f t="shared" si="4"/>
        <v/>
      </c>
      <c r="O67" s="98" t="str">
        <f t="shared" si="5"/>
        <v/>
      </c>
      <c r="R67" s="14"/>
      <c r="S67" s="14"/>
      <c r="T67" s="14"/>
    </row>
    <row r="68" spans="1:20" s="12" customFormat="1" ht="14.5" customHeight="1" thickTop="1" thickBot="1" x14ac:dyDescent="0.4">
      <c r="A68" s="17"/>
      <c r="B68" s="18"/>
      <c r="C68" s="37" t="str">
        <f t="shared" si="0"/>
        <v/>
      </c>
      <c r="D68" s="18"/>
      <c r="E68" s="38" t="str">
        <f>IF(B68="","",SUM(D10:D111))</f>
        <v/>
      </c>
      <c r="F68" s="97" t="str">
        <f t="shared" si="2"/>
        <v/>
      </c>
      <c r="G68" s="98" t="str">
        <f t="shared" si="3"/>
        <v/>
      </c>
      <c r="H68" s="39"/>
      <c r="I68" s="17"/>
      <c r="J68" s="18"/>
      <c r="K68" s="37" t="str">
        <f t="shared" si="1"/>
        <v/>
      </c>
      <c r="L68" s="18"/>
      <c r="M68" s="38" t="str">
        <f>IF(J68="","",SUM(L10:L111))</f>
        <v/>
      </c>
      <c r="N68" s="97" t="str">
        <f t="shared" si="4"/>
        <v/>
      </c>
      <c r="O68" s="98" t="str">
        <f t="shared" si="5"/>
        <v/>
      </c>
      <c r="R68" s="14"/>
      <c r="S68" s="14"/>
      <c r="T68" s="14"/>
    </row>
    <row r="69" spans="1:20" s="12" customFormat="1" ht="14.5" customHeight="1" thickTop="1" thickBot="1" x14ac:dyDescent="0.4">
      <c r="A69" s="17"/>
      <c r="B69" s="18"/>
      <c r="C69" s="37" t="str">
        <f t="shared" si="0"/>
        <v/>
      </c>
      <c r="D69" s="18"/>
      <c r="E69" s="38" t="str">
        <f>IF(B69="","",SUM(D10:D111))</f>
        <v/>
      </c>
      <c r="F69" s="97" t="str">
        <f t="shared" si="2"/>
        <v/>
      </c>
      <c r="G69" s="98" t="str">
        <f t="shared" si="3"/>
        <v/>
      </c>
      <c r="H69" s="39"/>
      <c r="I69" s="17"/>
      <c r="J69" s="18"/>
      <c r="K69" s="37" t="str">
        <f t="shared" si="1"/>
        <v/>
      </c>
      <c r="L69" s="18"/>
      <c r="M69" s="38" t="str">
        <f>IF(J69="","",SUM(L10:L111))</f>
        <v/>
      </c>
      <c r="N69" s="97" t="str">
        <f t="shared" si="4"/>
        <v/>
      </c>
      <c r="O69" s="98" t="str">
        <f t="shared" si="5"/>
        <v/>
      </c>
      <c r="R69" s="14"/>
      <c r="S69" s="14"/>
      <c r="T69" s="14"/>
    </row>
    <row r="70" spans="1:20" s="12" customFormat="1" ht="14.5" customHeight="1" thickTop="1" thickBot="1" x14ac:dyDescent="0.4">
      <c r="A70" s="17"/>
      <c r="B70" s="18"/>
      <c r="C70" s="37" t="str">
        <f t="shared" si="0"/>
        <v/>
      </c>
      <c r="D70" s="18"/>
      <c r="E70" s="38" t="str">
        <f>IF(B70="","",SUM(D10:D111))</f>
        <v/>
      </c>
      <c r="F70" s="97" t="str">
        <f t="shared" si="2"/>
        <v/>
      </c>
      <c r="G70" s="98" t="str">
        <f t="shared" si="3"/>
        <v/>
      </c>
      <c r="H70" s="39"/>
      <c r="I70" s="17"/>
      <c r="J70" s="18"/>
      <c r="K70" s="37" t="str">
        <f t="shared" si="1"/>
        <v/>
      </c>
      <c r="L70" s="18"/>
      <c r="M70" s="38" t="str">
        <f>IF(J70="","",SUM(L10:L111))</f>
        <v/>
      </c>
      <c r="N70" s="97" t="str">
        <f t="shared" si="4"/>
        <v/>
      </c>
      <c r="O70" s="98" t="str">
        <f t="shared" si="5"/>
        <v/>
      </c>
      <c r="R70" s="14"/>
      <c r="S70" s="14"/>
      <c r="T70" s="14"/>
    </row>
    <row r="71" spans="1:20" s="12" customFormat="1" ht="14.5" customHeight="1" thickTop="1" thickBot="1" x14ac:dyDescent="0.4">
      <c r="A71" s="17"/>
      <c r="B71" s="18"/>
      <c r="C71" s="37" t="str">
        <f t="shared" si="0"/>
        <v/>
      </c>
      <c r="D71" s="18"/>
      <c r="E71" s="38" t="str">
        <f>IF(B71="","",SUM(D10:D111))</f>
        <v/>
      </c>
      <c r="F71" s="97" t="str">
        <f t="shared" si="2"/>
        <v/>
      </c>
      <c r="G71" s="98" t="str">
        <f t="shared" si="3"/>
        <v/>
      </c>
      <c r="H71" s="39"/>
      <c r="I71" s="17"/>
      <c r="J71" s="18"/>
      <c r="K71" s="37" t="str">
        <f t="shared" si="1"/>
        <v/>
      </c>
      <c r="L71" s="18"/>
      <c r="M71" s="38" t="str">
        <f>IF(J71="","",SUM(L10:L111))</f>
        <v/>
      </c>
      <c r="N71" s="97" t="str">
        <f t="shared" si="4"/>
        <v/>
      </c>
      <c r="O71" s="98" t="str">
        <f t="shared" si="5"/>
        <v/>
      </c>
      <c r="R71" s="14"/>
      <c r="S71" s="14"/>
      <c r="T71" s="14"/>
    </row>
    <row r="72" spans="1:20" s="12" customFormat="1" ht="14.5" customHeight="1" thickTop="1" thickBot="1" x14ac:dyDescent="0.4">
      <c r="A72" s="17"/>
      <c r="B72" s="18"/>
      <c r="C72" s="37" t="str">
        <f t="shared" si="0"/>
        <v/>
      </c>
      <c r="D72" s="18"/>
      <c r="E72" s="38" t="str">
        <f>IF(B72="","",SUM(D10:D111))</f>
        <v/>
      </c>
      <c r="F72" s="97" t="str">
        <f t="shared" si="2"/>
        <v/>
      </c>
      <c r="G72" s="98" t="str">
        <f t="shared" si="3"/>
        <v/>
      </c>
      <c r="H72" s="39"/>
      <c r="I72" s="17"/>
      <c r="J72" s="18"/>
      <c r="K72" s="37" t="str">
        <f t="shared" si="1"/>
        <v/>
      </c>
      <c r="L72" s="18"/>
      <c r="M72" s="38" t="str">
        <f>IF(J72="","",SUM(L10:L111))</f>
        <v/>
      </c>
      <c r="N72" s="97" t="str">
        <f t="shared" si="4"/>
        <v/>
      </c>
      <c r="O72" s="98" t="str">
        <f t="shared" si="5"/>
        <v/>
      </c>
      <c r="R72" s="14"/>
      <c r="S72" s="14"/>
      <c r="T72" s="14"/>
    </row>
    <row r="73" spans="1:20" s="12" customFormat="1" ht="14.5" customHeight="1" thickTop="1" thickBot="1" x14ac:dyDescent="0.4">
      <c r="A73" s="17"/>
      <c r="B73" s="18"/>
      <c r="C73" s="37" t="str">
        <f t="shared" si="0"/>
        <v/>
      </c>
      <c r="D73" s="18"/>
      <c r="E73" s="38" t="str">
        <f>IF(B73="","",SUM(D10:D111))</f>
        <v/>
      </c>
      <c r="F73" s="97" t="str">
        <f t="shared" si="2"/>
        <v/>
      </c>
      <c r="G73" s="98" t="str">
        <f t="shared" si="3"/>
        <v/>
      </c>
      <c r="H73" s="39"/>
      <c r="I73" s="17"/>
      <c r="J73" s="18"/>
      <c r="K73" s="37" t="str">
        <f t="shared" si="1"/>
        <v/>
      </c>
      <c r="L73" s="18"/>
      <c r="M73" s="38" t="str">
        <f>IF(J73="","",SUM(L10:L111))</f>
        <v/>
      </c>
      <c r="N73" s="97" t="str">
        <f t="shared" si="4"/>
        <v/>
      </c>
      <c r="O73" s="98" t="str">
        <f t="shared" si="5"/>
        <v/>
      </c>
      <c r="R73" s="14"/>
      <c r="S73" s="14"/>
      <c r="T73" s="14"/>
    </row>
    <row r="74" spans="1:20" s="12" customFormat="1" ht="14.5" customHeight="1" thickTop="1" thickBot="1" x14ac:dyDescent="0.4">
      <c r="A74" s="17"/>
      <c r="B74" s="18"/>
      <c r="C74" s="37" t="str">
        <f t="shared" si="0"/>
        <v/>
      </c>
      <c r="D74" s="18"/>
      <c r="E74" s="38" t="str">
        <f>IF(B74="","",SUM(D10:D111))</f>
        <v/>
      </c>
      <c r="F74" s="97" t="str">
        <f t="shared" si="2"/>
        <v/>
      </c>
      <c r="G74" s="98" t="str">
        <f t="shared" si="3"/>
        <v/>
      </c>
      <c r="H74" s="39"/>
      <c r="I74" s="17"/>
      <c r="J74" s="18"/>
      <c r="K74" s="37" t="str">
        <f t="shared" si="1"/>
        <v/>
      </c>
      <c r="L74" s="18"/>
      <c r="M74" s="38" t="str">
        <f>IF(J74="","",SUM(L10:L111))</f>
        <v/>
      </c>
      <c r="N74" s="97" t="str">
        <f t="shared" si="4"/>
        <v/>
      </c>
      <c r="O74" s="98" t="str">
        <f t="shared" si="5"/>
        <v/>
      </c>
      <c r="R74" s="14"/>
      <c r="S74" s="14"/>
      <c r="T74" s="14"/>
    </row>
    <row r="75" spans="1:20" s="12" customFormat="1" ht="14.5" customHeight="1" thickTop="1" thickBot="1" x14ac:dyDescent="0.4">
      <c r="A75" s="17"/>
      <c r="B75" s="18"/>
      <c r="C75" s="37" t="str">
        <f t="shared" ref="C75:C111" si="6">IF(OR(B75=5,B75="Exceeds Standards"),4,IF(B75=4.5,3.5,IF(B75=4,3,IF(B75=3.5,2.5,IF(OR(B75=3,B75="Meets Standards"),2,IF(B75=2.5,1.5,IF(B75=2,1,IF(B75=1.5,0.5,IF(OR(B75=1,B75="Does Not Meet Standards"),0,"")))))))))</f>
        <v/>
      </c>
      <c r="D75" s="18"/>
      <c r="E75" s="38" t="str">
        <f>IF(B75="","",SUM(D10:D111))</f>
        <v/>
      </c>
      <c r="F75" s="97" t="str">
        <f t="shared" si="2"/>
        <v/>
      </c>
      <c r="G75" s="98" t="str">
        <f t="shared" si="3"/>
        <v/>
      </c>
      <c r="H75" s="39"/>
      <c r="I75" s="17"/>
      <c r="J75" s="18"/>
      <c r="K75" s="37" t="str">
        <f t="shared" ref="K75:K111" si="7">IF(OR(J75=5,J75="Exceeds Standards"),4,IF(J75=4.5,3.5,IF(J75=4,3,IF(J75=3.5,2.5,IF(OR(J75=3,J75="Meets Standards"),2,IF(J75=2.5,1.5,IF(J75=2,1,IF(J75=1.5,0.5,IF(OR(J75=1,J75="Does Not Meet Standards"),0,"")))))))))</f>
        <v/>
      </c>
      <c r="L75" s="18"/>
      <c r="M75" s="38" t="str">
        <f>IF(J75="","",SUM(L10:L111))</f>
        <v/>
      </c>
      <c r="N75" s="97" t="str">
        <f t="shared" si="4"/>
        <v/>
      </c>
      <c r="O75" s="98" t="str">
        <f t="shared" si="5"/>
        <v/>
      </c>
      <c r="R75" s="14"/>
      <c r="S75" s="14"/>
      <c r="T75" s="14"/>
    </row>
    <row r="76" spans="1:20" s="12" customFormat="1" ht="14.5" customHeight="1" thickTop="1" thickBot="1" x14ac:dyDescent="0.4">
      <c r="A76" s="17"/>
      <c r="B76" s="18"/>
      <c r="C76" s="37" t="str">
        <f t="shared" si="6"/>
        <v/>
      </c>
      <c r="D76" s="18"/>
      <c r="E76" s="38" t="str">
        <f>IF(B76="","",SUM(D10:D111))</f>
        <v/>
      </c>
      <c r="F76" s="97" t="str">
        <f t="shared" ref="F76:F111" si="8">IF(B76="","",D76/E76)</f>
        <v/>
      </c>
      <c r="G76" s="98" t="str">
        <f t="shared" si="3"/>
        <v/>
      </c>
      <c r="H76" s="39"/>
      <c r="I76" s="17"/>
      <c r="J76" s="18"/>
      <c r="K76" s="37" t="str">
        <f t="shared" si="7"/>
        <v/>
      </c>
      <c r="L76" s="18"/>
      <c r="M76" s="38" t="str">
        <f>IF(J76="","",SUM(L10:L111))</f>
        <v/>
      </c>
      <c r="N76" s="97" t="str">
        <f t="shared" si="4"/>
        <v/>
      </c>
      <c r="O76" s="98" t="str">
        <f t="shared" si="5"/>
        <v/>
      </c>
      <c r="R76" s="14"/>
      <c r="S76" s="14"/>
      <c r="T76" s="14"/>
    </row>
    <row r="77" spans="1:20" s="12" customFormat="1" ht="14.5" customHeight="1" thickTop="1" thickBot="1" x14ac:dyDescent="0.4">
      <c r="A77" s="17"/>
      <c r="B77" s="18"/>
      <c r="C77" s="37" t="str">
        <f t="shared" si="6"/>
        <v/>
      </c>
      <c r="D77" s="18"/>
      <c r="E77" s="38" t="str">
        <f>IF(B77="","",SUM(D10:D111))</f>
        <v/>
      </c>
      <c r="F77" s="97" t="str">
        <f t="shared" si="8"/>
        <v/>
      </c>
      <c r="G77" s="98" t="str">
        <f t="shared" si="3"/>
        <v/>
      </c>
      <c r="H77" s="39"/>
      <c r="I77" s="17"/>
      <c r="J77" s="18"/>
      <c r="K77" s="37" t="str">
        <f t="shared" si="7"/>
        <v/>
      </c>
      <c r="L77" s="18"/>
      <c r="M77" s="38" t="str">
        <f>IF(J77="","",SUM(L10:L111))</f>
        <v/>
      </c>
      <c r="N77" s="97" t="str">
        <f t="shared" si="4"/>
        <v/>
      </c>
      <c r="O77" s="98" t="str">
        <f t="shared" si="5"/>
        <v/>
      </c>
      <c r="R77" s="14"/>
      <c r="S77" s="14"/>
      <c r="T77" s="14"/>
    </row>
    <row r="78" spans="1:20" s="12" customFormat="1" ht="14.5" customHeight="1" thickTop="1" thickBot="1" x14ac:dyDescent="0.4">
      <c r="A78" s="17"/>
      <c r="B78" s="18"/>
      <c r="C78" s="37" t="str">
        <f t="shared" si="6"/>
        <v/>
      </c>
      <c r="D78" s="18"/>
      <c r="E78" s="38" t="str">
        <f>IF(B78="","",SUM(D10:D111))</f>
        <v/>
      </c>
      <c r="F78" s="97" t="str">
        <f t="shared" si="8"/>
        <v/>
      </c>
      <c r="G78" s="98" t="str">
        <f t="shared" ref="G78:G111" si="9">IF(B78="","",C78*F78)</f>
        <v/>
      </c>
      <c r="H78" s="39"/>
      <c r="I78" s="17"/>
      <c r="J78" s="18"/>
      <c r="K78" s="37" t="str">
        <f t="shared" si="7"/>
        <v/>
      </c>
      <c r="L78" s="18"/>
      <c r="M78" s="38" t="str">
        <f>IF(J78="","",SUM(L10:L111))</f>
        <v/>
      </c>
      <c r="N78" s="97" t="str">
        <f t="shared" ref="N78:N111" si="10">IF(J78="","",L78/M78)</f>
        <v/>
      </c>
      <c r="O78" s="98" t="str">
        <f t="shared" ref="O78:O111" si="11">IF(J78="","",K78*N78)</f>
        <v/>
      </c>
      <c r="R78" s="14"/>
      <c r="S78" s="14"/>
      <c r="T78" s="14"/>
    </row>
    <row r="79" spans="1:20" s="12" customFormat="1" ht="14.5" customHeight="1" thickTop="1" thickBot="1" x14ac:dyDescent="0.4">
      <c r="A79" s="17"/>
      <c r="B79" s="18"/>
      <c r="C79" s="37" t="str">
        <f t="shared" si="6"/>
        <v/>
      </c>
      <c r="D79" s="18"/>
      <c r="E79" s="38" t="str">
        <f>IF(B79="","",SUM(D10:D111))</f>
        <v/>
      </c>
      <c r="F79" s="97" t="str">
        <f t="shared" si="8"/>
        <v/>
      </c>
      <c r="G79" s="98" t="str">
        <f t="shared" si="9"/>
        <v/>
      </c>
      <c r="H79" s="39"/>
      <c r="I79" s="17"/>
      <c r="J79" s="18"/>
      <c r="K79" s="37" t="str">
        <f t="shared" si="7"/>
        <v/>
      </c>
      <c r="L79" s="18"/>
      <c r="M79" s="38" t="str">
        <f>IF(J79="","",SUM(L10:L111))</f>
        <v/>
      </c>
      <c r="N79" s="97" t="str">
        <f t="shared" si="10"/>
        <v/>
      </c>
      <c r="O79" s="98" t="str">
        <f t="shared" si="11"/>
        <v/>
      </c>
      <c r="R79" s="14"/>
      <c r="S79" s="14"/>
      <c r="T79" s="14"/>
    </row>
    <row r="80" spans="1:20" s="12" customFormat="1" ht="14.5" customHeight="1" thickTop="1" thickBot="1" x14ac:dyDescent="0.4">
      <c r="A80" s="17"/>
      <c r="B80" s="18"/>
      <c r="C80" s="37" t="str">
        <f t="shared" si="6"/>
        <v/>
      </c>
      <c r="D80" s="18"/>
      <c r="E80" s="38" t="str">
        <f>IF(B80="","",SUM(D10:D111))</f>
        <v/>
      </c>
      <c r="F80" s="97" t="str">
        <f t="shared" si="8"/>
        <v/>
      </c>
      <c r="G80" s="98" t="str">
        <f t="shared" si="9"/>
        <v/>
      </c>
      <c r="H80" s="39"/>
      <c r="I80" s="17"/>
      <c r="J80" s="18"/>
      <c r="K80" s="37" t="str">
        <f t="shared" si="7"/>
        <v/>
      </c>
      <c r="L80" s="18"/>
      <c r="M80" s="38" t="str">
        <f>IF(J80="","",SUM(L10:L111))</f>
        <v/>
      </c>
      <c r="N80" s="97" t="str">
        <f t="shared" si="10"/>
        <v/>
      </c>
      <c r="O80" s="98" t="str">
        <f t="shared" si="11"/>
        <v/>
      </c>
      <c r="R80" s="14"/>
      <c r="S80" s="14"/>
      <c r="T80" s="14"/>
    </row>
    <row r="81" spans="1:20" s="12" customFormat="1" ht="14.5" customHeight="1" thickTop="1" thickBot="1" x14ac:dyDescent="0.4">
      <c r="A81" s="17"/>
      <c r="B81" s="18"/>
      <c r="C81" s="37" t="str">
        <f t="shared" si="6"/>
        <v/>
      </c>
      <c r="D81" s="18"/>
      <c r="E81" s="38" t="str">
        <f>IF(B81="","",SUM(D10:D111))</f>
        <v/>
      </c>
      <c r="F81" s="97" t="str">
        <f t="shared" si="8"/>
        <v/>
      </c>
      <c r="G81" s="98" t="str">
        <f t="shared" si="9"/>
        <v/>
      </c>
      <c r="H81" s="39"/>
      <c r="I81" s="17"/>
      <c r="J81" s="18"/>
      <c r="K81" s="37" t="str">
        <f t="shared" si="7"/>
        <v/>
      </c>
      <c r="L81" s="18"/>
      <c r="M81" s="38" t="str">
        <f>IF(J81="","",SUM(L10:L111))</f>
        <v/>
      </c>
      <c r="N81" s="97" t="str">
        <f t="shared" si="10"/>
        <v/>
      </c>
      <c r="O81" s="98" t="str">
        <f t="shared" si="11"/>
        <v/>
      </c>
      <c r="R81" s="14"/>
      <c r="S81" s="14"/>
      <c r="T81" s="14"/>
    </row>
    <row r="82" spans="1:20" s="12" customFormat="1" ht="14.5" customHeight="1" thickTop="1" thickBot="1" x14ac:dyDescent="0.4">
      <c r="A82" s="17"/>
      <c r="B82" s="18"/>
      <c r="C82" s="37" t="str">
        <f t="shared" si="6"/>
        <v/>
      </c>
      <c r="D82" s="18"/>
      <c r="E82" s="38" t="str">
        <f>IF(B82="","",SUM(D10:D111))</f>
        <v/>
      </c>
      <c r="F82" s="97" t="str">
        <f t="shared" si="8"/>
        <v/>
      </c>
      <c r="G82" s="98" t="str">
        <f t="shared" si="9"/>
        <v/>
      </c>
      <c r="H82" s="39"/>
      <c r="I82" s="17"/>
      <c r="J82" s="18"/>
      <c r="K82" s="37" t="str">
        <f t="shared" si="7"/>
        <v/>
      </c>
      <c r="L82" s="18"/>
      <c r="M82" s="38" t="str">
        <f>IF(J82="","",SUM(L10:L111))</f>
        <v/>
      </c>
      <c r="N82" s="97" t="str">
        <f t="shared" si="10"/>
        <v/>
      </c>
      <c r="O82" s="98" t="str">
        <f t="shared" si="11"/>
        <v/>
      </c>
      <c r="R82" s="14"/>
      <c r="S82" s="14"/>
      <c r="T82" s="14"/>
    </row>
    <row r="83" spans="1:20" s="12" customFormat="1" ht="14.5" customHeight="1" thickTop="1" thickBot="1" x14ac:dyDescent="0.4">
      <c r="A83" s="17"/>
      <c r="B83" s="18"/>
      <c r="C83" s="37" t="str">
        <f t="shared" si="6"/>
        <v/>
      </c>
      <c r="D83" s="18"/>
      <c r="E83" s="38" t="str">
        <f>IF(B83="","",SUM(D10:D111))</f>
        <v/>
      </c>
      <c r="F83" s="97" t="str">
        <f t="shared" si="8"/>
        <v/>
      </c>
      <c r="G83" s="98" t="str">
        <f t="shared" si="9"/>
        <v/>
      </c>
      <c r="H83" s="39"/>
      <c r="I83" s="17"/>
      <c r="J83" s="18"/>
      <c r="K83" s="37" t="str">
        <f t="shared" si="7"/>
        <v/>
      </c>
      <c r="L83" s="18"/>
      <c r="M83" s="38" t="str">
        <f>IF(J83="","",SUM(L10:L111))</f>
        <v/>
      </c>
      <c r="N83" s="97" t="str">
        <f t="shared" si="10"/>
        <v/>
      </c>
      <c r="O83" s="98" t="str">
        <f t="shared" si="11"/>
        <v/>
      </c>
      <c r="R83" s="14"/>
      <c r="S83" s="14"/>
      <c r="T83" s="14"/>
    </row>
    <row r="84" spans="1:20" s="12" customFormat="1" ht="14.5" customHeight="1" thickTop="1" thickBot="1" x14ac:dyDescent="0.4">
      <c r="A84" s="17"/>
      <c r="B84" s="18"/>
      <c r="C84" s="37" t="str">
        <f t="shared" si="6"/>
        <v/>
      </c>
      <c r="D84" s="18"/>
      <c r="E84" s="38" t="str">
        <f>IF(B84="","",SUM(D10:D111))</f>
        <v/>
      </c>
      <c r="F84" s="97" t="str">
        <f t="shared" si="8"/>
        <v/>
      </c>
      <c r="G84" s="98" t="str">
        <f t="shared" si="9"/>
        <v/>
      </c>
      <c r="H84" s="39"/>
      <c r="I84" s="17"/>
      <c r="J84" s="18"/>
      <c r="K84" s="37" t="str">
        <f t="shared" si="7"/>
        <v/>
      </c>
      <c r="L84" s="18"/>
      <c r="M84" s="38" t="str">
        <f>IF(J84="","",SUM(L10:L111))</f>
        <v/>
      </c>
      <c r="N84" s="97" t="str">
        <f t="shared" si="10"/>
        <v/>
      </c>
      <c r="O84" s="98" t="str">
        <f t="shared" si="11"/>
        <v/>
      </c>
      <c r="R84" s="14"/>
      <c r="S84" s="14"/>
      <c r="T84" s="14"/>
    </row>
    <row r="85" spans="1:20" s="12" customFormat="1" ht="14.5" customHeight="1" thickTop="1" thickBot="1" x14ac:dyDescent="0.4">
      <c r="A85" s="17"/>
      <c r="B85" s="18"/>
      <c r="C85" s="37" t="str">
        <f t="shared" si="6"/>
        <v/>
      </c>
      <c r="D85" s="18"/>
      <c r="E85" s="38" t="str">
        <f>IF(B85="","",SUM(D10:D111))</f>
        <v/>
      </c>
      <c r="F85" s="97" t="str">
        <f t="shared" si="8"/>
        <v/>
      </c>
      <c r="G85" s="98" t="str">
        <f t="shared" si="9"/>
        <v/>
      </c>
      <c r="H85" s="39"/>
      <c r="I85" s="17"/>
      <c r="J85" s="18"/>
      <c r="K85" s="37" t="str">
        <f t="shared" si="7"/>
        <v/>
      </c>
      <c r="L85" s="18"/>
      <c r="M85" s="38" t="str">
        <f>IF(J85="","",SUM(L10:L111))</f>
        <v/>
      </c>
      <c r="N85" s="97" t="str">
        <f t="shared" si="10"/>
        <v/>
      </c>
      <c r="O85" s="98" t="str">
        <f t="shared" si="11"/>
        <v/>
      </c>
      <c r="R85" s="14"/>
      <c r="S85" s="14"/>
      <c r="T85" s="14"/>
    </row>
    <row r="86" spans="1:20" s="12" customFormat="1" ht="14.5" customHeight="1" thickTop="1" thickBot="1" x14ac:dyDescent="0.4">
      <c r="A86" s="17"/>
      <c r="B86" s="18"/>
      <c r="C86" s="37" t="str">
        <f t="shared" si="6"/>
        <v/>
      </c>
      <c r="D86" s="18"/>
      <c r="E86" s="38" t="str">
        <f>IF(B86="","",SUM(D10:D111))</f>
        <v/>
      </c>
      <c r="F86" s="97" t="str">
        <f t="shared" si="8"/>
        <v/>
      </c>
      <c r="G86" s="98" t="str">
        <f t="shared" si="9"/>
        <v/>
      </c>
      <c r="H86" s="39"/>
      <c r="I86" s="17"/>
      <c r="J86" s="18"/>
      <c r="K86" s="37" t="str">
        <f t="shared" si="7"/>
        <v/>
      </c>
      <c r="L86" s="18"/>
      <c r="M86" s="38" t="str">
        <f>IF(J86="","",SUM(L10:L111))</f>
        <v/>
      </c>
      <c r="N86" s="97" t="str">
        <f t="shared" si="10"/>
        <v/>
      </c>
      <c r="O86" s="98" t="str">
        <f t="shared" si="11"/>
        <v/>
      </c>
      <c r="R86" s="14"/>
      <c r="S86" s="14"/>
      <c r="T86" s="14"/>
    </row>
    <row r="87" spans="1:20" s="12" customFormat="1" ht="14.5" customHeight="1" thickTop="1" thickBot="1" x14ac:dyDescent="0.4">
      <c r="A87" s="17"/>
      <c r="B87" s="18"/>
      <c r="C87" s="37" t="str">
        <f t="shared" si="6"/>
        <v/>
      </c>
      <c r="D87" s="18"/>
      <c r="E87" s="38" t="str">
        <f>IF(B87="","",SUM(D10:D111))</f>
        <v/>
      </c>
      <c r="F87" s="97" t="str">
        <f t="shared" si="8"/>
        <v/>
      </c>
      <c r="G87" s="98" t="str">
        <f t="shared" si="9"/>
        <v/>
      </c>
      <c r="H87" s="39"/>
      <c r="I87" s="17"/>
      <c r="J87" s="18"/>
      <c r="K87" s="37" t="str">
        <f t="shared" si="7"/>
        <v/>
      </c>
      <c r="L87" s="18"/>
      <c r="M87" s="38" t="str">
        <f>IF(J87="","",SUM(L10:L111))</f>
        <v/>
      </c>
      <c r="N87" s="97" t="str">
        <f t="shared" si="10"/>
        <v/>
      </c>
      <c r="O87" s="98" t="str">
        <f t="shared" si="11"/>
        <v/>
      </c>
      <c r="R87" s="14"/>
      <c r="S87" s="14"/>
      <c r="T87" s="14"/>
    </row>
    <row r="88" spans="1:20" s="12" customFormat="1" ht="14.5" customHeight="1" thickTop="1" thickBot="1" x14ac:dyDescent="0.4">
      <c r="A88" s="17"/>
      <c r="B88" s="18"/>
      <c r="C88" s="37" t="str">
        <f t="shared" si="6"/>
        <v/>
      </c>
      <c r="D88" s="18"/>
      <c r="E88" s="38" t="str">
        <f>IF(B88="","",SUM(D10:D111))</f>
        <v/>
      </c>
      <c r="F88" s="97" t="str">
        <f t="shared" si="8"/>
        <v/>
      </c>
      <c r="G88" s="98" t="str">
        <f t="shared" si="9"/>
        <v/>
      </c>
      <c r="H88" s="39"/>
      <c r="I88" s="17"/>
      <c r="J88" s="18"/>
      <c r="K88" s="37" t="str">
        <f t="shared" si="7"/>
        <v/>
      </c>
      <c r="L88" s="18"/>
      <c r="M88" s="38" t="str">
        <f>IF(J88="","",SUM(L10:L111))</f>
        <v/>
      </c>
      <c r="N88" s="97" t="str">
        <f t="shared" si="10"/>
        <v/>
      </c>
      <c r="O88" s="98" t="str">
        <f t="shared" si="11"/>
        <v/>
      </c>
      <c r="R88" s="14"/>
      <c r="S88" s="14"/>
      <c r="T88" s="14"/>
    </row>
    <row r="89" spans="1:20" s="12" customFormat="1" ht="14.5" customHeight="1" thickTop="1" thickBot="1" x14ac:dyDescent="0.4">
      <c r="A89" s="17"/>
      <c r="B89" s="18"/>
      <c r="C89" s="37" t="str">
        <f t="shared" si="6"/>
        <v/>
      </c>
      <c r="D89" s="18"/>
      <c r="E89" s="38" t="str">
        <f>IF(B89="","",SUM(D10:D111))</f>
        <v/>
      </c>
      <c r="F89" s="97" t="str">
        <f t="shared" si="8"/>
        <v/>
      </c>
      <c r="G89" s="98" t="str">
        <f t="shared" si="9"/>
        <v/>
      </c>
      <c r="H89" s="39"/>
      <c r="I89" s="17"/>
      <c r="J89" s="18"/>
      <c r="K89" s="37" t="str">
        <f t="shared" si="7"/>
        <v/>
      </c>
      <c r="L89" s="18"/>
      <c r="M89" s="38" t="str">
        <f>IF(J89="","",SUM(L10:L111))</f>
        <v/>
      </c>
      <c r="N89" s="97" t="str">
        <f t="shared" si="10"/>
        <v/>
      </c>
      <c r="O89" s="98" t="str">
        <f t="shared" si="11"/>
        <v/>
      </c>
      <c r="R89" s="14"/>
      <c r="S89" s="14"/>
      <c r="T89" s="14"/>
    </row>
    <row r="90" spans="1:20" s="12" customFormat="1" ht="14.5" customHeight="1" thickTop="1" thickBot="1" x14ac:dyDescent="0.4">
      <c r="A90" s="17"/>
      <c r="B90" s="18"/>
      <c r="C90" s="37" t="str">
        <f t="shared" si="6"/>
        <v/>
      </c>
      <c r="D90" s="18"/>
      <c r="E90" s="38" t="str">
        <f>IF(B90="","",SUM(D10:D111))</f>
        <v/>
      </c>
      <c r="F90" s="97" t="str">
        <f t="shared" si="8"/>
        <v/>
      </c>
      <c r="G90" s="98" t="str">
        <f t="shared" si="9"/>
        <v/>
      </c>
      <c r="H90" s="39"/>
      <c r="I90" s="17"/>
      <c r="J90" s="18"/>
      <c r="K90" s="37" t="str">
        <f t="shared" si="7"/>
        <v/>
      </c>
      <c r="L90" s="18"/>
      <c r="M90" s="38" t="str">
        <f>IF(J90="","",SUM(L10:L111))</f>
        <v/>
      </c>
      <c r="N90" s="97" t="str">
        <f t="shared" si="10"/>
        <v/>
      </c>
      <c r="O90" s="98" t="str">
        <f t="shared" si="11"/>
        <v/>
      </c>
      <c r="R90" s="14"/>
      <c r="S90" s="14"/>
      <c r="T90" s="14"/>
    </row>
    <row r="91" spans="1:20" s="12" customFormat="1" ht="14.5" customHeight="1" thickTop="1" thickBot="1" x14ac:dyDescent="0.4">
      <c r="A91" s="17"/>
      <c r="B91" s="18"/>
      <c r="C91" s="37" t="str">
        <f t="shared" si="6"/>
        <v/>
      </c>
      <c r="D91" s="18"/>
      <c r="E91" s="38" t="str">
        <f>IF(B91="","",SUM(D10:D111))</f>
        <v/>
      </c>
      <c r="F91" s="97" t="str">
        <f t="shared" si="8"/>
        <v/>
      </c>
      <c r="G91" s="98" t="str">
        <f t="shared" si="9"/>
        <v/>
      </c>
      <c r="H91" s="39"/>
      <c r="I91" s="17"/>
      <c r="J91" s="18"/>
      <c r="K91" s="37" t="str">
        <f t="shared" si="7"/>
        <v/>
      </c>
      <c r="L91" s="18"/>
      <c r="M91" s="38" t="str">
        <f>IF(J91="","",SUM(L10:L111))</f>
        <v/>
      </c>
      <c r="N91" s="97" t="str">
        <f t="shared" si="10"/>
        <v/>
      </c>
      <c r="O91" s="98" t="str">
        <f t="shared" si="11"/>
        <v/>
      </c>
      <c r="R91" s="14"/>
      <c r="S91" s="14"/>
      <c r="T91" s="14"/>
    </row>
    <row r="92" spans="1:20" s="12" customFormat="1" ht="14.5" customHeight="1" thickTop="1" thickBot="1" x14ac:dyDescent="0.4">
      <c r="A92" s="17"/>
      <c r="B92" s="18"/>
      <c r="C92" s="37" t="str">
        <f t="shared" si="6"/>
        <v/>
      </c>
      <c r="D92" s="18"/>
      <c r="E92" s="38" t="str">
        <f>IF(B92="","",SUM(D10:D111))</f>
        <v/>
      </c>
      <c r="F92" s="97" t="str">
        <f t="shared" si="8"/>
        <v/>
      </c>
      <c r="G92" s="98" t="str">
        <f t="shared" si="9"/>
        <v/>
      </c>
      <c r="H92" s="39"/>
      <c r="I92" s="17"/>
      <c r="J92" s="18"/>
      <c r="K92" s="37" t="str">
        <f t="shared" si="7"/>
        <v/>
      </c>
      <c r="L92" s="18"/>
      <c r="M92" s="38" t="str">
        <f>IF(J92="","",SUM(L10:L111))</f>
        <v/>
      </c>
      <c r="N92" s="97" t="str">
        <f t="shared" si="10"/>
        <v/>
      </c>
      <c r="O92" s="98" t="str">
        <f t="shared" si="11"/>
        <v/>
      </c>
      <c r="R92" s="14"/>
      <c r="S92" s="14"/>
      <c r="T92" s="14"/>
    </row>
    <row r="93" spans="1:20" s="12" customFormat="1" ht="14.5" customHeight="1" thickTop="1" thickBot="1" x14ac:dyDescent="0.4">
      <c r="A93" s="17"/>
      <c r="B93" s="18"/>
      <c r="C93" s="37" t="str">
        <f t="shared" si="6"/>
        <v/>
      </c>
      <c r="D93" s="18"/>
      <c r="E93" s="38" t="str">
        <f>IF(B93="","",SUM(D10:D111))</f>
        <v/>
      </c>
      <c r="F93" s="97" t="str">
        <f t="shared" si="8"/>
        <v/>
      </c>
      <c r="G93" s="98" t="str">
        <f t="shared" si="9"/>
        <v/>
      </c>
      <c r="H93" s="39"/>
      <c r="I93" s="17"/>
      <c r="J93" s="18"/>
      <c r="K93" s="37" t="str">
        <f t="shared" si="7"/>
        <v/>
      </c>
      <c r="L93" s="18"/>
      <c r="M93" s="38" t="str">
        <f>IF(J93="","",SUM(L10:L111))</f>
        <v/>
      </c>
      <c r="N93" s="97" t="str">
        <f t="shared" si="10"/>
        <v/>
      </c>
      <c r="O93" s="98" t="str">
        <f t="shared" si="11"/>
        <v/>
      </c>
      <c r="R93" s="14"/>
      <c r="S93" s="14"/>
      <c r="T93" s="14"/>
    </row>
    <row r="94" spans="1:20" s="12" customFormat="1" ht="14.5" customHeight="1" thickTop="1" thickBot="1" x14ac:dyDescent="0.4">
      <c r="A94" s="17"/>
      <c r="B94" s="18"/>
      <c r="C94" s="37" t="str">
        <f t="shared" si="6"/>
        <v/>
      </c>
      <c r="D94" s="18"/>
      <c r="E94" s="38" t="str">
        <f>IF(B94="","",SUM(D10:D111))</f>
        <v/>
      </c>
      <c r="F94" s="97" t="str">
        <f t="shared" si="8"/>
        <v/>
      </c>
      <c r="G94" s="98" t="str">
        <f t="shared" si="9"/>
        <v/>
      </c>
      <c r="H94" s="39"/>
      <c r="I94" s="17"/>
      <c r="J94" s="18"/>
      <c r="K94" s="37" t="str">
        <f t="shared" si="7"/>
        <v/>
      </c>
      <c r="L94" s="18"/>
      <c r="M94" s="38" t="str">
        <f>IF(J94="","",SUM(L10:L111))</f>
        <v/>
      </c>
      <c r="N94" s="97" t="str">
        <f t="shared" si="10"/>
        <v/>
      </c>
      <c r="O94" s="98" t="str">
        <f t="shared" si="11"/>
        <v/>
      </c>
      <c r="R94" s="14"/>
      <c r="S94" s="14"/>
      <c r="T94" s="14"/>
    </row>
    <row r="95" spans="1:20" s="12" customFormat="1" ht="14.5" customHeight="1" thickTop="1" thickBot="1" x14ac:dyDescent="0.4">
      <c r="A95" s="17"/>
      <c r="B95" s="18"/>
      <c r="C95" s="37" t="str">
        <f t="shared" si="6"/>
        <v/>
      </c>
      <c r="D95" s="18"/>
      <c r="E95" s="38" t="str">
        <f>IF(B95="","",SUM(D10:D111))</f>
        <v/>
      </c>
      <c r="F95" s="97" t="str">
        <f t="shared" si="8"/>
        <v/>
      </c>
      <c r="G95" s="98" t="str">
        <f t="shared" si="9"/>
        <v/>
      </c>
      <c r="H95" s="39"/>
      <c r="I95" s="17"/>
      <c r="J95" s="18"/>
      <c r="K95" s="37" t="str">
        <f t="shared" si="7"/>
        <v/>
      </c>
      <c r="L95" s="18"/>
      <c r="M95" s="38" t="str">
        <f>IF(J95="","",SUM(L10:L111))</f>
        <v/>
      </c>
      <c r="N95" s="97" t="str">
        <f t="shared" si="10"/>
        <v/>
      </c>
      <c r="O95" s="98" t="str">
        <f t="shared" si="11"/>
        <v/>
      </c>
      <c r="R95" s="14"/>
      <c r="S95" s="14"/>
      <c r="T95" s="14"/>
    </row>
    <row r="96" spans="1:20" s="12" customFormat="1" ht="14.5" customHeight="1" thickTop="1" thickBot="1" x14ac:dyDescent="0.4">
      <c r="A96" s="17"/>
      <c r="B96" s="18"/>
      <c r="C96" s="37" t="str">
        <f t="shared" si="6"/>
        <v/>
      </c>
      <c r="D96" s="18"/>
      <c r="E96" s="38" t="str">
        <f>IF(B96="","",SUM(D10:D111))</f>
        <v/>
      </c>
      <c r="F96" s="97" t="str">
        <f t="shared" si="8"/>
        <v/>
      </c>
      <c r="G96" s="98" t="str">
        <f t="shared" si="9"/>
        <v/>
      </c>
      <c r="H96" s="39"/>
      <c r="I96" s="17"/>
      <c r="J96" s="18"/>
      <c r="K96" s="37" t="str">
        <f t="shared" si="7"/>
        <v/>
      </c>
      <c r="L96" s="18"/>
      <c r="M96" s="38" t="str">
        <f>IF(J96="","",SUM(L10:L111))</f>
        <v/>
      </c>
      <c r="N96" s="97" t="str">
        <f t="shared" si="10"/>
        <v/>
      </c>
      <c r="O96" s="98" t="str">
        <f t="shared" si="11"/>
        <v/>
      </c>
      <c r="R96" s="14"/>
      <c r="S96" s="14"/>
      <c r="T96" s="14"/>
    </row>
    <row r="97" spans="1:20" s="12" customFormat="1" ht="14.5" customHeight="1" thickTop="1" thickBot="1" x14ac:dyDescent="0.4">
      <c r="A97" s="17"/>
      <c r="B97" s="18"/>
      <c r="C97" s="37" t="str">
        <f t="shared" si="6"/>
        <v/>
      </c>
      <c r="D97" s="18"/>
      <c r="E97" s="38" t="str">
        <f>IF(B97="","",SUM(D10:D111))</f>
        <v/>
      </c>
      <c r="F97" s="97" t="str">
        <f t="shared" si="8"/>
        <v/>
      </c>
      <c r="G97" s="98" t="str">
        <f t="shared" si="9"/>
        <v/>
      </c>
      <c r="H97" s="39"/>
      <c r="I97" s="17"/>
      <c r="J97" s="18"/>
      <c r="K97" s="37" t="str">
        <f t="shared" si="7"/>
        <v/>
      </c>
      <c r="L97" s="18"/>
      <c r="M97" s="38" t="str">
        <f>IF(J97="","",SUM(L10:L111))</f>
        <v/>
      </c>
      <c r="N97" s="97" t="str">
        <f t="shared" si="10"/>
        <v/>
      </c>
      <c r="O97" s="98" t="str">
        <f t="shared" si="11"/>
        <v/>
      </c>
      <c r="R97" s="14"/>
      <c r="S97" s="14"/>
      <c r="T97" s="14"/>
    </row>
    <row r="98" spans="1:20" s="12" customFormat="1" ht="14.5" customHeight="1" thickTop="1" thickBot="1" x14ac:dyDescent="0.4">
      <c r="A98" s="17"/>
      <c r="B98" s="18"/>
      <c r="C98" s="37" t="str">
        <f t="shared" si="6"/>
        <v/>
      </c>
      <c r="D98" s="18"/>
      <c r="E98" s="38" t="str">
        <f>IF(B98="","",SUM(D10:D111))</f>
        <v/>
      </c>
      <c r="F98" s="97" t="str">
        <f t="shared" si="8"/>
        <v/>
      </c>
      <c r="G98" s="98" t="str">
        <f t="shared" si="9"/>
        <v/>
      </c>
      <c r="H98" s="39"/>
      <c r="I98" s="17"/>
      <c r="J98" s="18"/>
      <c r="K98" s="37" t="str">
        <f t="shared" si="7"/>
        <v/>
      </c>
      <c r="L98" s="18"/>
      <c r="M98" s="38" t="str">
        <f>IF(J98="","",SUM(L10:L111))</f>
        <v/>
      </c>
      <c r="N98" s="97" t="str">
        <f t="shared" si="10"/>
        <v/>
      </c>
      <c r="O98" s="98" t="str">
        <f t="shared" si="11"/>
        <v/>
      </c>
      <c r="R98" s="14"/>
      <c r="S98" s="14"/>
      <c r="T98" s="14"/>
    </row>
    <row r="99" spans="1:20" s="12" customFormat="1" ht="14.5" customHeight="1" thickTop="1" thickBot="1" x14ac:dyDescent="0.4">
      <c r="A99" s="17"/>
      <c r="B99" s="18"/>
      <c r="C99" s="37" t="str">
        <f t="shared" si="6"/>
        <v/>
      </c>
      <c r="D99" s="18"/>
      <c r="E99" s="38" t="str">
        <f>IF(B99="","",SUM(D10:D111))</f>
        <v/>
      </c>
      <c r="F99" s="97" t="str">
        <f t="shared" si="8"/>
        <v/>
      </c>
      <c r="G99" s="98" t="str">
        <f t="shared" si="9"/>
        <v/>
      </c>
      <c r="H99" s="39"/>
      <c r="I99" s="17"/>
      <c r="J99" s="18"/>
      <c r="K99" s="37" t="str">
        <f t="shared" si="7"/>
        <v/>
      </c>
      <c r="L99" s="18"/>
      <c r="M99" s="38" t="str">
        <f>IF(J99="","",SUM(L10:L111))</f>
        <v/>
      </c>
      <c r="N99" s="97" t="str">
        <f t="shared" si="10"/>
        <v/>
      </c>
      <c r="O99" s="98" t="str">
        <f t="shared" si="11"/>
        <v/>
      </c>
      <c r="R99" s="14"/>
      <c r="S99" s="14"/>
      <c r="T99" s="14"/>
    </row>
    <row r="100" spans="1:20" s="12" customFormat="1" ht="14.5" customHeight="1" thickTop="1" thickBot="1" x14ac:dyDescent="0.4">
      <c r="A100" s="17"/>
      <c r="B100" s="18"/>
      <c r="C100" s="37" t="str">
        <f t="shared" si="6"/>
        <v/>
      </c>
      <c r="D100" s="18"/>
      <c r="E100" s="38" t="str">
        <f>IF(B100="","",SUM(D10:D111))</f>
        <v/>
      </c>
      <c r="F100" s="97" t="str">
        <f t="shared" si="8"/>
        <v/>
      </c>
      <c r="G100" s="98" t="str">
        <f t="shared" si="9"/>
        <v/>
      </c>
      <c r="H100" s="39"/>
      <c r="I100" s="17"/>
      <c r="J100" s="18"/>
      <c r="K100" s="37" t="str">
        <f t="shared" si="7"/>
        <v/>
      </c>
      <c r="L100" s="18"/>
      <c r="M100" s="38" t="str">
        <f>IF(J100="","",SUM(L10:L111))</f>
        <v/>
      </c>
      <c r="N100" s="97" t="str">
        <f t="shared" si="10"/>
        <v/>
      </c>
      <c r="O100" s="98" t="str">
        <f t="shared" si="11"/>
        <v/>
      </c>
      <c r="R100" s="14"/>
      <c r="S100" s="14"/>
      <c r="T100" s="14"/>
    </row>
    <row r="101" spans="1:20" s="12" customFormat="1" ht="14.5" customHeight="1" thickTop="1" thickBot="1" x14ac:dyDescent="0.4">
      <c r="A101" s="17"/>
      <c r="B101" s="18"/>
      <c r="C101" s="37" t="str">
        <f t="shared" si="6"/>
        <v/>
      </c>
      <c r="D101" s="18"/>
      <c r="E101" s="38" t="str">
        <f>IF(B101="","",SUM(D10:D111))</f>
        <v/>
      </c>
      <c r="F101" s="97" t="str">
        <f t="shared" si="8"/>
        <v/>
      </c>
      <c r="G101" s="98" t="str">
        <f t="shared" si="9"/>
        <v/>
      </c>
      <c r="H101" s="39"/>
      <c r="I101" s="17"/>
      <c r="J101" s="18"/>
      <c r="K101" s="37" t="str">
        <f t="shared" si="7"/>
        <v/>
      </c>
      <c r="L101" s="18"/>
      <c r="M101" s="38" t="str">
        <f>IF(J101="","",SUM(L10:L111))</f>
        <v/>
      </c>
      <c r="N101" s="97" t="str">
        <f t="shared" si="10"/>
        <v/>
      </c>
      <c r="O101" s="98" t="str">
        <f t="shared" si="11"/>
        <v/>
      </c>
      <c r="R101" s="14"/>
      <c r="S101" s="14"/>
      <c r="T101" s="14"/>
    </row>
    <row r="102" spans="1:20" s="12" customFormat="1" ht="14.5" customHeight="1" thickTop="1" thickBot="1" x14ac:dyDescent="0.4">
      <c r="A102" s="17"/>
      <c r="B102" s="18"/>
      <c r="C102" s="37" t="str">
        <f t="shared" si="6"/>
        <v/>
      </c>
      <c r="D102" s="18"/>
      <c r="E102" s="38" t="str">
        <f>IF(B102="","",SUM(D10:D111))</f>
        <v/>
      </c>
      <c r="F102" s="97" t="str">
        <f t="shared" si="8"/>
        <v/>
      </c>
      <c r="G102" s="98" t="str">
        <f t="shared" si="9"/>
        <v/>
      </c>
      <c r="H102" s="39"/>
      <c r="I102" s="17"/>
      <c r="J102" s="18"/>
      <c r="K102" s="37" t="str">
        <f t="shared" si="7"/>
        <v/>
      </c>
      <c r="L102" s="18"/>
      <c r="M102" s="38" t="str">
        <f>IF(J102="","",SUM(L10:L111))</f>
        <v/>
      </c>
      <c r="N102" s="97" t="str">
        <f t="shared" si="10"/>
        <v/>
      </c>
      <c r="O102" s="98" t="str">
        <f t="shared" si="11"/>
        <v/>
      </c>
      <c r="R102" s="14"/>
      <c r="S102" s="14"/>
      <c r="T102" s="14"/>
    </row>
    <row r="103" spans="1:20" s="12" customFormat="1" ht="14.5" customHeight="1" thickTop="1" thickBot="1" x14ac:dyDescent="0.4">
      <c r="A103" s="17"/>
      <c r="B103" s="18"/>
      <c r="C103" s="37" t="str">
        <f t="shared" si="6"/>
        <v/>
      </c>
      <c r="D103" s="18"/>
      <c r="E103" s="38" t="str">
        <f>IF(B103="","",SUM(D10:D111))</f>
        <v/>
      </c>
      <c r="F103" s="97" t="str">
        <f t="shared" si="8"/>
        <v/>
      </c>
      <c r="G103" s="98" t="str">
        <f t="shared" si="9"/>
        <v/>
      </c>
      <c r="H103" s="39"/>
      <c r="I103" s="17"/>
      <c r="J103" s="18"/>
      <c r="K103" s="37" t="str">
        <f t="shared" si="7"/>
        <v/>
      </c>
      <c r="L103" s="18"/>
      <c r="M103" s="38" t="str">
        <f>IF(J103="","",SUM(L10:L111))</f>
        <v/>
      </c>
      <c r="N103" s="97" t="str">
        <f t="shared" si="10"/>
        <v/>
      </c>
      <c r="O103" s="98" t="str">
        <f t="shared" si="11"/>
        <v/>
      </c>
      <c r="R103" s="14"/>
      <c r="S103" s="14"/>
      <c r="T103" s="14"/>
    </row>
    <row r="104" spans="1:20" s="12" customFormat="1" ht="14.5" customHeight="1" thickTop="1" thickBot="1" x14ac:dyDescent="0.4">
      <c r="A104" s="17"/>
      <c r="B104" s="18"/>
      <c r="C104" s="37" t="str">
        <f t="shared" si="6"/>
        <v/>
      </c>
      <c r="D104" s="18"/>
      <c r="E104" s="38" t="str">
        <f>IF(B104="","",SUM(D10:D111))</f>
        <v/>
      </c>
      <c r="F104" s="97" t="str">
        <f t="shared" si="8"/>
        <v/>
      </c>
      <c r="G104" s="98" t="str">
        <f t="shared" si="9"/>
        <v/>
      </c>
      <c r="H104" s="39"/>
      <c r="I104" s="17"/>
      <c r="J104" s="18"/>
      <c r="K104" s="37" t="str">
        <f t="shared" si="7"/>
        <v/>
      </c>
      <c r="L104" s="18"/>
      <c r="M104" s="38" t="str">
        <f>IF(J104="","",SUM(L10:L111))</f>
        <v/>
      </c>
      <c r="N104" s="97" t="str">
        <f t="shared" si="10"/>
        <v/>
      </c>
      <c r="O104" s="98" t="str">
        <f t="shared" si="11"/>
        <v/>
      </c>
      <c r="R104" s="14"/>
      <c r="S104" s="14"/>
      <c r="T104" s="14"/>
    </row>
    <row r="105" spans="1:20" s="12" customFormat="1" ht="14.5" customHeight="1" thickTop="1" thickBot="1" x14ac:dyDescent="0.4">
      <c r="A105" s="17"/>
      <c r="B105" s="18"/>
      <c r="C105" s="37" t="str">
        <f t="shared" si="6"/>
        <v/>
      </c>
      <c r="D105" s="18"/>
      <c r="E105" s="38" t="str">
        <f>IF(B105="","",SUM(D10:D111))</f>
        <v/>
      </c>
      <c r="F105" s="97" t="str">
        <f t="shared" si="8"/>
        <v/>
      </c>
      <c r="G105" s="98" t="str">
        <f t="shared" si="9"/>
        <v/>
      </c>
      <c r="H105" s="39"/>
      <c r="I105" s="17"/>
      <c r="J105" s="18"/>
      <c r="K105" s="37" t="str">
        <f t="shared" si="7"/>
        <v/>
      </c>
      <c r="L105" s="18"/>
      <c r="M105" s="38" t="str">
        <f>IF(J105="","",SUM(L10:L111))</f>
        <v/>
      </c>
      <c r="N105" s="97" t="str">
        <f t="shared" si="10"/>
        <v/>
      </c>
      <c r="O105" s="98" t="str">
        <f t="shared" si="11"/>
        <v/>
      </c>
      <c r="R105" s="14"/>
      <c r="S105" s="14"/>
      <c r="T105" s="14"/>
    </row>
    <row r="106" spans="1:20" s="12" customFormat="1" ht="14.5" customHeight="1" thickTop="1" thickBot="1" x14ac:dyDescent="0.4">
      <c r="A106" s="17"/>
      <c r="B106" s="18"/>
      <c r="C106" s="37" t="str">
        <f t="shared" si="6"/>
        <v/>
      </c>
      <c r="D106" s="18"/>
      <c r="E106" s="38" t="str">
        <f>IF(B106="","",SUM(D10:D111))</f>
        <v/>
      </c>
      <c r="F106" s="97" t="str">
        <f t="shared" si="8"/>
        <v/>
      </c>
      <c r="G106" s="98" t="str">
        <f t="shared" si="9"/>
        <v/>
      </c>
      <c r="H106" s="39"/>
      <c r="I106" s="17"/>
      <c r="J106" s="18"/>
      <c r="K106" s="37" t="str">
        <f t="shared" si="7"/>
        <v/>
      </c>
      <c r="L106" s="18"/>
      <c r="M106" s="38" t="str">
        <f>IF(J106="","",SUM(L10:L111))</f>
        <v/>
      </c>
      <c r="N106" s="97" t="str">
        <f t="shared" si="10"/>
        <v/>
      </c>
      <c r="O106" s="98" t="str">
        <f t="shared" si="11"/>
        <v/>
      </c>
      <c r="R106" s="14"/>
      <c r="S106" s="14"/>
      <c r="T106" s="14"/>
    </row>
    <row r="107" spans="1:20" s="12" customFormat="1" ht="14.5" customHeight="1" thickTop="1" thickBot="1" x14ac:dyDescent="0.4">
      <c r="A107" s="17"/>
      <c r="B107" s="18"/>
      <c r="C107" s="37" t="str">
        <f t="shared" si="6"/>
        <v/>
      </c>
      <c r="D107" s="18"/>
      <c r="E107" s="38" t="str">
        <f>IF(B107="","",SUM(D10:D111))</f>
        <v/>
      </c>
      <c r="F107" s="97" t="str">
        <f t="shared" si="8"/>
        <v/>
      </c>
      <c r="G107" s="98" t="str">
        <f t="shared" si="9"/>
        <v/>
      </c>
      <c r="H107" s="39"/>
      <c r="I107" s="17"/>
      <c r="J107" s="18"/>
      <c r="K107" s="37" t="str">
        <f t="shared" si="7"/>
        <v/>
      </c>
      <c r="L107" s="18"/>
      <c r="M107" s="38" t="str">
        <f>IF(J107="","",SUM(L10:L111))</f>
        <v/>
      </c>
      <c r="N107" s="97" t="str">
        <f t="shared" si="10"/>
        <v/>
      </c>
      <c r="O107" s="98" t="str">
        <f t="shared" si="11"/>
        <v/>
      </c>
      <c r="R107" s="14"/>
      <c r="S107" s="14"/>
      <c r="T107" s="14"/>
    </row>
    <row r="108" spans="1:20" s="12" customFormat="1" ht="14.5" customHeight="1" thickTop="1" thickBot="1" x14ac:dyDescent="0.4">
      <c r="A108" s="17"/>
      <c r="B108" s="18"/>
      <c r="C108" s="37" t="str">
        <f t="shared" si="6"/>
        <v/>
      </c>
      <c r="D108" s="18"/>
      <c r="E108" s="38" t="str">
        <f>IF(B108="","",SUM(D10:D111))</f>
        <v/>
      </c>
      <c r="F108" s="97" t="str">
        <f t="shared" si="8"/>
        <v/>
      </c>
      <c r="G108" s="98" t="str">
        <f t="shared" si="9"/>
        <v/>
      </c>
      <c r="H108" s="39"/>
      <c r="I108" s="17"/>
      <c r="J108" s="18"/>
      <c r="K108" s="37" t="str">
        <f t="shared" si="7"/>
        <v/>
      </c>
      <c r="L108" s="18"/>
      <c r="M108" s="38" t="str">
        <f>IF(J108="","",SUM(L10:L111))</f>
        <v/>
      </c>
      <c r="N108" s="97" t="str">
        <f t="shared" si="10"/>
        <v/>
      </c>
      <c r="O108" s="98" t="str">
        <f t="shared" si="11"/>
        <v/>
      </c>
      <c r="R108" s="14"/>
      <c r="S108" s="14"/>
      <c r="T108" s="14"/>
    </row>
    <row r="109" spans="1:20" s="12" customFormat="1" ht="14.5" customHeight="1" thickTop="1" thickBot="1" x14ac:dyDescent="0.4">
      <c r="A109" s="17"/>
      <c r="B109" s="18"/>
      <c r="C109" s="37"/>
      <c r="D109" s="18"/>
      <c r="E109" s="38" t="str">
        <f>IF(B109="","",SUM(D10:D111))</f>
        <v/>
      </c>
      <c r="F109" s="97" t="str">
        <f t="shared" si="8"/>
        <v/>
      </c>
      <c r="G109" s="98" t="str">
        <f t="shared" si="9"/>
        <v/>
      </c>
      <c r="H109" s="39"/>
      <c r="I109" s="17"/>
      <c r="J109" s="18"/>
      <c r="K109" s="37"/>
      <c r="L109" s="18"/>
      <c r="M109" s="38" t="str">
        <f>IF(J109="","",SUM(L10:L111))</f>
        <v/>
      </c>
      <c r="N109" s="97" t="str">
        <f t="shared" si="10"/>
        <v/>
      </c>
      <c r="O109" s="98" t="str">
        <f t="shared" si="11"/>
        <v/>
      </c>
      <c r="R109" s="14"/>
      <c r="S109" s="14"/>
      <c r="T109" s="14"/>
    </row>
    <row r="110" spans="1:20" s="12" customFormat="1" ht="14.5" customHeight="1" thickTop="1" thickBot="1" x14ac:dyDescent="0.4">
      <c r="A110" s="17"/>
      <c r="B110" s="18"/>
      <c r="C110" s="37"/>
      <c r="D110" s="18"/>
      <c r="E110" s="38" t="str">
        <f>IF(B110="","",SUM(D10:D111))</f>
        <v/>
      </c>
      <c r="F110" s="97" t="str">
        <f t="shared" si="8"/>
        <v/>
      </c>
      <c r="G110" s="98" t="str">
        <f t="shared" si="9"/>
        <v/>
      </c>
      <c r="H110" s="39"/>
      <c r="I110" s="17"/>
      <c r="J110" s="18"/>
      <c r="K110" s="37"/>
      <c r="L110" s="18"/>
      <c r="M110" s="38" t="str">
        <f>IF(J110="","",SUM(L10:L111))</f>
        <v/>
      </c>
      <c r="N110" s="97" t="str">
        <f t="shared" si="10"/>
        <v/>
      </c>
      <c r="O110" s="98" t="str">
        <f t="shared" si="11"/>
        <v/>
      </c>
      <c r="R110" s="14"/>
      <c r="S110" s="14"/>
      <c r="T110" s="14"/>
    </row>
    <row r="111" spans="1:20" s="12" customFormat="1" ht="14.5" customHeight="1" thickTop="1" thickBot="1" x14ac:dyDescent="0.4">
      <c r="A111" s="17"/>
      <c r="B111" s="18"/>
      <c r="C111" s="37" t="str">
        <f t="shared" si="6"/>
        <v/>
      </c>
      <c r="D111" s="18"/>
      <c r="E111" s="38" t="str">
        <f>IF(B111="","",SUM(D10:D111))</f>
        <v/>
      </c>
      <c r="F111" s="97" t="str">
        <f t="shared" si="8"/>
        <v/>
      </c>
      <c r="G111" s="98" t="str">
        <f t="shared" si="9"/>
        <v/>
      </c>
      <c r="H111" s="39"/>
      <c r="I111" s="17"/>
      <c r="J111" s="18"/>
      <c r="K111" s="37" t="str">
        <f t="shared" si="7"/>
        <v/>
      </c>
      <c r="L111" s="18"/>
      <c r="M111" s="38" t="str">
        <f>IF(J111="","",SUM(L10:L111))</f>
        <v/>
      </c>
      <c r="N111" s="97" t="str">
        <f t="shared" si="10"/>
        <v/>
      </c>
      <c r="O111" s="98" t="str">
        <f t="shared" si="11"/>
        <v/>
      </c>
      <c r="R111" s="14"/>
      <c r="S111" s="14"/>
      <c r="T111" s="14"/>
    </row>
    <row r="112" spans="1:20" s="12" customFormat="1" ht="16" customHeight="1" thickTop="1" x14ac:dyDescent="0.35">
      <c r="A112" s="40"/>
      <c r="B112" s="40"/>
      <c r="C112" s="40"/>
      <c r="D112" s="40"/>
      <c r="E112" s="40"/>
      <c r="F112" s="41"/>
      <c r="G112" s="41"/>
      <c r="H112" s="40"/>
      <c r="I112" s="40"/>
      <c r="J112" s="40"/>
      <c r="K112" s="40"/>
      <c r="L112" s="40"/>
      <c r="M112" s="40"/>
      <c r="N112" s="41"/>
      <c r="O112" s="41"/>
      <c r="R112" s="14"/>
      <c r="S112" s="14"/>
      <c r="T112" s="14"/>
    </row>
    <row r="113" spans="1:20" s="12" customFormat="1" ht="16" customHeight="1" x14ac:dyDescent="0.35">
      <c r="A113" s="42"/>
      <c r="B113" s="42"/>
      <c r="C113" s="42"/>
      <c r="D113" s="42"/>
      <c r="E113" s="42"/>
      <c r="F113" s="43"/>
      <c r="G113" s="43"/>
      <c r="H113" s="42"/>
      <c r="I113" s="42"/>
      <c r="J113" s="42"/>
      <c r="K113" s="42"/>
      <c r="L113" s="42"/>
      <c r="M113" s="42"/>
      <c r="N113" s="43"/>
      <c r="O113" s="43"/>
      <c r="R113" s="14"/>
      <c r="S113" s="14"/>
      <c r="T113" s="14"/>
    </row>
  </sheetData>
  <sheetProtection algorithmName="SHA-512" hashValue="uLb/ji8M+hGGnyfa3uBo2VjwlCBI+UrmlkFlk0FZe0KeHVGHZ7jwMO7FBCih5JqFy6rtolvHy7kNN3ZgRhLreA==" saltValue="mGD8F8w61aR2SM5ftLwvAQ==" spinCount="100000" sheet="1" objects="1" scenarios="1"/>
  <mergeCells count="20">
    <mergeCell ref="A1:O1"/>
    <mergeCell ref="A2:O2"/>
    <mergeCell ref="I8:O8"/>
    <mergeCell ref="A8:G8"/>
    <mergeCell ref="A6:O6"/>
    <mergeCell ref="A3:O3"/>
    <mergeCell ref="A5:O5"/>
    <mergeCell ref="A4:O4"/>
    <mergeCell ref="T10:T14"/>
    <mergeCell ref="U10:U14"/>
    <mergeCell ref="R10:R12"/>
    <mergeCell ref="R15:R22"/>
    <mergeCell ref="R23:R25"/>
    <mergeCell ref="T16:U17"/>
    <mergeCell ref="T18:T20"/>
    <mergeCell ref="U18:U20"/>
    <mergeCell ref="R31:R33"/>
    <mergeCell ref="S31:S33"/>
    <mergeCell ref="T31:T33"/>
    <mergeCell ref="R28:T30"/>
  </mergeCells>
  <phoneticPr fontId="7" type="noConversion"/>
  <conditionalFormatting sqref="T10">
    <cfRule type="cellIs" dxfId="59" priority="1" operator="between">
      <formula>3.5</formula>
      <formula>4</formula>
    </cfRule>
    <cfRule type="cellIs" dxfId="58" priority="2" operator="between">
      <formula>2.5</formula>
      <formula>3.49999</formula>
    </cfRule>
    <cfRule type="cellIs" dxfId="57" priority="3" operator="between">
      <formula>1.5</formula>
      <formula>2.49999</formula>
    </cfRule>
    <cfRule type="cellIs" dxfId="56" priority="4" operator="between">
      <formula>0.5</formula>
      <formula>1.49999</formula>
    </cfRule>
    <cfRule type="cellIs" dxfId="55" priority="5" operator="between">
      <formula>0</formula>
      <formula>0.499999</formula>
    </cfRule>
  </conditionalFormatting>
  <conditionalFormatting sqref="U10">
    <cfRule type="cellIs" dxfId="54" priority="6" operator="between">
      <formula>0</formula>
      <formula>0</formula>
    </cfRule>
    <cfRule type="cellIs" dxfId="53" priority="7" operator="between">
      <formula>1</formula>
      <formula>1</formula>
    </cfRule>
    <cfRule type="cellIs" dxfId="52" priority="8" operator="between">
      <formula>2</formula>
      <formula>2</formula>
    </cfRule>
    <cfRule type="cellIs" dxfId="51" priority="9" operator="between">
      <formula>3</formula>
      <formula>3</formula>
    </cfRule>
    <cfRule type="cellIs" dxfId="50" priority="10" operator="between">
      <formula>4</formula>
      <formula>4</formula>
    </cfRule>
  </conditionalFormatting>
  <dataValidations count="2">
    <dataValidation type="whole" allowBlank="1" showInputMessage="1" showErrorMessage="1" sqref="D10:D111" xr:uid="{131EDC40-4CFE-4AE8-B3ED-66ACEDEF2FEE}">
      <formula1>0</formula1>
      <formula2>10000000000000000000</formula2>
    </dataValidation>
    <dataValidation type="whole" allowBlank="1" showInputMessage="1" showErrorMessage="1" sqref="L10:L111" xr:uid="{DB0DA45F-21B1-4ABF-9314-16E466764FEC}">
      <formula1>0</formula1>
      <formula2>1E+31</formula2>
    </dataValidation>
  </dataValidations>
  <hyperlinks>
    <hyperlink ref="A3:O3" r:id="rId1" display="           *Click here to find FTE and report card ratings for each school." xr:uid="{2167042C-03B2-41DF-8FD4-CD9D7185B2C3}"/>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88F880A-094F-47F5-AEFD-098CFB29BA1D}">
          <x14:formula1>
            <xm:f>'Data Validation'!$C$2:$C$14</xm:f>
          </x14:formula1>
          <xm:sqref>J10:J111 B10:B111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A172C-2D56-4026-B474-1D6269AF8F7A}">
  <dimension ref="A1:K109"/>
  <sheetViews>
    <sheetView zoomScale="60" zoomScaleNormal="60" workbookViewId="0">
      <selection activeCell="A5" sqref="A5"/>
    </sheetView>
  </sheetViews>
  <sheetFormatPr defaultColWidth="8.7265625" defaultRowHeight="18.5" x14ac:dyDescent="0.35"/>
  <cols>
    <col min="1" max="4" width="32.54296875" style="7" customWidth="1"/>
    <col min="5" max="5" width="13.54296875" style="77" customWidth="1"/>
    <col min="6" max="6" width="36.54296875" style="9" customWidth="1"/>
    <col min="7" max="8" width="36.54296875" style="8" customWidth="1"/>
    <col min="9" max="9" width="31.54296875" style="8" customWidth="1"/>
    <col min="10" max="10" width="8.7265625" style="8"/>
    <col min="11" max="11" width="10.90625" style="8" bestFit="1" customWidth="1"/>
    <col min="12" max="16384" width="8.7265625" style="8"/>
  </cols>
  <sheetData>
    <row r="1" spans="1:11" ht="27" customHeight="1" x14ac:dyDescent="0.35">
      <c r="A1" s="209" t="s">
        <v>32</v>
      </c>
      <c r="B1" s="209"/>
      <c r="C1" s="209"/>
      <c r="D1" s="209"/>
      <c r="E1" s="209"/>
      <c r="F1" s="209"/>
      <c r="G1" s="209"/>
    </row>
    <row r="2" spans="1:11" ht="81" customHeight="1" x14ac:dyDescent="0.35">
      <c r="A2" s="192" t="s">
        <v>116</v>
      </c>
      <c r="B2" s="192"/>
      <c r="C2" s="192"/>
      <c r="D2" s="192"/>
      <c r="E2" s="192"/>
      <c r="F2" s="192"/>
      <c r="G2" s="192"/>
    </row>
    <row r="3" spans="1:11" ht="19" thickBot="1" x14ac:dyDescent="0.4"/>
    <row r="4" spans="1:11" s="11" customFormat="1" ht="115.5" customHeight="1" thickBot="1" x14ac:dyDescent="0.4">
      <c r="A4" s="105" t="s">
        <v>108</v>
      </c>
      <c r="B4" s="106" t="s">
        <v>138</v>
      </c>
      <c r="C4" s="106" t="s">
        <v>137</v>
      </c>
      <c r="D4" s="107" t="s">
        <v>139</v>
      </c>
      <c r="E4" s="78"/>
      <c r="F4" s="128" t="s">
        <v>153</v>
      </c>
      <c r="G4" s="129" t="s">
        <v>34</v>
      </c>
      <c r="H4" s="130" t="s">
        <v>35</v>
      </c>
      <c r="I4" s="16"/>
    </row>
    <row r="5" spans="1:11" s="12" customFormat="1" ht="14.5" customHeight="1" thickTop="1" thickBot="1" x14ac:dyDescent="0.4">
      <c r="A5" s="103"/>
      <c r="B5" s="104"/>
      <c r="C5" s="104"/>
      <c r="D5" s="108" t="str">
        <f>IF(C5&gt;0, ROUND(B5/C5, 6), "")</f>
        <v/>
      </c>
      <c r="E5" s="79"/>
      <c r="F5" s="213">
        <f>IF(D5="",0, (ROUND(AVERAGE(D5:D106), 6)))</f>
        <v>0</v>
      </c>
      <c r="G5" s="216">
        <f>IF(F5="", "",IF(AND(F5&gt;=92%, F5&lt;=100%), 4,IF(AND(F5&gt;=87%, F5&lt;92%), 3,IF(AND(F5&gt;=84%, F5&lt;87%), 2,IF(AND(F5&gt;=80%, F5&lt;84%), 1,IF(AND(F5&gt;=0%, F5&lt;80%), 0, ""))))))</f>
        <v>0</v>
      </c>
      <c r="H5" s="219" t="str">
        <f>IF(G5=4, "Exceeds Expectations",
   IF(G5=3, "Meets Expectations",
   IF(G5=2, "Progressing Toward Expectations",
   IF(G5=1, "Below Expectations",
   IF(G5=0, "Significantly Below Expectations", "")))))</f>
        <v>Significantly Below Expectations</v>
      </c>
      <c r="I5" s="16"/>
    </row>
    <row r="6" spans="1:11" s="12" customFormat="1" ht="14.5" customHeight="1" thickTop="1" thickBot="1" x14ac:dyDescent="0.4">
      <c r="A6" s="103"/>
      <c r="B6" s="104"/>
      <c r="C6" s="104"/>
      <c r="D6" s="108" t="str">
        <f t="shared" ref="D6:D69" si="0">IF(C6&gt;0, ROUND(B6/C6, 6), "")</f>
        <v/>
      </c>
      <c r="E6" s="79"/>
      <c r="F6" s="214"/>
      <c r="G6" s="217"/>
      <c r="H6" s="220"/>
      <c r="I6" s="16"/>
    </row>
    <row r="7" spans="1:11" s="12" customFormat="1" ht="14.5" customHeight="1" thickTop="1" thickBot="1" x14ac:dyDescent="0.4">
      <c r="A7" s="103"/>
      <c r="B7" s="104"/>
      <c r="C7" s="104"/>
      <c r="D7" s="108" t="str">
        <f t="shared" si="0"/>
        <v/>
      </c>
      <c r="E7" s="79"/>
      <c r="F7" s="214"/>
      <c r="G7" s="217"/>
      <c r="H7" s="220"/>
      <c r="I7" s="16"/>
    </row>
    <row r="8" spans="1:11" s="12" customFormat="1" ht="14.5" customHeight="1" thickTop="1" thickBot="1" x14ac:dyDescent="0.4">
      <c r="A8" s="103"/>
      <c r="B8" s="104"/>
      <c r="C8" s="104"/>
      <c r="D8" s="108" t="str">
        <f t="shared" si="0"/>
        <v/>
      </c>
      <c r="E8" s="79"/>
      <c r="F8" s="215"/>
      <c r="G8" s="218"/>
      <c r="H8" s="221"/>
      <c r="I8" s="15"/>
    </row>
    <row r="9" spans="1:11" s="12" customFormat="1" ht="14.5" customHeight="1" thickTop="1" thickBot="1" x14ac:dyDescent="0.4">
      <c r="A9" s="103"/>
      <c r="B9" s="104"/>
      <c r="C9" s="104"/>
      <c r="D9" s="108" t="str">
        <f t="shared" si="0"/>
        <v/>
      </c>
      <c r="E9" s="79"/>
      <c r="F9" s="13"/>
      <c r="G9" s="13"/>
      <c r="H9" s="13"/>
      <c r="K9" s="86"/>
    </row>
    <row r="10" spans="1:11" s="12" customFormat="1" ht="14.5" customHeight="1" thickTop="1" thickBot="1" x14ac:dyDescent="0.4">
      <c r="A10" s="103"/>
      <c r="B10" s="104"/>
      <c r="C10" s="104"/>
      <c r="D10" s="108" t="str">
        <f t="shared" si="0"/>
        <v/>
      </c>
      <c r="E10" s="79"/>
      <c r="F10" s="210" t="s">
        <v>10</v>
      </c>
      <c r="G10" s="211"/>
      <c r="H10" s="212"/>
    </row>
    <row r="11" spans="1:11" s="12" customFormat="1" ht="14.5" customHeight="1" thickTop="1" thickBot="1" x14ac:dyDescent="0.4">
      <c r="A11" s="103"/>
      <c r="B11" s="104"/>
      <c r="C11" s="104"/>
      <c r="D11" s="108" t="str">
        <f t="shared" si="0"/>
        <v/>
      </c>
      <c r="E11" s="79"/>
      <c r="F11" s="142" t="s">
        <v>33</v>
      </c>
      <c r="G11" s="143" t="s">
        <v>36</v>
      </c>
      <c r="H11" s="144" t="s">
        <v>37</v>
      </c>
    </row>
    <row r="12" spans="1:11" s="12" customFormat="1" ht="14.5" customHeight="1" thickTop="1" thickBot="1" x14ac:dyDescent="0.4">
      <c r="A12" s="103"/>
      <c r="B12" s="104"/>
      <c r="C12" s="104"/>
      <c r="D12" s="108" t="str">
        <f t="shared" si="0"/>
        <v/>
      </c>
      <c r="F12" s="145" t="s">
        <v>132</v>
      </c>
      <c r="G12" s="146">
        <v>4</v>
      </c>
      <c r="H12" s="147" t="s">
        <v>38</v>
      </c>
      <c r="K12" s="80"/>
    </row>
    <row r="13" spans="1:11" s="12" customFormat="1" ht="14.5" customHeight="1" thickTop="1" thickBot="1" x14ac:dyDescent="0.4">
      <c r="A13" s="103"/>
      <c r="B13" s="104"/>
      <c r="C13" s="104"/>
      <c r="D13" s="108" t="str">
        <f t="shared" si="0"/>
        <v/>
      </c>
      <c r="E13" s="79"/>
      <c r="F13" s="145" t="s">
        <v>133</v>
      </c>
      <c r="G13" s="146">
        <v>3</v>
      </c>
      <c r="H13" s="148" t="s">
        <v>39</v>
      </c>
      <c r="K13" s="81"/>
    </row>
    <row r="14" spans="1:11" s="12" customFormat="1" ht="14.5" customHeight="1" thickTop="1" thickBot="1" x14ac:dyDescent="0.4">
      <c r="A14" s="103"/>
      <c r="B14" s="104"/>
      <c r="C14" s="104"/>
      <c r="D14" s="108" t="str">
        <f t="shared" si="0"/>
        <v/>
      </c>
      <c r="E14" s="79"/>
      <c r="F14" s="145" t="s">
        <v>134</v>
      </c>
      <c r="G14" s="146">
        <v>2</v>
      </c>
      <c r="H14" s="149" t="s">
        <v>40</v>
      </c>
    </row>
    <row r="15" spans="1:11" s="12" customFormat="1" ht="14.5" customHeight="1" thickTop="1" thickBot="1" x14ac:dyDescent="0.4">
      <c r="A15" s="103"/>
      <c r="B15" s="104"/>
      <c r="C15" s="104"/>
      <c r="D15" s="108" t="str">
        <f t="shared" si="0"/>
        <v/>
      </c>
      <c r="E15" s="79"/>
      <c r="F15" s="145" t="s">
        <v>135</v>
      </c>
      <c r="G15" s="146">
        <v>1</v>
      </c>
      <c r="H15" s="150" t="s">
        <v>41</v>
      </c>
    </row>
    <row r="16" spans="1:11" s="12" customFormat="1" ht="14.5" customHeight="1" thickTop="1" thickBot="1" x14ac:dyDescent="0.4">
      <c r="A16" s="103"/>
      <c r="B16" s="104"/>
      <c r="C16" s="104"/>
      <c r="D16" s="108" t="str">
        <f t="shared" si="0"/>
        <v/>
      </c>
      <c r="E16" s="79"/>
      <c r="F16" s="151" t="s">
        <v>136</v>
      </c>
      <c r="G16" s="152">
        <v>0</v>
      </c>
      <c r="H16" s="153" t="s">
        <v>42</v>
      </c>
    </row>
    <row r="17" spans="1:8" s="12" customFormat="1" ht="14.5" customHeight="1" thickTop="1" thickBot="1" x14ac:dyDescent="0.4">
      <c r="A17" s="103"/>
      <c r="B17" s="104"/>
      <c r="C17" s="104"/>
      <c r="D17" s="108" t="str">
        <f t="shared" si="0"/>
        <v/>
      </c>
      <c r="E17" s="79"/>
    </row>
    <row r="18" spans="1:8" s="12" customFormat="1" ht="14.5" customHeight="1" thickTop="1" thickBot="1" x14ac:dyDescent="0.4">
      <c r="A18" s="103"/>
      <c r="B18" s="104"/>
      <c r="C18" s="104"/>
      <c r="D18" s="108" t="str">
        <f t="shared" si="0"/>
        <v/>
      </c>
      <c r="E18" s="79"/>
    </row>
    <row r="19" spans="1:8" s="12" customFormat="1" ht="14.5" customHeight="1" thickTop="1" thickBot="1" x14ac:dyDescent="0.4">
      <c r="A19" s="103"/>
      <c r="B19" s="104"/>
      <c r="C19" s="104"/>
      <c r="D19" s="108" t="str">
        <f t="shared" si="0"/>
        <v/>
      </c>
      <c r="E19" s="79"/>
      <c r="F19" s="88"/>
      <c r="G19" s="15"/>
    </row>
    <row r="20" spans="1:8" s="12" customFormat="1" ht="14.5" customHeight="1" thickTop="1" thickBot="1" x14ac:dyDescent="0.4">
      <c r="A20" s="103"/>
      <c r="B20" s="104"/>
      <c r="C20" s="104"/>
      <c r="D20" s="108" t="str">
        <f t="shared" si="0"/>
        <v/>
      </c>
      <c r="E20" s="79"/>
      <c r="F20" s="14"/>
      <c r="G20" s="15"/>
    </row>
    <row r="21" spans="1:8" s="12" customFormat="1" ht="14.5" customHeight="1" thickTop="1" thickBot="1" x14ac:dyDescent="0.4">
      <c r="A21" s="103"/>
      <c r="B21" s="104"/>
      <c r="C21" s="104"/>
      <c r="D21" s="108" t="str">
        <f t="shared" si="0"/>
        <v/>
      </c>
      <c r="E21" s="79"/>
      <c r="F21" s="87"/>
      <c r="G21" s="15"/>
      <c r="H21" s="15"/>
    </row>
    <row r="22" spans="1:8" s="12" customFormat="1" ht="14.5" customHeight="1" thickTop="1" thickBot="1" x14ac:dyDescent="0.4">
      <c r="A22" s="103"/>
      <c r="B22" s="104"/>
      <c r="C22" s="104"/>
      <c r="D22" s="108" t="str">
        <f t="shared" si="0"/>
        <v/>
      </c>
      <c r="E22" s="79"/>
      <c r="F22" s="99"/>
      <c r="G22" s="15"/>
      <c r="H22" s="100"/>
    </row>
    <row r="23" spans="1:8" s="12" customFormat="1" ht="14.5" customHeight="1" thickTop="1" thickBot="1" x14ac:dyDescent="0.4">
      <c r="A23" s="103"/>
      <c r="B23" s="104"/>
      <c r="C23" s="104"/>
      <c r="D23" s="108" t="str">
        <f t="shared" si="0"/>
        <v/>
      </c>
      <c r="E23" s="79"/>
      <c r="F23" s="16"/>
      <c r="G23" s="16"/>
      <c r="H23" s="15"/>
    </row>
    <row r="24" spans="1:8" s="12" customFormat="1" ht="14.5" customHeight="1" thickTop="1" thickBot="1" x14ac:dyDescent="0.4">
      <c r="A24" s="103"/>
      <c r="B24" s="104"/>
      <c r="C24" s="104"/>
      <c r="D24" s="108" t="str">
        <f t="shared" si="0"/>
        <v/>
      </c>
      <c r="E24" s="79"/>
      <c r="F24" s="16"/>
      <c r="G24" s="16"/>
      <c r="H24" s="15"/>
    </row>
    <row r="25" spans="1:8" s="12" customFormat="1" ht="14.5" customHeight="1" thickTop="1" thickBot="1" x14ac:dyDescent="0.4">
      <c r="A25" s="103"/>
      <c r="B25" s="104"/>
      <c r="C25" s="104"/>
      <c r="D25" s="108" t="str">
        <f t="shared" si="0"/>
        <v/>
      </c>
      <c r="E25" s="79"/>
      <c r="F25" s="16"/>
      <c r="G25" s="16"/>
      <c r="H25" s="16"/>
    </row>
    <row r="26" spans="1:8" s="12" customFormat="1" ht="14.5" customHeight="1" thickTop="1" thickBot="1" x14ac:dyDescent="0.4">
      <c r="A26" s="103"/>
      <c r="B26" s="104"/>
      <c r="C26" s="104"/>
      <c r="D26" s="108" t="str">
        <f t="shared" si="0"/>
        <v/>
      </c>
      <c r="E26" s="79"/>
      <c r="F26" s="16"/>
      <c r="G26" s="16"/>
      <c r="H26" s="16"/>
    </row>
    <row r="27" spans="1:8" s="12" customFormat="1" ht="14.5" customHeight="1" thickTop="1" thickBot="1" x14ac:dyDescent="0.4">
      <c r="A27" s="103"/>
      <c r="B27" s="104"/>
      <c r="C27" s="104"/>
      <c r="D27" s="108" t="str">
        <f t="shared" si="0"/>
        <v/>
      </c>
      <c r="E27" s="79"/>
      <c r="F27" s="16"/>
      <c r="G27" s="16"/>
      <c r="H27" s="16"/>
    </row>
    <row r="28" spans="1:8" s="12" customFormat="1" ht="14.5" customHeight="1" thickTop="1" thickBot="1" x14ac:dyDescent="0.4">
      <c r="A28" s="103"/>
      <c r="B28" s="104"/>
      <c r="C28" s="104"/>
      <c r="D28" s="108" t="str">
        <f t="shared" si="0"/>
        <v/>
      </c>
      <c r="E28" s="79"/>
      <c r="F28" s="83"/>
      <c r="G28" s="16"/>
      <c r="H28" s="16"/>
    </row>
    <row r="29" spans="1:8" s="12" customFormat="1" ht="14.5" customHeight="1" thickTop="1" thickBot="1" x14ac:dyDescent="0.4">
      <c r="A29" s="103"/>
      <c r="B29" s="104"/>
      <c r="C29" s="104"/>
      <c r="D29" s="108" t="str">
        <f t="shared" si="0"/>
        <v/>
      </c>
      <c r="E29" s="79"/>
      <c r="F29" s="82"/>
      <c r="G29" s="16"/>
      <c r="H29" s="16"/>
    </row>
    <row r="30" spans="1:8" s="12" customFormat="1" ht="14.5" customHeight="1" thickTop="1" thickBot="1" x14ac:dyDescent="0.4">
      <c r="A30" s="103"/>
      <c r="B30" s="104"/>
      <c r="C30" s="104"/>
      <c r="D30" s="108" t="str">
        <f t="shared" si="0"/>
        <v/>
      </c>
      <c r="E30" s="79"/>
      <c r="F30" s="84"/>
      <c r="G30" s="15"/>
      <c r="H30" s="16"/>
    </row>
    <row r="31" spans="1:8" s="12" customFormat="1" ht="14.5" customHeight="1" thickTop="1" thickBot="1" x14ac:dyDescent="0.4">
      <c r="A31" s="103"/>
      <c r="B31" s="104"/>
      <c r="C31" s="104"/>
      <c r="D31" s="108" t="str">
        <f t="shared" si="0"/>
        <v/>
      </c>
      <c r="E31" s="79"/>
      <c r="F31" s="14"/>
      <c r="G31" s="15"/>
      <c r="H31" s="16"/>
    </row>
    <row r="32" spans="1:8" s="12" customFormat="1" ht="14.5" customHeight="1" thickTop="1" thickBot="1" x14ac:dyDescent="0.4">
      <c r="A32" s="103"/>
      <c r="B32" s="104"/>
      <c r="C32" s="104"/>
      <c r="D32" s="108" t="str">
        <f t="shared" si="0"/>
        <v/>
      </c>
      <c r="E32" s="79"/>
      <c r="F32" s="14"/>
      <c r="G32" s="15"/>
      <c r="H32" s="15"/>
    </row>
    <row r="33" spans="1:8" s="12" customFormat="1" ht="14.5" customHeight="1" thickTop="1" thickBot="1" x14ac:dyDescent="0.4">
      <c r="A33" s="103"/>
      <c r="B33" s="104"/>
      <c r="C33" s="104"/>
      <c r="D33" s="108" t="str">
        <f t="shared" si="0"/>
        <v/>
      </c>
      <c r="E33" s="79"/>
      <c r="F33" s="14"/>
      <c r="G33" s="15"/>
      <c r="H33" s="15"/>
    </row>
    <row r="34" spans="1:8" s="12" customFormat="1" ht="14.5" customHeight="1" thickTop="1" thickBot="1" x14ac:dyDescent="0.4">
      <c r="A34" s="103"/>
      <c r="B34" s="104"/>
      <c r="C34" s="104"/>
      <c r="D34" s="108" t="str">
        <f t="shared" si="0"/>
        <v/>
      </c>
      <c r="E34" s="79"/>
      <c r="F34" s="14"/>
      <c r="G34" s="15"/>
      <c r="H34" s="15"/>
    </row>
    <row r="35" spans="1:8" s="12" customFormat="1" ht="14.5" customHeight="1" thickTop="1" thickBot="1" x14ac:dyDescent="0.4">
      <c r="A35" s="103"/>
      <c r="B35" s="104"/>
      <c r="C35" s="104"/>
      <c r="D35" s="108" t="str">
        <f t="shared" si="0"/>
        <v/>
      </c>
      <c r="E35" s="79"/>
      <c r="F35" s="14"/>
      <c r="G35" s="15"/>
      <c r="H35" s="15"/>
    </row>
    <row r="36" spans="1:8" s="12" customFormat="1" ht="14.5" customHeight="1" thickTop="1" thickBot="1" x14ac:dyDescent="0.4">
      <c r="A36" s="103"/>
      <c r="B36" s="104"/>
      <c r="C36" s="104"/>
      <c r="D36" s="108" t="str">
        <f t="shared" si="0"/>
        <v/>
      </c>
      <c r="E36" s="79"/>
      <c r="F36" s="14"/>
      <c r="G36" s="15"/>
      <c r="H36" s="15"/>
    </row>
    <row r="37" spans="1:8" s="12" customFormat="1" ht="14.5" customHeight="1" thickTop="1" thickBot="1" x14ac:dyDescent="0.4">
      <c r="A37" s="103"/>
      <c r="B37" s="104"/>
      <c r="C37" s="104"/>
      <c r="D37" s="108" t="str">
        <f t="shared" si="0"/>
        <v/>
      </c>
      <c r="E37" s="79"/>
      <c r="F37" s="14"/>
      <c r="G37" s="15"/>
      <c r="H37" s="15"/>
    </row>
    <row r="38" spans="1:8" s="12" customFormat="1" ht="14.5" customHeight="1" thickTop="1" thickBot="1" x14ac:dyDescent="0.4">
      <c r="A38" s="103"/>
      <c r="B38" s="104"/>
      <c r="C38" s="104"/>
      <c r="D38" s="108" t="str">
        <f t="shared" si="0"/>
        <v/>
      </c>
      <c r="E38" s="79"/>
      <c r="F38" s="14"/>
      <c r="G38" s="15"/>
      <c r="H38" s="15"/>
    </row>
    <row r="39" spans="1:8" s="12" customFormat="1" ht="14.5" customHeight="1" thickTop="1" thickBot="1" x14ac:dyDescent="0.4">
      <c r="A39" s="103"/>
      <c r="B39" s="104"/>
      <c r="C39" s="104"/>
      <c r="D39" s="108" t="str">
        <f t="shared" si="0"/>
        <v/>
      </c>
      <c r="E39" s="79"/>
      <c r="F39" s="14"/>
      <c r="G39" s="15"/>
      <c r="H39" s="15"/>
    </row>
    <row r="40" spans="1:8" s="12" customFormat="1" ht="14.5" customHeight="1" thickTop="1" thickBot="1" x14ac:dyDescent="0.4">
      <c r="A40" s="103"/>
      <c r="B40" s="104"/>
      <c r="C40" s="104"/>
      <c r="D40" s="108" t="str">
        <f t="shared" si="0"/>
        <v/>
      </c>
      <c r="E40" s="79"/>
      <c r="F40" s="14"/>
      <c r="G40" s="15"/>
      <c r="H40" s="15"/>
    </row>
    <row r="41" spans="1:8" s="12" customFormat="1" ht="14.5" customHeight="1" thickTop="1" thickBot="1" x14ac:dyDescent="0.4">
      <c r="A41" s="103"/>
      <c r="B41" s="104"/>
      <c r="C41" s="104"/>
      <c r="D41" s="108" t="str">
        <f t="shared" si="0"/>
        <v/>
      </c>
      <c r="E41" s="79"/>
      <c r="F41" s="14"/>
      <c r="G41" s="15"/>
      <c r="H41" s="15"/>
    </row>
    <row r="42" spans="1:8" s="12" customFormat="1" ht="14.5" customHeight="1" thickTop="1" thickBot="1" x14ac:dyDescent="0.4">
      <c r="A42" s="103"/>
      <c r="B42" s="104"/>
      <c r="C42" s="104"/>
      <c r="D42" s="108" t="str">
        <f t="shared" si="0"/>
        <v/>
      </c>
      <c r="E42" s="79"/>
      <c r="F42" s="14"/>
      <c r="H42" s="15"/>
    </row>
    <row r="43" spans="1:8" s="12" customFormat="1" ht="14.5" customHeight="1" thickTop="1" thickBot="1" x14ac:dyDescent="0.4">
      <c r="A43" s="103"/>
      <c r="B43" s="104"/>
      <c r="C43" s="104"/>
      <c r="D43" s="108" t="str">
        <f t="shared" si="0"/>
        <v/>
      </c>
      <c r="E43" s="79"/>
      <c r="F43" s="14"/>
      <c r="H43" s="15"/>
    </row>
    <row r="44" spans="1:8" s="12" customFormat="1" ht="14.5" customHeight="1" thickTop="1" thickBot="1" x14ac:dyDescent="0.4">
      <c r="A44" s="103"/>
      <c r="B44" s="104"/>
      <c r="C44" s="104"/>
      <c r="D44" s="108" t="str">
        <f t="shared" si="0"/>
        <v/>
      </c>
      <c r="E44" s="79"/>
      <c r="F44" s="14"/>
    </row>
    <row r="45" spans="1:8" s="12" customFormat="1" ht="14.5" customHeight="1" thickTop="1" thickBot="1" x14ac:dyDescent="0.4">
      <c r="A45" s="103"/>
      <c r="B45" s="104"/>
      <c r="C45" s="104"/>
      <c r="D45" s="108" t="str">
        <f t="shared" si="0"/>
        <v/>
      </c>
      <c r="E45" s="79"/>
      <c r="F45" s="14"/>
    </row>
    <row r="46" spans="1:8" s="12" customFormat="1" ht="14.5" customHeight="1" thickTop="1" thickBot="1" x14ac:dyDescent="0.4">
      <c r="A46" s="103"/>
      <c r="B46" s="104"/>
      <c r="C46" s="104"/>
      <c r="D46" s="108" t="str">
        <f t="shared" si="0"/>
        <v/>
      </c>
      <c r="E46" s="79"/>
      <c r="F46" s="14"/>
    </row>
    <row r="47" spans="1:8" s="12" customFormat="1" ht="14.5" customHeight="1" thickTop="1" thickBot="1" x14ac:dyDescent="0.4">
      <c r="A47" s="103"/>
      <c r="B47" s="104"/>
      <c r="C47" s="104"/>
      <c r="D47" s="108" t="str">
        <f t="shared" si="0"/>
        <v/>
      </c>
      <c r="E47" s="79"/>
      <c r="F47" s="14"/>
    </row>
    <row r="48" spans="1:8" s="12" customFormat="1" ht="14.5" customHeight="1" thickTop="1" thickBot="1" x14ac:dyDescent="0.4">
      <c r="A48" s="103"/>
      <c r="B48" s="104"/>
      <c r="C48" s="104"/>
      <c r="D48" s="108" t="str">
        <f t="shared" si="0"/>
        <v/>
      </c>
      <c r="E48" s="79"/>
      <c r="F48" s="14"/>
    </row>
    <row r="49" spans="1:6" s="12" customFormat="1" ht="14.5" customHeight="1" thickTop="1" thickBot="1" x14ac:dyDescent="0.4">
      <c r="A49" s="103"/>
      <c r="B49" s="104"/>
      <c r="C49" s="104"/>
      <c r="D49" s="108" t="str">
        <f t="shared" si="0"/>
        <v/>
      </c>
      <c r="E49" s="79"/>
      <c r="F49" s="14"/>
    </row>
    <row r="50" spans="1:6" s="12" customFormat="1" ht="14.5" customHeight="1" thickTop="1" thickBot="1" x14ac:dyDescent="0.4">
      <c r="A50" s="103"/>
      <c r="B50" s="104"/>
      <c r="C50" s="104"/>
      <c r="D50" s="108" t="str">
        <f t="shared" si="0"/>
        <v/>
      </c>
      <c r="E50" s="79"/>
      <c r="F50" s="14"/>
    </row>
    <row r="51" spans="1:6" s="12" customFormat="1" ht="14.5" customHeight="1" thickTop="1" thickBot="1" x14ac:dyDescent="0.4">
      <c r="A51" s="103"/>
      <c r="B51" s="104"/>
      <c r="C51" s="104"/>
      <c r="D51" s="108" t="str">
        <f t="shared" si="0"/>
        <v/>
      </c>
      <c r="E51" s="79"/>
      <c r="F51" s="14"/>
    </row>
    <row r="52" spans="1:6" s="12" customFormat="1" ht="14.5" customHeight="1" thickTop="1" thickBot="1" x14ac:dyDescent="0.4">
      <c r="A52" s="103"/>
      <c r="B52" s="104"/>
      <c r="C52" s="104"/>
      <c r="D52" s="108" t="str">
        <f t="shared" si="0"/>
        <v/>
      </c>
      <c r="E52" s="79"/>
      <c r="F52" s="14"/>
    </row>
    <row r="53" spans="1:6" s="12" customFormat="1" ht="14.5" customHeight="1" thickTop="1" thickBot="1" x14ac:dyDescent="0.4">
      <c r="A53" s="103"/>
      <c r="B53" s="104"/>
      <c r="C53" s="104"/>
      <c r="D53" s="108" t="str">
        <f t="shared" si="0"/>
        <v/>
      </c>
      <c r="E53" s="79"/>
      <c r="F53" s="14"/>
    </row>
    <row r="54" spans="1:6" s="12" customFormat="1" ht="14.5" customHeight="1" thickTop="1" thickBot="1" x14ac:dyDescent="0.4">
      <c r="A54" s="103"/>
      <c r="B54" s="104"/>
      <c r="C54" s="104"/>
      <c r="D54" s="108" t="str">
        <f t="shared" si="0"/>
        <v/>
      </c>
      <c r="E54" s="79"/>
      <c r="F54" s="14"/>
    </row>
    <row r="55" spans="1:6" s="12" customFormat="1" ht="14.5" customHeight="1" thickTop="1" thickBot="1" x14ac:dyDescent="0.4">
      <c r="A55" s="103"/>
      <c r="B55" s="104"/>
      <c r="C55" s="104"/>
      <c r="D55" s="108" t="str">
        <f t="shared" si="0"/>
        <v/>
      </c>
      <c r="E55" s="79"/>
      <c r="F55" s="14"/>
    </row>
    <row r="56" spans="1:6" s="12" customFormat="1" ht="14.5" customHeight="1" thickTop="1" thickBot="1" x14ac:dyDescent="0.4">
      <c r="A56" s="103"/>
      <c r="B56" s="104"/>
      <c r="C56" s="104"/>
      <c r="D56" s="108" t="str">
        <f t="shared" si="0"/>
        <v/>
      </c>
      <c r="E56" s="79"/>
      <c r="F56" s="14"/>
    </row>
    <row r="57" spans="1:6" s="12" customFormat="1" ht="14.5" customHeight="1" thickTop="1" thickBot="1" x14ac:dyDescent="0.4">
      <c r="A57" s="103"/>
      <c r="B57" s="104"/>
      <c r="C57" s="104"/>
      <c r="D57" s="108" t="str">
        <f t="shared" si="0"/>
        <v/>
      </c>
      <c r="E57" s="79"/>
      <c r="F57" s="14"/>
    </row>
    <row r="58" spans="1:6" s="12" customFormat="1" ht="14.5" customHeight="1" thickTop="1" thickBot="1" x14ac:dyDescent="0.4">
      <c r="A58" s="103"/>
      <c r="B58" s="104"/>
      <c r="C58" s="104"/>
      <c r="D58" s="108" t="str">
        <f t="shared" si="0"/>
        <v/>
      </c>
      <c r="E58" s="79"/>
      <c r="F58" s="14"/>
    </row>
    <row r="59" spans="1:6" s="12" customFormat="1" ht="14.5" customHeight="1" thickTop="1" thickBot="1" x14ac:dyDescent="0.4">
      <c r="A59" s="103"/>
      <c r="B59" s="104"/>
      <c r="C59" s="104"/>
      <c r="D59" s="108" t="str">
        <f t="shared" si="0"/>
        <v/>
      </c>
      <c r="E59" s="79"/>
      <c r="F59" s="14"/>
    </row>
    <row r="60" spans="1:6" s="12" customFormat="1" ht="14.5" customHeight="1" thickTop="1" thickBot="1" x14ac:dyDescent="0.4">
      <c r="A60" s="103"/>
      <c r="B60" s="104"/>
      <c r="C60" s="104"/>
      <c r="D60" s="108" t="str">
        <f t="shared" si="0"/>
        <v/>
      </c>
      <c r="E60" s="79"/>
      <c r="F60" s="14"/>
    </row>
    <row r="61" spans="1:6" s="12" customFormat="1" ht="14.5" customHeight="1" thickTop="1" thickBot="1" x14ac:dyDescent="0.4">
      <c r="A61" s="103"/>
      <c r="B61" s="104"/>
      <c r="C61" s="104"/>
      <c r="D61" s="108" t="str">
        <f t="shared" si="0"/>
        <v/>
      </c>
      <c r="E61" s="79"/>
      <c r="F61" s="14"/>
    </row>
    <row r="62" spans="1:6" s="12" customFormat="1" ht="14.5" customHeight="1" thickTop="1" thickBot="1" x14ac:dyDescent="0.4">
      <c r="A62" s="103"/>
      <c r="B62" s="104"/>
      <c r="C62" s="104"/>
      <c r="D62" s="108" t="str">
        <f t="shared" si="0"/>
        <v/>
      </c>
      <c r="E62" s="79"/>
      <c r="F62" s="14"/>
    </row>
    <row r="63" spans="1:6" s="12" customFormat="1" ht="14.5" customHeight="1" thickTop="1" thickBot="1" x14ac:dyDescent="0.4">
      <c r="A63" s="103"/>
      <c r="B63" s="104"/>
      <c r="C63" s="104"/>
      <c r="D63" s="108" t="str">
        <f t="shared" si="0"/>
        <v/>
      </c>
      <c r="E63" s="79"/>
      <c r="F63" s="14"/>
    </row>
    <row r="64" spans="1:6" s="12" customFormat="1" ht="14.5" customHeight="1" thickTop="1" thickBot="1" x14ac:dyDescent="0.4">
      <c r="A64" s="103"/>
      <c r="B64" s="104"/>
      <c r="C64" s="104"/>
      <c r="D64" s="108" t="str">
        <f t="shared" si="0"/>
        <v/>
      </c>
      <c r="E64" s="79"/>
      <c r="F64" s="14"/>
    </row>
    <row r="65" spans="1:6" s="12" customFormat="1" ht="14.5" customHeight="1" thickTop="1" thickBot="1" x14ac:dyDescent="0.4">
      <c r="A65" s="103"/>
      <c r="B65" s="104"/>
      <c r="C65" s="104"/>
      <c r="D65" s="108" t="str">
        <f t="shared" si="0"/>
        <v/>
      </c>
      <c r="E65" s="79"/>
      <c r="F65" s="14"/>
    </row>
    <row r="66" spans="1:6" s="12" customFormat="1" ht="14.5" customHeight="1" thickTop="1" thickBot="1" x14ac:dyDescent="0.4">
      <c r="A66" s="103"/>
      <c r="B66" s="104"/>
      <c r="C66" s="104"/>
      <c r="D66" s="108" t="str">
        <f t="shared" si="0"/>
        <v/>
      </c>
      <c r="E66" s="79"/>
      <c r="F66" s="14"/>
    </row>
    <row r="67" spans="1:6" s="12" customFormat="1" ht="14.5" customHeight="1" thickTop="1" thickBot="1" x14ac:dyDescent="0.4">
      <c r="A67" s="103"/>
      <c r="B67" s="104"/>
      <c r="C67" s="104"/>
      <c r="D67" s="108" t="str">
        <f t="shared" si="0"/>
        <v/>
      </c>
      <c r="E67" s="79"/>
      <c r="F67" s="14"/>
    </row>
    <row r="68" spans="1:6" s="12" customFormat="1" ht="14.5" customHeight="1" thickTop="1" thickBot="1" x14ac:dyDescent="0.4">
      <c r="A68" s="103"/>
      <c r="B68" s="104"/>
      <c r="C68" s="104"/>
      <c r="D68" s="108" t="str">
        <f t="shared" si="0"/>
        <v/>
      </c>
      <c r="E68" s="79"/>
      <c r="F68" s="14"/>
    </row>
    <row r="69" spans="1:6" s="12" customFormat="1" ht="14.5" customHeight="1" thickTop="1" thickBot="1" x14ac:dyDescent="0.4">
      <c r="A69" s="103"/>
      <c r="B69" s="104"/>
      <c r="C69" s="104"/>
      <c r="D69" s="108" t="str">
        <f t="shared" si="0"/>
        <v/>
      </c>
      <c r="E69" s="79"/>
      <c r="F69" s="14"/>
    </row>
    <row r="70" spans="1:6" s="12" customFormat="1" ht="14.5" customHeight="1" thickTop="1" thickBot="1" x14ac:dyDescent="0.4">
      <c r="A70" s="103"/>
      <c r="B70" s="104"/>
      <c r="C70" s="104"/>
      <c r="D70" s="108" t="str">
        <f t="shared" ref="D70:D106" si="1">IF(C70&gt;0, ROUND(B70/C70, 6), "")</f>
        <v/>
      </c>
      <c r="E70" s="79"/>
      <c r="F70" s="14"/>
    </row>
    <row r="71" spans="1:6" s="12" customFormat="1" ht="14.5" customHeight="1" thickTop="1" thickBot="1" x14ac:dyDescent="0.4">
      <c r="A71" s="103"/>
      <c r="B71" s="104"/>
      <c r="C71" s="104"/>
      <c r="D71" s="108" t="str">
        <f t="shared" si="1"/>
        <v/>
      </c>
      <c r="E71" s="79"/>
      <c r="F71" s="14"/>
    </row>
    <row r="72" spans="1:6" s="12" customFormat="1" ht="14.5" customHeight="1" thickTop="1" thickBot="1" x14ac:dyDescent="0.4">
      <c r="A72" s="103"/>
      <c r="B72" s="104"/>
      <c r="C72" s="104"/>
      <c r="D72" s="108" t="str">
        <f t="shared" si="1"/>
        <v/>
      </c>
      <c r="E72" s="79"/>
      <c r="F72" s="14"/>
    </row>
    <row r="73" spans="1:6" s="12" customFormat="1" ht="14.5" customHeight="1" thickTop="1" thickBot="1" x14ac:dyDescent="0.4">
      <c r="A73" s="103"/>
      <c r="B73" s="104"/>
      <c r="C73" s="104"/>
      <c r="D73" s="108" t="str">
        <f t="shared" si="1"/>
        <v/>
      </c>
      <c r="E73" s="79"/>
      <c r="F73" s="14"/>
    </row>
    <row r="74" spans="1:6" s="12" customFormat="1" ht="14.5" customHeight="1" thickTop="1" thickBot="1" x14ac:dyDescent="0.4">
      <c r="A74" s="103"/>
      <c r="B74" s="104"/>
      <c r="C74" s="104"/>
      <c r="D74" s="108" t="str">
        <f t="shared" si="1"/>
        <v/>
      </c>
      <c r="E74" s="79"/>
      <c r="F74" s="14"/>
    </row>
    <row r="75" spans="1:6" s="12" customFormat="1" ht="14.5" customHeight="1" thickTop="1" thickBot="1" x14ac:dyDescent="0.4">
      <c r="A75" s="103"/>
      <c r="B75" s="104"/>
      <c r="C75" s="104"/>
      <c r="D75" s="108" t="str">
        <f t="shared" si="1"/>
        <v/>
      </c>
      <c r="E75" s="79"/>
      <c r="F75" s="14"/>
    </row>
    <row r="76" spans="1:6" s="12" customFormat="1" ht="14.5" customHeight="1" thickTop="1" thickBot="1" x14ac:dyDescent="0.4">
      <c r="A76" s="103"/>
      <c r="B76" s="104"/>
      <c r="C76" s="104"/>
      <c r="D76" s="108" t="str">
        <f t="shared" si="1"/>
        <v/>
      </c>
      <c r="E76" s="79"/>
      <c r="F76" s="14"/>
    </row>
    <row r="77" spans="1:6" s="12" customFormat="1" ht="14.5" customHeight="1" thickTop="1" thickBot="1" x14ac:dyDescent="0.4">
      <c r="A77" s="103"/>
      <c r="B77" s="104"/>
      <c r="C77" s="104"/>
      <c r="D77" s="108" t="str">
        <f t="shared" si="1"/>
        <v/>
      </c>
      <c r="E77" s="79"/>
      <c r="F77" s="14"/>
    </row>
    <row r="78" spans="1:6" s="12" customFormat="1" ht="14.5" customHeight="1" thickTop="1" thickBot="1" x14ac:dyDescent="0.4">
      <c r="A78" s="103"/>
      <c r="B78" s="104"/>
      <c r="C78" s="104"/>
      <c r="D78" s="108" t="str">
        <f t="shared" si="1"/>
        <v/>
      </c>
      <c r="E78" s="79"/>
      <c r="F78" s="14"/>
    </row>
    <row r="79" spans="1:6" s="12" customFormat="1" ht="14.5" customHeight="1" thickTop="1" thickBot="1" x14ac:dyDescent="0.4">
      <c r="A79" s="103"/>
      <c r="B79" s="104"/>
      <c r="C79" s="104"/>
      <c r="D79" s="108" t="str">
        <f t="shared" si="1"/>
        <v/>
      </c>
      <c r="E79" s="79"/>
      <c r="F79" s="14"/>
    </row>
    <row r="80" spans="1:6" s="12" customFormat="1" ht="14.5" customHeight="1" thickTop="1" thickBot="1" x14ac:dyDescent="0.4">
      <c r="A80" s="103"/>
      <c r="B80" s="104"/>
      <c r="C80" s="104"/>
      <c r="D80" s="108" t="str">
        <f t="shared" si="1"/>
        <v/>
      </c>
      <c r="E80" s="79"/>
      <c r="F80" s="14"/>
    </row>
    <row r="81" spans="1:6" s="12" customFormat="1" ht="14.5" customHeight="1" thickTop="1" thickBot="1" x14ac:dyDescent="0.4">
      <c r="A81" s="103"/>
      <c r="B81" s="104"/>
      <c r="C81" s="104"/>
      <c r="D81" s="108" t="str">
        <f t="shared" si="1"/>
        <v/>
      </c>
      <c r="E81" s="79"/>
      <c r="F81" s="14"/>
    </row>
    <row r="82" spans="1:6" s="12" customFormat="1" ht="14.5" customHeight="1" thickTop="1" thickBot="1" x14ac:dyDescent="0.4">
      <c r="A82" s="103"/>
      <c r="B82" s="104"/>
      <c r="C82" s="104"/>
      <c r="D82" s="108" t="str">
        <f t="shared" si="1"/>
        <v/>
      </c>
      <c r="E82" s="79"/>
      <c r="F82" s="14"/>
    </row>
    <row r="83" spans="1:6" s="12" customFormat="1" ht="14.5" customHeight="1" thickTop="1" thickBot="1" x14ac:dyDescent="0.4">
      <c r="A83" s="103"/>
      <c r="B83" s="104"/>
      <c r="C83" s="104"/>
      <c r="D83" s="108" t="str">
        <f t="shared" si="1"/>
        <v/>
      </c>
      <c r="E83" s="79"/>
      <c r="F83" s="14"/>
    </row>
    <row r="84" spans="1:6" s="12" customFormat="1" ht="14.5" customHeight="1" thickTop="1" thickBot="1" x14ac:dyDescent="0.4">
      <c r="A84" s="103"/>
      <c r="B84" s="104"/>
      <c r="C84" s="104"/>
      <c r="D84" s="108" t="str">
        <f t="shared" si="1"/>
        <v/>
      </c>
      <c r="E84" s="79"/>
      <c r="F84" s="14"/>
    </row>
    <row r="85" spans="1:6" s="12" customFormat="1" ht="14.5" customHeight="1" thickTop="1" thickBot="1" x14ac:dyDescent="0.4">
      <c r="A85" s="103"/>
      <c r="B85" s="104"/>
      <c r="C85" s="104"/>
      <c r="D85" s="108" t="str">
        <f t="shared" si="1"/>
        <v/>
      </c>
      <c r="E85" s="79"/>
      <c r="F85" s="14"/>
    </row>
    <row r="86" spans="1:6" s="12" customFormat="1" ht="14.5" customHeight="1" thickTop="1" thickBot="1" x14ac:dyDescent="0.4">
      <c r="A86" s="103"/>
      <c r="B86" s="104"/>
      <c r="C86" s="104"/>
      <c r="D86" s="108" t="str">
        <f t="shared" si="1"/>
        <v/>
      </c>
      <c r="E86" s="79"/>
      <c r="F86" s="14"/>
    </row>
    <row r="87" spans="1:6" s="12" customFormat="1" ht="14.5" customHeight="1" thickTop="1" thickBot="1" x14ac:dyDescent="0.4">
      <c r="A87" s="103"/>
      <c r="B87" s="104"/>
      <c r="C87" s="104"/>
      <c r="D87" s="108" t="str">
        <f t="shared" si="1"/>
        <v/>
      </c>
      <c r="E87" s="79"/>
      <c r="F87" s="14"/>
    </row>
    <row r="88" spans="1:6" s="12" customFormat="1" ht="14.5" customHeight="1" thickTop="1" thickBot="1" x14ac:dyDescent="0.4">
      <c r="A88" s="103"/>
      <c r="B88" s="104"/>
      <c r="C88" s="104"/>
      <c r="D88" s="108" t="str">
        <f t="shared" si="1"/>
        <v/>
      </c>
      <c r="E88" s="79"/>
      <c r="F88" s="14"/>
    </row>
    <row r="89" spans="1:6" s="12" customFormat="1" ht="14.5" customHeight="1" thickTop="1" thickBot="1" x14ac:dyDescent="0.4">
      <c r="A89" s="103"/>
      <c r="B89" s="104"/>
      <c r="C89" s="104"/>
      <c r="D89" s="108" t="str">
        <f t="shared" si="1"/>
        <v/>
      </c>
      <c r="E89" s="79"/>
      <c r="F89" s="14"/>
    </row>
    <row r="90" spans="1:6" s="12" customFormat="1" ht="14.5" customHeight="1" thickTop="1" thickBot="1" x14ac:dyDescent="0.4">
      <c r="A90" s="103"/>
      <c r="B90" s="104"/>
      <c r="C90" s="104"/>
      <c r="D90" s="108" t="str">
        <f t="shared" si="1"/>
        <v/>
      </c>
      <c r="E90" s="79"/>
      <c r="F90" s="14"/>
    </row>
    <row r="91" spans="1:6" s="12" customFormat="1" ht="14.5" customHeight="1" thickTop="1" thickBot="1" x14ac:dyDescent="0.4">
      <c r="A91" s="103"/>
      <c r="B91" s="104"/>
      <c r="C91" s="104"/>
      <c r="D91" s="108" t="str">
        <f t="shared" si="1"/>
        <v/>
      </c>
      <c r="E91" s="79"/>
      <c r="F91" s="14"/>
    </row>
    <row r="92" spans="1:6" s="12" customFormat="1" ht="14.5" customHeight="1" thickTop="1" thickBot="1" x14ac:dyDescent="0.4">
      <c r="A92" s="103"/>
      <c r="B92" s="104"/>
      <c r="C92" s="104"/>
      <c r="D92" s="108" t="str">
        <f t="shared" si="1"/>
        <v/>
      </c>
      <c r="E92" s="79"/>
      <c r="F92" s="14"/>
    </row>
    <row r="93" spans="1:6" s="12" customFormat="1" ht="14.5" customHeight="1" thickTop="1" thickBot="1" x14ac:dyDescent="0.4">
      <c r="A93" s="103"/>
      <c r="B93" s="104"/>
      <c r="C93" s="104"/>
      <c r="D93" s="108" t="str">
        <f t="shared" si="1"/>
        <v/>
      </c>
      <c r="E93" s="79"/>
      <c r="F93" s="14"/>
    </row>
    <row r="94" spans="1:6" s="12" customFormat="1" ht="14.5" customHeight="1" thickTop="1" thickBot="1" x14ac:dyDescent="0.4">
      <c r="A94" s="103"/>
      <c r="B94" s="104"/>
      <c r="C94" s="104"/>
      <c r="D94" s="108" t="str">
        <f t="shared" si="1"/>
        <v/>
      </c>
      <c r="E94" s="79"/>
      <c r="F94" s="14"/>
    </row>
    <row r="95" spans="1:6" s="12" customFormat="1" ht="14.5" customHeight="1" thickTop="1" thickBot="1" x14ac:dyDescent="0.4">
      <c r="A95" s="103"/>
      <c r="B95" s="104"/>
      <c r="C95" s="104"/>
      <c r="D95" s="108" t="str">
        <f t="shared" si="1"/>
        <v/>
      </c>
      <c r="E95" s="79"/>
      <c r="F95" s="14"/>
    </row>
    <row r="96" spans="1:6" s="12" customFormat="1" ht="14.5" customHeight="1" thickTop="1" thickBot="1" x14ac:dyDescent="0.4">
      <c r="A96" s="103"/>
      <c r="B96" s="104"/>
      <c r="C96" s="104"/>
      <c r="D96" s="108" t="str">
        <f t="shared" si="1"/>
        <v/>
      </c>
      <c r="E96" s="79"/>
      <c r="F96" s="14"/>
    </row>
    <row r="97" spans="1:9" s="12" customFormat="1" ht="14.5" customHeight="1" thickTop="1" thickBot="1" x14ac:dyDescent="0.4">
      <c r="A97" s="103"/>
      <c r="B97" s="104"/>
      <c r="C97" s="104"/>
      <c r="D97" s="108" t="str">
        <f t="shared" si="1"/>
        <v/>
      </c>
      <c r="E97" s="79"/>
      <c r="F97" s="14"/>
    </row>
    <row r="98" spans="1:9" s="12" customFormat="1" ht="14.5" customHeight="1" thickTop="1" thickBot="1" x14ac:dyDescent="0.4">
      <c r="A98" s="103"/>
      <c r="B98" s="104"/>
      <c r="C98" s="104"/>
      <c r="D98" s="108" t="str">
        <f t="shared" si="1"/>
        <v/>
      </c>
      <c r="E98" s="79"/>
      <c r="F98" s="14"/>
    </row>
    <row r="99" spans="1:9" s="12" customFormat="1" ht="14.5" customHeight="1" thickTop="1" thickBot="1" x14ac:dyDescent="0.4">
      <c r="A99" s="103"/>
      <c r="B99" s="104"/>
      <c r="C99" s="104"/>
      <c r="D99" s="108" t="str">
        <f t="shared" si="1"/>
        <v/>
      </c>
      <c r="E99" s="79"/>
      <c r="F99" s="14"/>
    </row>
    <row r="100" spans="1:9" s="12" customFormat="1" ht="14.5" customHeight="1" thickTop="1" thickBot="1" x14ac:dyDescent="0.4">
      <c r="A100" s="103"/>
      <c r="B100" s="104"/>
      <c r="C100" s="104"/>
      <c r="D100" s="108" t="str">
        <f t="shared" si="1"/>
        <v/>
      </c>
      <c r="E100" s="79"/>
      <c r="F100" s="14"/>
    </row>
    <row r="101" spans="1:9" s="12" customFormat="1" ht="14.5" customHeight="1" thickTop="1" thickBot="1" x14ac:dyDescent="0.4">
      <c r="A101" s="103"/>
      <c r="B101" s="104"/>
      <c r="C101" s="104"/>
      <c r="D101" s="108" t="str">
        <f t="shared" si="1"/>
        <v/>
      </c>
      <c r="E101" s="79"/>
      <c r="F101" s="14"/>
    </row>
    <row r="102" spans="1:9" s="12" customFormat="1" ht="14.5" customHeight="1" thickTop="1" thickBot="1" x14ac:dyDescent="0.4">
      <c r="A102" s="103"/>
      <c r="B102" s="104"/>
      <c r="C102" s="104"/>
      <c r="D102" s="108" t="str">
        <f t="shared" si="1"/>
        <v/>
      </c>
      <c r="E102" s="79"/>
      <c r="F102" s="14"/>
    </row>
    <row r="103" spans="1:9" s="12" customFormat="1" ht="14.5" customHeight="1" thickTop="1" thickBot="1" x14ac:dyDescent="0.4">
      <c r="A103" s="103"/>
      <c r="B103" s="104"/>
      <c r="C103" s="104"/>
      <c r="D103" s="108" t="str">
        <f t="shared" si="1"/>
        <v/>
      </c>
      <c r="E103" s="79"/>
      <c r="F103" s="14"/>
    </row>
    <row r="104" spans="1:9" s="12" customFormat="1" ht="14.5" customHeight="1" thickTop="1" thickBot="1" x14ac:dyDescent="0.4">
      <c r="A104" s="103"/>
      <c r="B104" s="104"/>
      <c r="C104" s="104"/>
      <c r="D104" s="108" t="str">
        <f t="shared" si="1"/>
        <v/>
      </c>
      <c r="E104" s="79"/>
      <c r="F104" s="14"/>
    </row>
    <row r="105" spans="1:9" s="12" customFormat="1" ht="14.5" customHeight="1" thickTop="1" thickBot="1" x14ac:dyDescent="0.4">
      <c r="A105" s="103"/>
      <c r="B105" s="104"/>
      <c r="C105" s="104"/>
      <c r="D105" s="108" t="str">
        <f t="shared" si="1"/>
        <v/>
      </c>
      <c r="E105" s="79"/>
      <c r="F105" s="14"/>
    </row>
    <row r="106" spans="1:9" s="12" customFormat="1" ht="14.5" customHeight="1" thickTop="1" thickBot="1" x14ac:dyDescent="0.4">
      <c r="A106" s="103"/>
      <c r="B106" s="104"/>
      <c r="C106" s="104"/>
      <c r="D106" s="109" t="str">
        <f t="shared" si="1"/>
        <v/>
      </c>
      <c r="E106" s="79"/>
      <c r="F106" s="14"/>
    </row>
    <row r="107" spans="1:9" s="12" customFormat="1" ht="16" customHeight="1" thickTop="1" x14ac:dyDescent="0.35">
      <c r="A107" s="42"/>
      <c r="B107" s="42"/>
      <c r="C107" s="42"/>
      <c r="D107" s="42"/>
      <c r="E107" s="79"/>
      <c r="F107" s="14"/>
    </row>
    <row r="108" spans="1:9" s="12" customFormat="1" ht="16" customHeight="1" x14ac:dyDescent="0.35">
      <c r="A108" s="42"/>
      <c r="B108" s="42"/>
      <c r="C108" s="42"/>
      <c r="D108" s="42"/>
      <c r="E108" s="79"/>
      <c r="F108" s="9"/>
      <c r="G108" s="9"/>
    </row>
    <row r="109" spans="1:9" s="7" customFormat="1" x14ac:dyDescent="0.35">
      <c r="E109" s="77"/>
      <c r="F109" s="9"/>
      <c r="G109" s="8"/>
      <c r="H109" s="8"/>
      <c r="I109" s="8"/>
    </row>
  </sheetData>
  <sheetProtection algorithmName="SHA-512" hashValue="InJV4cjEfjR1W3XNZ4EKAReMykpmjGiBaOdUi1DNILpDI1KwLN43ENdqHNguV2PCAKXPN06102cSJdeIzCKvwA==" saltValue="20lXKCBimWaKxH3s5bjn+A==" spinCount="100000" sheet="1" objects="1" scenarios="1"/>
  <mergeCells count="6">
    <mergeCell ref="A1:G1"/>
    <mergeCell ref="A2:G2"/>
    <mergeCell ref="F10:H10"/>
    <mergeCell ref="F5:F8"/>
    <mergeCell ref="G5:G8"/>
    <mergeCell ref="H5:H8"/>
  </mergeCells>
  <conditionalFormatting sqref="F5">
    <cfRule type="cellIs" dxfId="49" priority="1" operator="between">
      <formula>0</formula>
      <formula>0.79999</formula>
    </cfRule>
    <cfRule type="cellIs" dxfId="48" priority="2" operator="between">
      <formula>92%</formula>
      <formula>100%</formula>
    </cfRule>
    <cfRule type="cellIs" dxfId="47" priority="3" operator="between">
      <formula>87%</formula>
      <formula>91.9999%</formula>
    </cfRule>
    <cfRule type="cellIs" dxfId="46" priority="4" operator="between">
      <formula>84%</formula>
      <formula>86.9999%</formula>
    </cfRule>
    <cfRule type="cellIs" dxfId="45" priority="5" operator="between">
      <formula>80%</formula>
      <formula>83.9999%</formula>
    </cfRule>
  </conditionalFormatting>
  <conditionalFormatting sqref="G5">
    <cfRule type="cellIs" dxfId="44" priority="14" operator="between">
      <formula>0</formula>
      <formula>0</formula>
    </cfRule>
    <cfRule type="cellIs" dxfId="43" priority="15" operator="between">
      <formula>1</formula>
      <formula>1</formula>
    </cfRule>
    <cfRule type="cellIs" dxfId="42" priority="16" operator="between">
      <formula>2</formula>
      <formula>2</formula>
    </cfRule>
    <cfRule type="cellIs" dxfId="41" priority="17" operator="between">
      <formula>3</formula>
      <formula>3</formula>
    </cfRule>
    <cfRule type="cellIs" dxfId="40" priority="18" operator="between">
      <formula>4</formula>
      <formula>4</formula>
    </cfRule>
  </conditionalFormatting>
  <conditionalFormatting sqref="H5">
    <cfRule type="beginsWith" dxfId="39" priority="9" operator="beginsWith" text="S">
      <formula>LEFT(H5,LEN("S"))="S"</formula>
    </cfRule>
    <cfRule type="containsText" dxfId="38" priority="10" operator="containsText" text="Exceeds Expectations">
      <formula>NOT(ISERROR(SEARCH("Exceeds Expectations",H5)))</formula>
    </cfRule>
    <cfRule type="containsText" dxfId="37" priority="11" operator="containsText" text="Meets Expectations">
      <formula>NOT(ISERROR(SEARCH("Meets Expectations",H5)))</formula>
    </cfRule>
    <cfRule type="containsText" dxfId="36" priority="12" operator="containsText" text="Progressing Toward Expectations">
      <formula>NOT(ISERROR(SEARCH("Progressing Toward Expectations",H5)))</formula>
    </cfRule>
    <cfRule type="containsText" dxfId="35" priority="13" operator="containsText" text="Below Expectations">
      <formula>NOT(ISERROR(SEARCH("Below Expectations",H5)))</formula>
    </cfRule>
  </conditionalFormatting>
  <pageMargins left="0.7" right="0.7" top="0.75" bottom="0.75" header="0.3" footer="0.3"/>
  <pageSetup orientation="portrait" r:id="rId1"/>
  <ignoredErrors>
    <ignoredError sqref="G6:H8 H5"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1C2C-D6F9-4125-AFF6-79B7D897E1AA}">
  <dimension ref="A1:K38"/>
  <sheetViews>
    <sheetView zoomScale="60" zoomScaleNormal="60" workbookViewId="0">
      <selection activeCell="B5" sqref="B5:B37"/>
    </sheetView>
  </sheetViews>
  <sheetFormatPr defaultColWidth="15.54296875" defaultRowHeight="14.5" x14ac:dyDescent="0.35"/>
  <cols>
    <col min="1" max="1" width="82.54296875" style="48" customWidth="1"/>
    <col min="2" max="3" width="15.54296875" style="47" customWidth="1"/>
    <col min="4" max="4" width="7.1796875" style="47" customWidth="1"/>
    <col min="5" max="7" width="18.26953125" style="47" customWidth="1"/>
    <col min="8" max="8" width="14.26953125" style="47" customWidth="1"/>
    <col min="9" max="9" width="42.36328125" style="49" customWidth="1"/>
    <col min="10" max="11" width="42.36328125" style="47" customWidth="1"/>
    <col min="12" max="16384" width="15.54296875" style="47"/>
  </cols>
  <sheetData>
    <row r="1" spans="1:11" ht="21" x14ac:dyDescent="0.35">
      <c r="A1" s="44" t="s">
        <v>43</v>
      </c>
      <c r="B1" s="45"/>
      <c r="C1" s="45"/>
      <c r="D1" s="45"/>
      <c r="E1" s="45"/>
      <c r="F1" s="45"/>
      <c r="G1" s="45"/>
      <c r="H1" s="45"/>
      <c r="I1" s="46"/>
      <c r="J1" s="45"/>
      <c r="K1" s="45"/>
    </row>
    <row r="2" spans="1:11" ht="56.15" customHeight="1" x14ac:dyDescent="0.35">
      <c r="A2" s="192" t="s">
        <v>107</v>
      </c>
      <c r="B2" s="192"/>
      <c r="C2" s="192"/>
      <c r="D2" s="192"/>
      <c r="E2" s="192"/>
      <c r="F2" s="192"/>
      <c r="G2" s="192"/>
      <c r="H2" s="192"/>
      <c r="I2" s="192"/>
      <c r="J2" s="192"/>
      <c r="K2" s="192"/>
    </row>
    <row r="3" spans="1:11" ht="15" thickBot="1" x14ac:dyDescent="0.4"/>
    <row r="4" spans="1:11" s="15" customFormat="1" ht="103" customHeight="1" thickTop="1" thickBot="1" x14ac:dyDescent="0.4">
      <c r="A4" s="50" t="s">
        <v>44</v>
      </c>
      <c r="B4" s="10" t="s">
        <v>119</v>
      </c>
      <c r="C4" s="51" t="s">
        <v>120</v>
      </c>
      <c r="D4" s="34"/>
      <c r="E4" s="52" t="s">
        <v>121</v>
      </c>
      <c r="F4" s="233" t="s">
        <v>45</v>
      </c>
      <c r="G4" s="52" t="s">
        <v>122</v>
      </c>
      <c r="H4" s="233" t="s">
        <v>46</v>
      </c>
      <c r="I4" s="131" t="s">
        <v>154</v>
      </c>
      <c r="J4" s="120" t="s">
        <v>155</v>
      </c>
      <c r="K4" s="121" t="s">
        <v>156</v>
      </c>
    </row>
    <row r="5" spans="1:11" ht="18" customHeight="1" thickTop="1" thickBot="1" x14ac:dyDescent="0.4">
      <c r="A5" s="53" t="s">
        <v>118</v>
      </c>
      <c r="B5" s="102"/>
      <c r="C5" s="54">
        <f>IF(B5="N/A",0,4)</f>
        <v>4</v>
      </c>
      <c r="E5" s="230">
        <f>SUM(B5:B37)</f>
        <v>0</v>
      </c>
      <c r="F5" s="233"/>
      <c r="G5" s="231">
        <f>SUM(C5:C37)</f>
        <v>132</v>
      </c>
      <c r="H5" s="233"/>
      <c r="I5" s="227">
        <f>ROUND((E5/G5),3)</f>
        <v>0</v>
      </c>
      <c r="J5" s="228">
        <f>IF(I5="", "",IF(AND(I5&gt;=90%, I5&lt;=100%), 4,IF(AND(I5&gt;=75%, I5&lt;90%), 3,IF(AND(I5&gt;=55%, I5&lt;75%), 2,IF(AND(I5&gt;=35%, I5&lt;55%), 1,IF(AND(I5&gt;=0%, I5&lt;35%), 0, ""))))))</f>
        <v>0</v>
      </c>
      <c r="K5" s="225" t="str">
        <f>IF(J5=4, "Exceeds Standards",
   IF(J5=3, "Meets Standards",
   IF(J5=2, "Progressing Towards Standards",
   IF(J5=1, "Below Standards",
   IF(J5=0, "Significantly Below Standards", "")))))</f>
        <v>Significantly Below Standards</v>
      </c>
    </row>
    <row r="6" spans="1:11" ht="18" customHeight="1" thickTop="1" thickBot="1" x14ac:dyDescent="0.4">
      <c r="A6" s="53" t="s">
        <v>123</v>
      </c>
      <c r="B6" s="102"/>
      <c r="C6" s="54">
        <f t="shared" ref="C6:C37" si="0">IF(B6="N/A",0,4)</f>
        <v>4</v>
      </c>
      <c r="E6" s="230"/>
      <c r="F6" s="233"/>
      <c r="G6" s="232"/>
      <c r="H6" s="233"/>
      <c r="I6" s="227"/>
      <c r="J6" s="229"/>
      <c r="K6" s="226"/>
    </row>
    <row r="7" spans="1:11" ht="18" customHeight="1" thickTop="1" thickBot="1" x14ac:dyDescent="0.4">
      <c r="A7" s="53" t="s">
        <v>47</v>
      </c>
      <c r="B7" s="102"/>
      <c r="C7" s="54">
        <f t="shared" si="0"/>
        <v>4</v>
      </c>
      <c r="I7" s="55"/>
      <c r="J7" s="56"/>
      <c r="K7" s="57"/>
    </row>
    <row r="8" spans="1:11" ht="18" customHeight="1" thickTop="1" thickBot="1" x14ac:dyDescent="0.4">
      <c r="A8" s="53" t="s">
        <v>48</v>
      </c>
      <c r="B8" s="102"/>
      <c r="C8" s="54">
        <f t="shared" si="0"/>
        <v>4</v>
      </c>
      <c r="I8" s="222" t="s">
        <v>10</v>
      </c>
      <c r="J8" s="223"/>
      <c r="K8" s="224"/>
    </row>
    <row r="9" spans="1:11" ht="18" customHeight="1" thickTop="1" thickBot="1" x14ac:dyDescent="0.4">
      <c r="A9" s="53" t="s">
        <v>49</v>
      </c>
      <c r="B9" s="102"/>
      <c r="C9" s="54">
        <f t="shared" si="0"/>
        <v>4</v>
      </c>
      <c r="I9" s="132" t="s">
        <v>50</v>
      </c>
      <c r="J9" s="90" t="s">
        <v>12</v>
      </c>
      <c r="K9" s="110" t="s">
        <v>37</v>
      </c>
    </row>
    <row r="10" spans="1:11" ht="18" customHeight="1" thickTop="1" thickBot="1" x14ac:dyDescent="0.4">
      <c r="A10" s="53" t="s">
        <v>51</v>
      </c>
      <c r="B10" s="102"/>
      <c r="C10" s="54">
        <f t="shared" si="0"/>
        <v>4</v>
      </c>
      <c r="I10" s="133" t="s">
        <v>127</v>
      </c>
      <c r="J10" s="134">
        <v>4</v>
      </c>
      <c r="K10" s="135" t="s">
        <v>22</v>
      </c>
    </row>
    <row r="11" spans="1:11" ht="18" customHeight="1" thickTop="1" thickBot="1" x14ac:dyDescent="0.4">
      <c r="A11" s="53" t="s">
        <v>52</v>
      </c>
      <c r="B11" s="102"/>
      <c r="C11" s="54">
        <f t="shared" si="0"/>
        <v>4</v>
      </c>
      <c r="I11" s="133" t="s">
        <v>128</v>
      </c>
      <c r="J11" s="134">
        <v>3</v>
      </c>
      <c r="K11" s="136" t="s">
        <v>9</v>
      </c>
    </row>
    <row r="12" spans="1:11" ht="18" customHeight="1" thickTop="1" thickBot="1" x14ac:dyDescent="0.4">
      <c r="A12" s="53" t="s">
        <v>53</v>
      </c>
      <c r="B12" s="102"/>
      <c r="C12" s="54">
        <f t="shared" si="0"/>
        <v>4</v>
      </c>
      <c r="I12" s="133" t="s">
        <v>129</v>
      </c>
      <c r="J12" s="134">
        <v>2</v>
      </c>
      <c r="K12" s="137" t="s">
        <v>54</v>
      </c>
    </row>
    <row r="13" spans="1:11" ht="18" customHeight="1" thickTop="1" thickBot="1" x14ac:dyDescent="0.4">
      <c r="A13" s="53" t="s">
        <v>117</v>
      </c>
      <c r="B13" s="102"/>
      <c r="C13" s="54">
        <f t="shared" si="0"/>
        <v>4</v>
      </c>
      <c r="F13" s="85"/>
      <c r="I13" s="133" t="s">
        <v>130</v>
      </c>
      <c r="J13" s="134">
        <v>1</v>
      </c>
      <c r="K13" s="138" t="s">
        <v>55</v>
      </c>
    </row>
    <row r="14" spans="1:11" ht="19" customHeight="1" thickTop="1" thickBot="1" x14ac:dyDescent="0.4">
      <c r="A14" s="53" t="s">
        <v>56</v>
      </c>
      <c r="B14" s="102"/>
      <c r="C14" s="54">
        <f t="shared" si="0"/>
        <v>4</v>
      </c>
      <c r="I14" s="139" t="s">
        <v>131</v>
      </c>
      <c r="J14" s="140">
        <v>0</v>
      </c>
      <c r="K14" s="141" t="s">
        <v>57</v>
      </c>
    </row>
    <row r="15" spans="1:11" ht="18" customHeight="1" thickTop="1" thickBot="1" x14ac:dyDescent="0.4">
      <c r="A15" s="53" t="s">
        <v>124</v>
      </c>
      <c r="B15" s="102"/>
      <c r="C15" s="54">
        <f t="shared" si="0"/>
        <v>4</v>
      </c>
    </row>
    <row r="16" spans="1:11" ht="18" customHeight="1" thickTop="1" thickBot="1" x14ac:dyDescent="0.4">
      <c r="A16" s="53" t="s">
        <v>58</v>
      </c>
      <c r="B16" s="102"/>
      <c r="C16" s="54">
        <f t="shared" si="0"/>
        <v>4</v>
      </c>
    </row>
    <row r="17" spans="1:9" ht="18" customHeight="1" thickTop="1" thickBot="1" x14ac:dyDescent="0.4">
      <c r="A17" s="53" t="s">
        <v>125</v>
      </c>
      <c r="B17" s="102"/>
      <c r="C17" s="54">
        <f t="shared" si="0"/>
        <v>4</v>
      </c>
      <c r="F17" s="101"/>
    </row>
    <row r="18" spans="1:9" ht="18" customHeight="1" thickTop="1" thickBot="1" x14ac:dyDescent="0.4">
      <c r="A18" s="53" t="s">
        <v>59</v>
      </c>
      <c r="B18" s="102"/>
      <c r="C18" s="54">
        <f t="shared" si="0"/>
        <v>4</v>
      </c>
    </row>
    <row r="19" spans="1:9" ht="18" customHeight="1" thickTop="1" thickBot="1" x14ac:dyDescent="0.4">
      <c r="A19" s="53" t="s">
        <v>60</v>
      </c>
      <c r="B19" s="102"/>
      <c r="C19" s="54">
        <f t="shared" si="0"/>
        <v>4</v>
      </c>
    </row>
    <row r="20" spans="1:9" ht="18" customHeight="1" thickTop="1" thickBot="1" x14ac:dyDescent="0.4">
      <c r="A20" s="53" t="s">
        <v>61</v>
      </c>
      <c r="B20" s="102"/>
      <c r="C20" s="54">
        <f t="shared" si="0"/>
        <v>4</v>
      </c>
    </row>
    <row r="21" spans="1:9" ht="18" customHeight="1" thickTop="1" thickBot="1" x14ac:dyDescent="0.4">
      <c r="A21" s="53" t="s">
        <v>62</v>
      </c>
      <c r="B21" s="102"/>
      <c r="C21" s="54">
        <f t="shared" si="0"/>
        <v>4</v>
      </c>
    </row>
    <row r="22" spans="1:9" ht="18" customHeight="1" thickTop="1" thickBot="1" x14ac:dyDescent="0.4">
      <c r="A22" s="53" t="s">
        <v>63</v>
      </c>
      <c r="B22" s="102"/>
      <c r="C22" s="54">
        <f t="shared" si="0"/>
        <v>4</v>
      </c>
      <c r="E22" s="58"/>
    </row>
    <row r="23" spans="1:9" ht="18" customHeight="1" thickTop="1" thickBot="1" x14ac:dyDescent="0.4">
      <c r="A23" s="53" t="s">
        <v>64</v>
      </c>
      <c r="B23" s="102"/>
      <c r="C23" s="54">
        <f t="shared" si="0"/>
        <v>4</v>
      </c>
      <c r="E23" s="58"/>
    </row>
    <row r="24" spans="1:9" ht="18" customHeight="1" thickTop="1" thickBot="1" x14ac:dyDescent="0.4">
      <c r="A24" s="53" t="s">
        <v>65</v>
      </c>
      <c r="B24" s="102"/>
      <c r="C24" s="54">
        <f t="shared" si="0"/>
        <v>4</v>
      </c>
      <c r="G24" s="60"/>
      <c r="H24" s="60"/>
      <c r="I24" s="60"/>
    </row>
    <row r="25" spans="1:9" ht="18" customHeight="1" thickTop="1" thickBot="1" x14ac:dyDescent="0.4">
      <c r="A25" s="53" t="s">
        <v>66</v>
      </c>
      <c r="B25" s="102"/>
      <c r="C25" s="54">
        <f t="shared" si="0"/>
        <v>4</v>
      </c>
      <c r="G25" s="60"/>
      <c r="H25" s="60"/>
      <c r="I25" s="60"/>
    </row>
    <row r="26" spans="1:9" ht="18" customHeight="1" thickTop="1" thickBot="1" x14ac:dyDescent="0.4">
      <c r="A26" s="53" t="s">
        <v>67</v>
      </c>
      <c r="B26" s="102"/>
      <c r="C26" s="54">
        <f t="shared" si="0"/>
        <v>4</v>
      </c>
      <c r="G26" s="60"/>
      <c r="H26" s="60"/>
      <c r="I26" s="60"/>
    </row>
    <row r="27" spans="1:9" ht="18" customHeight="1" thickTop="1" thickBot="1" x14ac:dyDescent="0.4">
      <c r="A27" s="53" t="s">
        <v>68</v>
      </c>
      <c r="B27" s="102"/>
      <c r="C27" s="54">
        <f t="shared" si="0"/>
        <v>4</v>
      </c>
      <c r="G27" s="60"/>
      <c r="H27" s="60"/>
      <c r="I27" s="60"/>
    </row>
    <row r="28" spans="1:9" ht="18" customHeight="1" thickTop="1" thickBot="1" x14ac:dyDescent="0.4">
      <c r="A28" s="53" t="s">
        <v>69</v>
      </c>
      <c r="B28" s="102"/>
      <c r="C28" s="54">
        <f t="shared" si="0"/>
        <v>4</v>
      </c>
      <c r="G28" s="60"/>
      <c r="H28" s="60"/>
      <c r="I28" s="60"/>
    </row>
    <row r="29" spans="1:9" ht="18" customHeight="1" thickTop="1" thickBot="1" x14ac:dyDescent="0.4">
      <c r="A29" s="53" t="s">
        <v>70</v>
      </c>
      <c r="B29" s="102"/>
      <c r="C29" s="54">
        <f t="shared" si="0"/>
        <v>4</v>
      </c>
      <c r="G29" s="60"/>
      <c r="H29" s="60"/>
      <c r="I29" s="60"/>
    </row>
    <row r="30" spans="1:9" ht="18" customHeight="1" thickTop="1" thickBot="1" x14ac:dyDescent="0.4">
      <c r="A30" s="53" t="s">
        <v>71</v>
      </c>
      <c r="B30" s="102"/>
      <c r="C30" s="54">
        <f t="shared" si="0"/>
        <v>4</v>
      </c>
      <c r="G30" s="60"/>
      <c r="H30" s="60"/>
      <c r="I30" s="60"/>
    </row>
    <row r="31" spans="1:9" ht="18" customHeight="1" thickTop="1" thickBot="1" x14ac:dyDescent="0.4">
      <c r="A31" s="53" t="s">
        <v>72</v>
      </c>
      <c r="B31" s="102"/>
      <c r="C31" s="54">
        <f t="shared" si="0"/>
        <v>4</v>
      </c>
    </row>
    <row r="32" spans="1:9" ht="18" customHeight="1" thickTop="1" thickBot="1" x14ac:dyDescent="0.4">
      <c r="A32" s="53" t="s">
        <v>73</v>
      </c>
      <c r="B32" s="102"/>
      <c r="C32" s="54">
        <f t="shared" si="0"/>
        <v>4</v>
      </c>
    </row>
    <row r="33" spans="1:3" ht="18" customHeight="1" thickTop="1" thickBot="1" x14ac:dyDescent="0.4">
      <c r="A33" s="53" t="s">
        <v>74</v>
      </c>
      <c r="B33" s="102"/>
      <c r="C33" s="54">
        <f t="shared" si="0"/>
        <v>4</v>
      </c>
    </row>
    <row r="34" spans="1:3" ht="18" customHeight="1" thickTop="1" thickBot="1" x14ac:dyDescent="0.4">
      <c r="A34" s="53" t="s">
        <v>75</v>
      </c>
      <c r="B34" s="102"/>
      <c r="C34" s="54">
        <f t="shared" si="0"/>
        <v>4</v>
      </c>
    </row>
    <row r="35" spans="1:3" ht="18" customHeight="1" thickTop="1" thickBot="1" x14ac:dyDescent="0.4">
      <c r="A35" s="53" t="s">
        <v>76</v>
      </c>
      <c r="B35" s="102"/>
      <c r="C35" s="54">
        <f t="shared" si="0"/>
        <v>4</v>
      </c>
    </row>
    <row r="36" spans="1:3" ht="18" customHeight="1" thickTop="1" thickBot="1" x14ac:dyDescent="0.4">
      <c r="A36" s="53" t="s">
        <v>77</v>
      </c>
      <c r="B36" s="102"/>
      <c r="C36" s="54">
        <f t="shared" si="0"/>
        <v>4</v>
      </c>
    </row>
    <row r="37" spans="1:3" ht="18" customHeight="1" thickTop="1" thickBot="1" x14ac:dyDescent="0.4">
      <c r="A37" s="59" t="s">
        <v>78</v>
      </c>
      <c r="B37" s="102"/>
      <c r="C37" s="54">
        <f t="shared" si="0"/>
        <v>4</v>
      </c>
    </row>
    <row r="38" spans="1:3" ht="14.5" customHeight="1" thickTop="1" x14ac:dyDescent="0.35">
      <c r="A38" s="60"/>
      <c r="B38" s="9"/>
      <c r="C38" s="9"/>
    </row>
  </sheetData>
  <sheetProtection algorithmName="SHA-512" hashValue="mZbkgmY68a2A1e9dK68zDeKFUhFohdr1EHmAxWm1GbPpSJvCF+gKVN6fLiYxGt3i9YvNeMVoiqX8ly/1fQKYzQ==" saltValue="PIMerMvRxiQFC4XFyWtRDA==" spinCount="100000" sheet="1" objects="1" scenarios="1"/>
  <mergeCells count="9">
    <mergeCell ref="A2:K2"/>
    <mergeCell ref="I8:K8"/>
    <mergeCell ref="K5:K6"/>
    <mergeCell ref="I5:I6"/>
    <mergeCell ref="J5:J6"/>
    <mergeCell ref="E5:E6"/>
    <mergeCell ref="G5:G6"/>
    <mergeCell ref="F4:F6"/>
    <mergeCell ref="H4:H6"/>
  </mergeCells>
  <conditionalFormatting sqref="I5:I6">
    <cfRule type="cellIs" dxfId="34" priority="1" operator="between">
      <formula>0.9</formula>
      <formula>1</formula>
    </cfRule>
    <cfRule type="cellIs" dxfId="33" priority="2" operator="between">
      <formula>0.75</formula>
      <formula>0.899999</formula>
    </cfRule>
    <cfRule type="cellIs" dxfId="32" priority="3" operator="between">
      <formula>0.55</formula>
      <formula>0.749999</formula>
    </cfRule>
    <cfRule type="cellIs" dxfId="31" priority="4" operator="between">
      <formula>0.35</formula>
      <formula>0.549999</formula>
    </cfRule>
    <cfRule type="cellIs" dxfId="30" priority="5" operator="between">
      <formula>0%</formula>
      <formula>34.9999%</formula>
    </cfRule>
  </conditionalFormatting>
  <conditionalFormatting sqref="J5:J6">
    <cfRule type="cellIs" dxfId="29" priority="14" operator="between">
      <formula>0</formula>
      <formula>0</formula>
    </cfRule>
    <cfRule type="cellIs" dxfId="28" priority="15" operator="between">
      <formula>1</formula>
      <formula>1</formula>
    </cfRule>
    <cfRule type="cellIs" dxfId="27" priority="16" operator="between">
      <formula>2</formula>
      <formula>2</formula>
    </cfRule>
    <cfRule type="cellIs" dxfId="26" priority="17" operator="between">
      <formula>3</formula>
      <formula>3</formula>
    </cfRule>
    <cfRule type="cellIs" dxfId="25" priority="18" operator="between">
      <formula>4</formula>
      <formula>4</formula>
    </cfRule>
  </conditionalFormatting>
  <conditionalFormatting sqref="K5:K6">
    <cfRule type="beginsWith" dxfId="24" priority="9" operator="beginsWith" text="S">
      <formula>LEFT(K5,LEN("S"))="S"</formula>
    </cfRule>
    <cfRule type="containsText" dxfId="23" priority="10" operator="containsText" text="Below Standards">
      <formula>NOT(ISERROR(SEARCH("Below Standards",K5)))</formula>
    </cfRule>
    <cfRule type="containsText" dxfId="22" priority="11" operator="containsText" text="Progressing Towards Standards">
      <formula>NOT(ISERROR(SEARCH("Progressing Towards Standards",K5)))</formula>
    </cfRule>
    <cfRule type="containsText" dxfId="21" priority="12" operator="containsText" text="Meets Standards">
      <formula>NOT(ISERROR(SEARCH("Meets Standards",K5)))</formula>
    </cfRule>
    <cfRule type="containsText" dxfId="20" priority="13" operator="containsText" text="Exceeds Standards">
      <formula>NOT(ISERROR(SEARCH("Exceeds Standards",K5)))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E5ED619-5227-4F39-A86A-49092B0BAB4C}">
          <x14:formula1>
            <xm:f>'Data Validation'!$A$8:$A$13</xm:f>
          </x14:formula1>
          <xm:sqref>B5:B37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834B5-9427-41F8-8178-0B552EDC3FEF}">
  <dimension ref="A1:K27"/>
  <sheetViews>
    <sheetView tabSelected="1" zoomScale="50" zoomScaleNormal="50" workbookViewId="0">
      <selection activeCell="S7" sqref="S7"/>
    </sheetView>
  </sheetViews>
  <sheetFormatPr defaultColWidth="8.7265625" defaultRowHeight="18.5" x14ac:dyDescent="0.35"/>
  <cols>
    <col min="1" max="6" width="24.36328125" style="9" customWidth="1"/>
    <col min="7" max="8" width="47.81640625" style="9" customWidth="1"/>
    <col min="9" max="9" width="40.54296875" style="9" customWidth="1"/>
    <col min="10" max="16384" width="8.7265625" style="9"/>
  </cols>
  <sheetData>
    <row r="1" spans="1:11" ht="50.15" customHeight="1" x14ac:dyDescent="0.35">
      <c r="A1" s="236" t="s">
        <v>79</v>
      </c>
      <c r="B1" s="236"/>
      <c r="C1" s="236"/>
      <c r="D1" s="236"/>
      <c r="E1" s="236"/>
      <c r="F1" s="236"/>
      <c r="G1" s="236"/>
      <c r="H1" s="236"/>
      <c r="I1" s="46"/>
      <c r="J1" s="45"/>
      <c r="K1" s="45"/>
    </row>
    <row r="2" spans="1:11" ht="93" customHeight="1" x14ac:dyDescent="0.35">
      <c r="A2" s="237" t="s">
        <v>161</v>
      </c>
      <c r="B2" s="237"/>
      <c r="C2" s="237"/>
      <c r="D2" s="237"/>
      <c r="E2" s="237"/>
      <c r="F2" s="237"/>
      <c r="G2" s="237"/>
      <c r="H2" s="237"/>
      <c r="I2" s="61"/>
      <c r="J2" s="61"/>
      <c r="K2" s="61"/>
    </row>
    <row r="3" spans="1:11" ht="19" thickBot="1" x14ac:dyDescent="0.4"/>
    <row r="4" spans="1:11" s="21" customFormat="1" ht="88.5" customHeight="1" thickTop="1" thickBot="1" x14ac:dyDescent="0.4">
      <c r="A4" s="244" t="s">
        <v>157</v>
      </c>
      <c r="B4" s="245"/>
      <c r="C4" s="245"/>
      <c r="D4" s="245"/>
      <c r="E4" s="245"/>
      <c r="F4" s="245"/>
      <c r="G4" s="246"/>
      <c r="H4" s="171"/>
    </row>
    <row r="5" spans="1:11" ht="19" thickTop="1" x14ac:dyDescent="0.35"/>
    <row r="6" spans="1:11" ht="26.5" thickBot="1" x14ac:dyDescent="0.4">
      <c r="A6" s="250" t="s">
        <v>81</v>
      </c>
      <c r="B6" s="250"/>
      <c r="C6" s="250"/>
      <c r="D6" s="250"/>
      <c r="E6" s="250"/>
      <c r="F6" s="250"/>
      <c r="G6" s="250"/>
      <c r="H6" s="250"/>
    </row>
    <row r="7" spans="1:11" s="14" customFormat="1" ht="98" customHeight="1" x14ac:dyDescent="0.35">
      <c r="A7" s="154" t="s">
        <v>82</v>
      </c>
      <c r="B7" s="247" t="s">
        <v>83</v>
      </c>
      <c r="C7" s="154" t="s">
        <v>84</v>
      </c>
      <c r="D7" s="247" t="s">
        <v>83</v>
      </c>
      <c r="E7" s="154" t="s">
        <v>85</v>
      </c>
      <c r="F7" s="248" t="s">
        <v>86</v>
      </c>
      <c r="G7" s="120" t="s">
        <v>87</v>
      </c>
      <c r="H7" s="121" t="s">
        <v>88</v>
      </c>
    </row>
    <row r="8" spans="1:11" s="14" customFormat="1" ht="55" customHeight="1" thickBot="1" x14ac:dyDescent="0.4">
      <c r="A8" s="154">
        <f>Academics!U10</f>
        <v>0</v>
      </c>
      <c r="B8" s="247"/>
      <c r="C8" s="154">
        <f>Compliance!G5</f>
        <v>0</v>
      </c>
      <c r="D8" s="247"/>
      <c r="E8" s="154">
        <f>Quality!J5</f>
        <v>0</v>
      </c>
      <c r="F8" s="248"/>
      <c r="G8" s="156">
        <f>IF(COUNTA(A8, C8, E8)=3, A8+C8+E8, "Missing component score(s)")</f>
        <v>0</v>
      </c>
      <c r="H8" s="157" t="str">
        <f>IF(AND(G8&gt;=10,G8&lt;=12),"Exemplary",IF(AND(G8&gt;=7,G8&lt;=9.5),"Effective",IF(AND(G8&gt;=3,G8&lt;=6.5),"Ineffective",IF(AND(G8&gt;=0,G8&lt;=2.5),"Poor",""))))</f>
        <v>Poor</v>
      </c>
    </row>
    <row r="9" spans="1:11" s="14" customFormat="1" ht="24.65" customHeight="1" thickBot="1" x14ac:dyDescent="0.4">
      <c r="A9" s="117"/>
      <c r="B9" s="117"/>
      <c r="C9" s="117"/>
      <c r="D9" s="117"/>
      <c r="E9" s="117"/>
      <c r="F9" s="117"/>
      <c r="G9" s="117"/>
      <c r="H9" s="117"/>
    </row>
    <row r="10" spans="1:11" s="14" customFormat="1" ht="32.5" customHeight="1" x14ac:dyDescent="0.35">
      <c r="A10" s="155"/>
      <c r="B10" s="155"/>
      <c r="C10" s="155"/>
      <c r="D10" s="155"/>
      <c r="E10" s="155"/>
      <c r="F10" s="155"/>
      <c r="G10" s="251" t="s">
        <v>89</v>
      </c>
      <c r="H10" s="252"/>
      <c r="I10" s="35"/>
    </row>
    <row r="11" spans="1:11" s="14" customFormat="1" ht="26" x14ac:dyDescent="0.35">
      <c r="A11" s="155"/>
      <c r="B11" s="155"/>
      <c r="C11" s="155"/>
      <c r="D11" s="155"/>
      <c r="E11" s="155"/>
      <c r="F11" s="155"/>
      <c r="G11" s="158" t="s">
        <v>90</v>
      </c>
      <c r="H11" s="119" t="s">
        <v>91</v>
      </c>
      <c r="I11" s="35"/>
    </row>
    <row r="12" spans="1:11" s="14" customFormat="1" ht="26" x14ac:dyDescent="0.35">
      <c r="A12" s="155"/>
      <c r="B12" s="155"/>
      <c r="C12" s="155"/>
      <c r="D12" s="155"/>
      <c r="E12" s="155"/>
      <c r="F12" s="155"/>
      <c r="G12" s="159" t="s">
        <v>92</v>
      </c>
      <c r="H12" s="160" t="s">
        <v>93</v>
      </c>
      <c r="I12" s="35"/>
    </row>
    <row r="13" spans="1:11" s="14" customFormat="1" ht="26" x14ac:dyDescent="0.35">
      <c r="A13" s="155"/>
      <c r="B13" s="155"/>
      <c r="C13" s="155"/>
      <c r="D13" s="155"/>
      <c r="E13" s="155"/>
      <c r="F13" s="155"/>
      <c r="G13" s="159" t="s">
        <v>158</v>
      </c>
      <c r="H13" s="161" t="s">
        <v>94</v>
      </c>
      <c r="I13" s="35"/>
    </row>
    <row r="14" spans="1:11" s="14" customFormat="1" ht="26" x14ac:dyDescent="0.35">
      <c r="A14" s="155"/>
      <c r="B14" s="155"/>
      <c r="C14" s="155"/>
      <c r="D14" s="155"/>
      <c r="E14" s="155"/>
      <c r="F14" s="155"/>
      <c r="G14" s="159" t="s">
        <v>159</v>
      </c>
      <c r="H14" s="162" t="s">
        <v>95</v>
      </c>
      <c r="I14" s="35"/>
    </row>
    <row r="15" spans="1:11" s="14" customFormat="1" ht="26.5" thickBot="1" x14ac:dyDescent="0.4">
      <c r="A15" s="155"/>
      <c r="B15" s="155"/>
      <c r="C15" s="155"/>
      <c r="D15" s="155"/>
      <c r="E15" s="155"/>
      <c r="F15" s="155"/>
      <c r="G15" s="163" t="s">
        <v>160</v>
      </c>
      <c r="H15" s="164" t="s">
        <v>96</v>
      </c>
      <c r="I15" s="35"/>
    </row>
    <row r="16" spans="1:11" s="14" customFormat="1" ht="26" x14ac:dyDescent="0.35">
      <c r="A16" s="155"/>
      <c r="B16" s="155"/>
      <c r="C16" s="155"/>
      <c r="D16" s="155"/>
      <c r="E16" s="155"/>
      <c r="F16" s="155"/>
      <c r="G16" s="165"/>
      <c r="H16" s="165"/>
      <c r="I16" s="35"/>
    </row>
    <row r="17" spans="1:9" s="14" customFormat="1" ht="26.5" thickBot="1" x14ac:dyDescent="0.4">
      <c r="A17" s="155"/>
      <c r="B17" s="155"/>
      <c r="C17" s="155"/>
      <c r="D17" s="155"/>
      <c r="E17" s="155"/>
      <c r="F17" s="155"/>
      <c r="G17" s="166"/>
      <c r="H17" s="167"/>
      <c r="I17" s="35"/>
    </row>
    <row r="18" spans="1:9" ht="26.5" thickBot="1" x14ac:dyDescent="0.4">
      <c r="A18" s="167"/>
      <c r="B18" s="167"/>
      <c r="C18" s="238" t="s">
        <v>97</v>
      </c>
      <c r="D18" s="239"/>
      <c r="E18" s="239"/>
      <c r="F18" s="239"/>
      <c r="G18" s="239"/>
      <c r="H18" s="240"/>
      <c r="I18" s="39"/>
    </row>
    <row r="19" spans="1:9" ht="90.5" customHeight="1" x14ac:dyDescent="0.35">
      <c r="A19" s="167"/>
      <c r="B19" s="167"/>
      <c r="C19" s="168" t="s">
        <v>84</v>
      </c>
      <c r="D19" s="247" t="s">
        <v>83</v>
      </c>
      <c r="E19" s="168" t="s">
        <v>85</v>
      </c>
      <c r="F19" s="247" t="s">
        <v>98</v>
      </c>
      <c r="G19" s="120" t="s">
        <v>87</v>
      </c>
      <c r="H19" s="121" t="s">
        <v>88</v>
      </c>
      <c r="I19" s="60"/>
    </row>
    <row r="20" spans="1:9" ht="55" customHeight="1" thickBot="1" x14ac:dyDescent="0.4">
      <c r="A20" s="167"/>
      <c r="B20" s="167"/>
      <c r="C20" s="172">
        <f>Compliance!G5</f>
        <v>0</v>
      </c>
      <c r="D20" s="249"/>
      <c r="E20" s="169">
        <f>Quality!J5</f>
        <v>0</v>
      </c>
      <c r="F20" s="249"/>
      <c r="G20" s="156">
        <f>IF(COUNTA(C20, E20)=2, C20+E20, "Missing component score(s)")</f>
        <v>0</v>
      </c>
      <c r="H20" s="157" t="str">
        <f>IF(AND(G20&gt;=7,G20&lt;=8),"Exemplary",IF(AND(G20&gt;=5,G20&lt;=6),"Effective",IF(AND(G20&gt;=2,G20&lt;=4),"Ineffective",IF(AND(G20&gt;=0,G20&lt;=1),"Poor",""))))</f>
        <v>Poor</v>
      </c>
      <c r="I20" s="60"/>
    </row>
    <row r="21" spans="1:9" ht="26.5" thickBot="1" x14ac:dyDescent="0.4">
      <c r="A21" s="155"/>
      <c r="B21" s="170"/>
      <c r="C21" s="241"/>
      <c r="D21" s="242"/>
      <c r="E21" s="242"/>
      <c r="F21" s="242"/>
      <c r="G21" s="242"/>
      <c r="H21" s="243"/>
      <c r="I21" s="60"/>
    </row>
    <row r="22" spans="1:9" s="14" customFormat="1" ht="33.65" customHeight="1" x14ac:dyDescent="0.35">
      <c r="A22" s="165"/>
      <c r="B22" s="165"/>
      <c r="C22" s="165"/>
      <c r="D22" s="165"/>
      <c r="E22" s="165"/>
      <c r="F22" s="165"/>
      <c r="G22" s="234" t="s">
        <v>89</v>
      </c>
      <c r="H22" s="235"/>
      <c r="I22" s="60"/>
    </row>
    <row r="23" spans="1:9" s="14" customFormat="1" ht="26" x14ac:dyDescent="0.35">
      <c r="C23" s="165"/>
      <c r="D23" s="165"/>
      <c r="E23" s="165"/>
      <c r="F23" s="165"/>
      <c r="G23" s="158" t="s">
        <v>90</v>
      </c>
      <c r="H23" s="119" t="s">
        <v>91</v>
      </c>
    </row>
    <row r="24" spans="1:9" ht="26" x14ac:dyDescent="0.35">
      <c r="C24" s="167"/>
      <c r="D24" s="167"/>
      <c r="E24" s="167"/>
      <c r="F24" s="167"/>
      <c r="G24" s="159" t="s">
        <v>99</v>
      </c>
      <c r="H24" s="160" t="s">
        <v>93</v>
      </c>
    </row>
    <row r="25" spans="1:9" ht="26" x14ac:dyDescent="0.35">
      <c r="C25" s="167"/>
      <c r="D25" s="167"/>
      <c r="E25" s="167"/>
      <c r="F25" s="167"/>
      <c r="G25" s="159" t="s">
        <v>100</v>
      </c>
      <c r="H25" s="161" t="s">
        <v>94</v>
      </c>
    </row>
    <row r="26" spans="1:9" ht="26" x14ac:dyDescent="0.35">
      <c r="C26" s="167"/>
      <c r="D26" s="167"/>
      <c r="E26" s="167"/>
      <c r="F26" s="167"/>
      <c r="G26" s="159" t="s">
        <v>101</v>
      </c>
      <c r="H26" s="162" t="s">
        <v>95</v>
      </c>
    </row>
    <row r="27" spans="1:9" ht="26.5" thickBot="1" x14ac:dyDescent="0.4">
      <c r="C27" s="167"/>
      <c r="D27" s="167"/>
      <c r="E27" s="167"/>
      <c r="F27" s="167"/>
      <c r="G27" s="163" t="s">
        <v>102</v>
      </c>
      <c r="H27" s="164" t="s">
        <v>96</v>
      </c>
    </row>
  </sheetData>
  <sheetProtection algorithmName="SHA-512" hashValue="VJ1juOQctX0dpj8JPOGCDUu4BFBU3e4wppO5eRrWLEXjPAdlLtSKBPM9baRzQHuo05TnZnLgaSt1UYumbCkgpQ==" saltValue="Zra7mMuXyISpcNKjMcpynQ==" spinCount="100000" sheet="1" objects="1" scenarios="1"/>
  <mergeCells count="13">
    <mergeCell ref="G22:H22"/>
    <mergeCell ref="A1:H1"/>
    <mergeCell ref="A2:H2"/>
    <mergeCell ref="C18:H18"/>
    <mergeCell ref="C21:H21"/>
    <mergeCell ref="A4:G4"/>
    <mergeCell ref="B7:B8"/>
    <mergeCell ref="D7:D8"/>
    <mergeCell ref="F7:F8"/>
    <mergeCell ref="D19:D20"/>
    <mergeCell ref="F19:F20"/>
    <mergeCell ref="A6:H6"/>
    <mergeCell ref="G10:H10"/>
  </mergeCells>
  <conditionalFormatting sqref="A5:H27">
    <cfRule type="containsErrors" dxfId="19" priority="1">
      <formula>ISERROR(A5)</formula>
    </cfRule>
  </conditionalFormatting>
  <conditionalFormatting sqref="A6:H16">
    <cfRule type="expression" dxfId="18" priority="20">
      <formula>$H$4="No"</formula>
    </cfRule>
  </conditionalFormatting>
  <conditionalFormatting sqref="A6:H27">
    <cfRule type="expression" dxfId="17" priority="2">
      <formula>$H$4=""</formula>
    </cfRule>
  </conditionalFormatting>
  <conditionalFormatting sqref="A17:H28">
    <cfRule type="expression" dxfId="16" priority="19">
      <formula>$H$4="Yes"</formula>
    </cfRule>
  </conditionalFormatting>
  <conditionalFormatting sqref="G8">
    <cfRule type="expression" dxfId="15" priority="14">
      <formula>AND(G8&gt;=0, G8&lt;=2.5, H4="yes")</formula>
    </cfRule>
    <cfRule type="expression" dxfId="14" priority="15">
      <formula>AND(G8&gt;=3, G8&lt;=6.5, H4="yes")</formula>
    </cfRule>
    <cfRule type="expression" dxfId="13" priority="16">
      <formula>AND(G8&gt;=7, G8&lt;=9.5, H4="yes")</formula>
    </cfRule>
    <cfRule type="expression" dxfId="12" priority="17">
      <formula>AND(G8&gt;=10, G8&lt;=12, H4="yes")</formula>
    </cfRule>
  </conditionalFormatting>
  <conditionalFormatting sqref="G20">
    <cfRule type="expression" dxfId="11" priority="4">
      <formula>AND(G20&gt;=5, G20&lt;=6, H4="no")</formula>
    </cfRule>
    <cfRule type="expression" dxfId="10" priority="10">
      <formula>AND(G20&gt;=0, G20&lt;=1, H4="no")</formula>
    </cfRule>
    <cfRule type="expression" dxfId="9" priority="11">
      <formula>AND(G20&gt;=2, G20&lt;=4, H4="no")</formula>
    </cfRule>
    <cfRule type="expression" dxfId="8" priority="13">
      <formula>AND(G20&gt;=7, G20&lt;=8, H4="no")</formula>
    </cfRule>
  </conditionalFormatting>
  <conditionalFormatting sqref="H8">
    <cfRule type="expression" dxfId="7" priority="29">
      <formula>AND(H8="poor", H4="yes")</formula>
    </cfRule>
    <cfRule type="expression" dxfId="6" priority="30">
      <formula>AND(H8="Ineffective", H4="yes")</formula>
    </cfRule>
    <cfRule type="expression" dxfId="5" priority="31">
      <formula>AND(H8="Effective", H4="yes")</formula>
    </cfRule>
    <cfRule type="expression" dxfId="4" priority="32">
      <formula>AND(H8="Exemplary", H4="yes")</formula>
    </cfRule>
  </conditionalFormatting>
  <conditionalFormatting sqref="H20">
    <cfRule type="expression" dxfId="3" priority="21">
      <formula>AND(H20="Poor", H4="no")</formula>
    </cfRule>
    <cfRule type="expression" dxfId="2" priority="22">
      <formula>AND(H20="Ineffective", H4="no")</formula>
    </cfRule>
    <cfRule type="expression" dxfId="1" priority="23">
      <formula>AND(H20="Effective", H4="no")</formula>
    </cfRule>
    <cfRule type="expression" dxfId="0" priority="24">
      <formula>AND(H20="Exemplary", H4="no")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5B8FD6-07F2-4882-A6C4-A7D2436579FC}">
          <x14:formula1>
            <xm:f>'Data Validation'!$A$2:$A$3</xm:f>
          </x14:formula1>
          <xm:sqref>A28:F28 H4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C0567-4AE1-4894-ADF1-C4FC81A118FE}">
  <dimension ref="A1:O21"/>
  <sheetViews>
    <sheetView zoomScale="60" zoomScaleNormal="60" workbookViewId="0">
      <selection activeCell="A13" sqref="A13"/>
    </sheetView>
  </sheetViews>
  <sheetFormatPr defaultRowHeight="14.5" x14ac:dyDescent="0.35"/>
  <cols>
    <col min="1" max="1" width="49.1796875" customWidth="1"/>
    <col min="3" max="3" width="49.1796875" customWidth="1"/>
  </cols>
  <sheetData>
    <row r="1" spans="1:15" s="1" customFormat="1" ht="21" x14ac:dyDescent="0.5">
      <c r="A1" s="2" t="s">
        <v>103</v>
      </c>
      <c r="B1" s="3"/>
      <c r="C1" s="2" t="s">
        <v>104</v>
      </c>
      <c r="D1" s="3"/>
      <c r="E1" s="3"/>
      <c r="F1" s="3"/>
      <c r="G1" s="3"/>
      <c r="H1" s="3"/>
      <c r="I1" s="3"/>
      <c r="J1" s="3"/>
      <c r="K1" s="3"/>
      <c r="L1" s="3"/>
      <c r="M1" s="3"/>
      <c r="N1" s="3"/>
      <c r="O1" s="3"/>
    </row>
    <row r="2" spans="1:15" ht="21" x14ac:dyDescent="0.5">
      <c r="A2" s="4" t="s">
        <v>80</v>
      </c>
      <c r="B2" s="5"/>
      <c r="C2" s="4">
        <v>5</v>
      </c>
      <c r="D2" s="5"/>
      <c r="E2" s="5"/>
      <c r="F2" s="5"/>
      <c r="G2" s="5"/>
      <c r="H2" s="5"/>
      <c r="I2" s="5"/>
      <c r="J2" s="5"/>
      <c r="K2" s="5"/>
      <c r="L2" s="5"/>
      <c r="M2" s="5"/>
      <c r="N2" s="5"/>
      <c r="O2" s="5"/>
    </row>
    <row r="3" spans="1:15" ht="21" x14ac:dyDescent="0.5">
      <c r="A3" s="4" t="s">
        <v>105</v>
      </c>
      <c r="B3" s="5"/>
      <c r="C3" s="4">
        <v>4.5</v>
      </c>
      <c r="D3" s="5"/>
      <c r="E3" s="5"/>
      <c r="F3" s="5"/>
      <c r="G3" s="5"/>
      <c r="H3" s="5"/>
      <c r="I3" s="5"/>
      <c r="J3" s="5"/>
      <c r="K3" s="5"/>
      <c r="L3" s="5"/>
      <c r="M3" s="5"/>
      <c r="N3" s="5"/>
      <c r="O3" s="5"/>
    </row>
    <row r="4" spans="1:15" ht="21.5" thickBot="1" x14ac:dyDescent="0.55000000000000004">
      <c r="A4" s="6"/>
      <c r="B4" s="5"/>
      <c r="C4" s="4">
        <v>4</v>
      </c>
      <c r="D4" s="5"/>
      <c r="E4" s="5"/>
      <c r="F4" s="5"/>
      <c r="G4" s="5"/>
      <c r="H4" s="5"/>
      <c r="I4" s="5"/>
      <c r="J4" s="5"/>
      <c r="K4" s="5"/>
      <c r="L4" s="5"/>
      <c r="M4" s="5"/>
      <c r="N4" s="5"/>
      <c r="O4" s="5"/>
    </row>
    <row r="5" spans="1:15" ht="21" x14ac:dyDescent="0.5">
      <c r="A5" s="5"/>
      <c r="B5" s="5"/>
      <c r="C5" s="4">
        <v>3.5</v>
      </c>
      <c r="D5" s="5"/>
      <c r="E5" s="5"/>
      <c r="F5" s="5"/>
      <c r="G5" s="5"/>
      <c r="H5" s="5"/>
      <c r="I5" s="5"/>
      <c r="J5" s="5"/>
      <c r="K5" s="5"/>
      <c r="L5" s="5"/>
      <c r="M5" s="5"/>
      <c r="N5" s="5"/>
      <c r="O5" s="5"/>
    </row>
    <row r="6" spans="1:15" ht="21" x14ac:dyDescent="0.5">
      <c r="A6" s="5"/>
      <c r="B6" s="5"/>
      <c r="C6" s="4">
        <v>3</v>
      </c>
      <c r="D6" s="5"/>
      <c r="E6" s="5"/>
      <c r="F6" s="5"/>
      <c r="G6" s="5"/>
      <c r="H6" s="5"/>
      <c r="I6" s="5"/>
      <c r="J6" s="5"/>
      <c r="K6" s="5"/>
      <c r="L6" s="5"/>
      <c r="M6" s="5"/>
      <c r="N6" s="5"/>
      <c r="O6" s="5"/>
    </row>
    <row r="7" spans="1:15" ht="21" x14ac:dyDescent="0.5">
      <c r="A7" s="94" t="s">
        <v>106</v>
      </c>
      <c r="B7" s="5"/>
      <c r="C7" s="4">
        <v>2.5</v>
      </c>
      <c r="D7" s="5"/>
      <c r="E7" s="5"/>
      <c r="F7" s="5"/>
      <c r="G7" s="5"/>
      <c r="H7" s="5"/>
      <c r="I7" s="5"/>
      <c r="J7" s="5"/>
      <c r="K7" s="5"/>
      <c r="L7" s="5"/>
      <c r="M7" s="5"/>
      <c r="N7" s="5"/>
      <c r="O7" s="5"/>
    </row>
    <row r="8" spans="1:15" ht="21" x14ac:dyDescent="0.5">
      <c r="A8" s="95">
        <v>0</v>
      </c>
      <c r="B8" s="5"/>
      <c r="C8" s="4">
        <v>2</v>
      </c>
      <c r="D8" s="5"/>
      <c r="E8" s="5"/>
      <c r="F8" s="5"/>
      <c r="G8" s="5"/>
      <c r="H8" s="5"/>
      <c r="I8" s="5"/>
      <c r="J8" s="5"/>
      <c r="K8" s="5"/>
      <c r="L8" s="5"/>
      <c r="M8" s="5"/>
      <c r="N8" s="5"/>
      <c r="O8" s="5"/>
    </row>
    <row r="9" spans="1:15" ht="21" x14ac:dyDescent="0.5">
      <c r="A9" s="95">
        <v>1</v>
      </c>
      <c r="B9" s="5"/>
      <c r="C9" s="4">
        <v>1.5</v>
      </c>
      <c r="D9" s="5"/>
      <c r="E9" s="5"/>
      <c r="F9" s="5"/>
      <c r="G9" s="5"/>
      <c r="H9" s="5"/>
      <c r="I9" s="5"/>
      <c r="J9" s="5"/>
      <c r="K9" s="5"/>
      <c r="L9" s="5"/>
      <c r="M9" s="5"/>
      <c r="N9" s="5"/>
      <c r="O9" s="5"/>
    </row>
    <row r="10" spans="1:15" ht="21" x14ac:dyDescent="0.5">
      <c r="A10" s="95">
        <v>2</v>
      </c>
      <c r="B10" s="5"/>
      <c r="C10" s="4">
        <v>1</v>
      </c>
      <c r="D10" s="5"/>
      <c r="E10" s="5"/>
      <c r="F10" s="5"/>
      <c r="G10" s="5"/>
      <c r="H10" s="5"/>
      <c r="I10" s="5"/>
      <c r="J10" s="5"/>
      <c r="K10" s="5"/>
      <c r="L10" s="5"/>
      <c r="M10" s="5"/>
      <c r="N10" s="5"/>
      <c r="O10" s="5"/>
    </row>
    <row r="11" spans="1:15" ht="21" x14ac:dyDescent="0.5">
      <c r="A11" s="95">
        <v>3</v>
      </c>
      <c r="B11" s="5"/>
      <c r="C11" s="4">
        <v>0</v>
      </c>
      <c r="D11" s="5"/>
      <c r="E11" s="5"/>
      <c r="F11" s="5"/>
      <c r="G11" s="5"/>
      <c r="H11" s="5"/>
      <c r="I11" s="5"/>
      <c r="J11" s="5"/>
      <c r="K11" s="5"/>
      <c r="L11" s="5"/>
      <c r="M11" s="5"/>
      <c r="N11" s="5"/>
      <c r="O11" s="5"/>
    </row>
    <row r="12" spans="1:15" ht="21" x14ac:dyDescent="0.5">
      <c r="A12" s="95">
        <v>4</v>
      </c>
      <c r="B12" s="5"/>
      <c r="C12" s="4" t="s">
        <v>22</v>
      </c>
      <c r="D12" s="5"/>
      <c r="E12" s="5"/>
      <c r="F12" s="5"/>
      <c r="G12" s="5"/>
      <c r="H12" s="5"/>
      <c r="I12" s="5"/>
      <c r="J12" s="5"/>
      <c r="K12" s="5"/>
      <c r="L12" s="5"/>
      <c r="M12" s="5"/>
      <c r="N12" s="5"/>
      <c r="O12" s="5"/>
    </row>
    <row r="13" spans="1:15" ht="21" x14ac:dyDescent="0.5">
      <c r="A13" s="96" t="s">
        <v>142</v>
      </c>
      <c r="B13" s="5"/>
      <c r="C13" s="4" t="s">
        <v>9</v>
      </c>
      <c r="D13" s="5"/>
      <c r="E13" s="5"/>
      <c r="F13" s="5"/>
      <c r="G13" s="5"/>
      <c r="H13" s="5"/>
      <c r="I13" s="5"/>
      <c r="J13" s="5"/>
      <c r="K13" s="5"/>
      <c r="L13" s="5"/>
      <c r="M13" s="5"/>
      <c r="N13" s="5"/>
      <c r="O13" s="5"/>
    </row>
    <row r="14" spans="1:15" ht="21.5" thickBot="1" x14ac:dyDescent="0.55000000000000004">
      <c r="A14" s="5"/>
      <c r="B14" s="5"/>
      <c r="C14" s="6" t="s">
        <v>31</v>
      </c>
      <c r="D14" s="5"/>
      <c r="E14" s="5"/>
      <c r="F14" s="5"/>
      <c r="G14" s="5"/>
      <c r="H14" s="5"/>
      <c r="I14" s="5"/>
      <c r="J14" s="5"/>
      <c r="K14" s="5"/>
      <c r="L14" s="5"/>
      <c r="M14" s="5"/>
      <c r="N14" s="5"/>
      <c r="O14" s="5"/>
    </row>
    <row r="15" spans="1:15" ht="21" x14ac:dyDescent="0.5">
      <c r="A15" s="5"/>
      <c r="B15" s="5"/>
      <c r="D15" s="5"/>
      <c r="E15" s="5"/>
      <c r="F15" s="5"/>
      <c r="G15" s="5"/>
      <c r="H15" s="5"/>
      <c r="I15" s="5"/>
      <c r="J15" s="5"/>
      <c r="K15" s="5"/>
      <c r="L15" s="5"/>
      <c r="M15" s="5"/>
      <c r="N15" s="5"/>
      <c r="O15" s="5"/>
    </row>
    <row r="16" spans="1:15" ht="21" x14ac:dyDescent="0.5">
      <c r="A16" s="5"/>
      <c r="B16" s="5"/>
      <c r="C16" s="5"/>
      <c r="D16" s="5"/>
      <c r="E16" s="5"/>
      <c r="F16" s="5"/>
      <c r="G16" s="5"/>
      <c r="H16" s="5"/>
      <c r="I16" s="5"/>
      <c r="J16" s="5"/>
      <c r="K16" s="5"/>
      <c r="L16" s="5"/>
      <c r="M16" s="5"/>
      <c r="N16" s="5"/>
      <c r="O16" s="5"/>
    </row>
    <row r="17" spans="1:15" ht="21" x14ac:dyDescent="0.5">
      <c r="A17" s="5"/>
      <c r="B17" s="5"/>
      <c r="C17" s="5"/>
      <c r="D17" s="5"/>
      <c r="E17" s="5"/>
      <c r="F17" s="5"/>
      <c r="G17" s="5"/>
      <c r="H17" s="5"/>
      <c r="I17" s="5"/>
      <c r="J17" s="5"/>
      <c r="K17" s="5"/>
      <c r="L17" s="5"/>
      <c r="M17" s="5"/>
      <c r="N17" s="5"/>
      <c r="O17" s="5"/>
    </row>
    <row r="18" spans="1:15" ht="21" x14ac:dyDescent="0.5">
      <c r="A18" s="5"/>
      <c r="B18" s="5"/>
      <c r="C18" s="5"/>
      <c r="D18" s="5"/>
      <c r="E18" s="5"/>
      <c r="F18" s="5"/>
      <c r="G18" s="5"/>
      <c r="H18" s="5"/>
      <c r="I18" s="5"/>
      <c r="J18" s="5"/>
      <c r="K18" s="5"/>
      <c r="L18" s="5"/>
      <c r="M18" s="5"/>
      <c r="N18" s="5"/>
      <c r="O18" s="5"/>
    </row>
    <row r="19" spans="1:15" ht="21" x14ac:dyDescent="0.5">
      <c r="A19" s="5"/>
      <c r="B19" s="5"/>
      <c r="C19" s="5"/>
      <c r="D19" s="5"/>
      <c r="E19" s="5"/>
      <c r="F19" s="5"/>
      <c r="G19" s="5"/>
      <c r="H19" s="5"/>
      <c r="I19" s="5"/>
      <c r="J19" s="5"/>
      <c r="K19" s="5"/>
      <c r="L19" s="5"/>
      <c r="M19" s="5"/>
      <c r="N19" s="5"/>
      <c r="O19" s="5"/>
    </row>
    <row r="20" spans="1:15" ht="21" x14ac:dyDescent="0.5">
      <c r="A20" s="5"/>
      <c r="B20" s="5"/>
      <c r="C20" s="5"/>
      <c r="D20" s="5"/>
      <c r="E20" s="5"/>
      <c r="F20" s="5"/>
      <c r="G20" s="5"/>
      <c r="H20" s="5"/>
      <c r="I20" s="5"/>
      <c r="J20" s="5"/>
      <c r="K20" s="5"/>
      <c r="L20" s="5"/>
      <c r="M20" s="5"/>
      <c r="N20" s="5"/>
      <c r="O20" s="5"/>
    </row>
    <row r="21" spans="1:15" ht="21" x14ac:dyDescent="0.5">
      <c r="A21" s="5"/>
      <c r="B21" s="5"/>
      <c r="C21" s="5"/>
      <c r="D21" s="5"/>
      <c r="E21" s="5"/>
      <c r="F21" s="5"/>
      <c r="G21" s="5"/>
      <c r="H21" s="5"/>
      <c r="I21" s="5"/>
      <c r="J21" s="5"/>
      <c r="K21" s="5"/>
      <c r="L21" s="5"/>
      <c r="M21" s="5"/>
      <c r="N21" s="5"/>
      <c r="O21" s="5"/>
    </row>
  </sheetData>
  <sheetProtection algorithmName="SHA-512" hashValue="GQ5pTzVNmRFRuO7pnvHPFsEa9rLmlCU6/L1yGOpTRTeMbDXO7YCPAzhKFK+/RgEmvXmyBtaQgfjdhkiDnS5Fgg==" saltValue="0HjlnW+iQscLPjkn+d5Jk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_x002e_ xmlns="1c9a6e4b-d2b8-489f-8a54-601785611b76" xsi:nil="true"/>
    <SharedWithUsers xmlns="ab265a8d-0461-4cf6-a11e-f53dfccd5f1c">
      <UserInfo>
        <DisplayName/>
        <AccountId xsi:nil="true"/>
        <AccountType/>
      </UserInfo>
    </SharedWithUsers>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675151-DEA9-4E85-84F4-4D1A5BA10E81}">
  <ds:schemaRefs>
    <ds:schemaRef ds:uri="http://schemas.microsoft.com/sharepoint/v3/contenttype/forms"/>
  </ds:schemaRefs>
</ds:datastoreItem>
</file>

<file path=customXml/itemProps2.xml><?xml version="1.0" encoding="utf-8"?>
<ds:datastoreItem xmlns:ds="http://schemas.openxmlformats.org/officeDocument/2006/customXml" ds:itemID="{3C0B72DB-0339-4D0E-ACD9-CECA45EA61BC}">
  <ds:schemaRefs>
    <ds:schemaRef ds:uri="http://purl.org/dc/dcmitype/"/>
    <ds:schemaRef ds:uri="http://purl.org/dc/terms/"/>
    <ds:schemaRef ds:uri="http://schemas.openxmlformats.org/package/2006/metadata/core-properties"/>
    <ds:schemaRef ds:uri="1c9a6e4b-d2b8-489f-8a54-601785611b76"/>
    <ds:schemaRef ds:uri="http://www.w3.org/XML/1998/namespace"/>
    <ds:schemaRef ds:uri="http://schemas.microsoft.com/office/2006/documentManagement/types"/>
    <ds:schemaRef ds:uri="06a0b0f5-ab3f-4382-8730-459fb424e421"/>
    <ds:schemaRef ds:uri="http://schemas.microsoft.com/office/2006/metadata/properties"/>
    <ds:schemaRef ds:uri="http://schemas.microsoft.com/office/infopath/2007/PartnerControls"/>
    <ds:schemaRef ds:uri="ab265a8d-0461-4cf6-a11e-f53dfccd5f1c"/>
    <ds:schemaRef ds:uri="http://purl.org/dc/elements/1.1/"/>
  </ds:schemaRefs>
</ds:datastoreItem>
</file>

<file path=customXml/itemProps3.xml><?xml version="1.0" encoding="utf-8"?>
<ds:datastoreItem xmlns:ds="http://schemas.openxmlformats.org/officeDocument/2006/customXml" ds:itemID="{BA9996FA-4282-475B-9104-AE41D3236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Academics</vt:lpstr>
      <vt:lpstr>Compliance</vt:lpstr>
      <vt:lpstr>Quality</vt:lpstr>
      <vt:lpstr>OVERALL RATING</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Coffey, Amber</dc:creator>
  <cp:keywords/>
  <dc:description/>
  <cp:lastModifiedBy>Coffey, Amber</cp:lastModifiedBy>
  <cp:revision/>
  <dcterms:created xsi:type="dcterms:W3CDTF">2025-05-21T14:25:52Z</dcterms:created>
  <dcterms:modified xsi:type="dcterms:W3CDTF">2025-10-14T19:17:18Z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0x0101006A7B711B632ECE44A0AFA87066511B77</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{"FileActivityType":"9","FileActivityTimeStamp":"2025-06-09T17:10:19.797Z","FileActivityUsersOnPage":[{"DisplayName":"Coffey, Amber","Id":"10200950@id.ohio.gov"},{"DisplayName":"Popa, Lindsay","Id":"10108241@id.ohio.gov"}],"FileActivityNavigationId":null}</vt:lpwstr>
  </property>
  <property fmtid="{D5CDD505-2E9C-101B-9397-08002B2CF9AE}" pid="7" name="TriggerFlowInfo">
    <vt:lpwstr/>
  </property>
</Properties>
</file>