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16-FY18 Edits\"/>
    </mc:Choice>
  </mc:AlternateContent>
  <xr:revisionPtr revIDLastSave="0" documentId="13_ncr:1_{A72C0D32-930F-461A-B804-3CB84A5B19B6}" xr6:coauthVersionLast="47" xr6:coauthVersionMax="47" xr10:uidLastSave="{00000000-0000-0000-0000-000000000000}"/>
  <workbookProtection workbookAlgorithmName="SHA-512" workbookHashValue="zi/PPET1DLLZnFFxQTQkqun8rvmnV7JhiYWxnLeCtCpYjiSgBmjDVKQqDukka2ZmaaU/keUFYxhIjOE42oA+qg==" workbookSaltValue="i+DmaqDjXPcWI3czkO6lIw==" workbookSpinCount="100000" lockStructure="1"/>
  <bookViews>
    <workbookView xWindow="28680" yWindow="-120" windowWidth="29040" windowHeight="15720" xr2:uid="{00000000-000D-0000-FFFF-FFFF00000000}"/>
  </bookViews>
  <sheets>
    <sheet name="FY2018 Report" sheetId="1" r:id="rId1"/>
    <sheet name="components" sheetId="4" state="hidden" r:id="rId2"/>
    <sheet name="Data Information" sheetId="5" r:id="rId3"/>
    <sheet name="counties" sheetId="7" state="hidden" r:id="rId4"/>
    <sheet name="sim_dist" sheetId="8" state="hidden" r:id="rId5"/>
    <sheet name="state" sheetId="9" state="hidden" r:id="rId6"/>
    <sheet name="Expenditure Equivalent Pupil" sheetId="13" r:id="rId7"/>
    <sheet name="EPP" sheetId="11" state="hidden" r:id="rId8"/>
  </sheets>
  <externalReferences>
    <externalReference r:id="rId9"/>
  </externalReferences>
  <definedNames>
    <definedName name="_xlnm._FilterDatabase" localSheetId="1" hidden="1">components!$A$3:$AU$609</definedName>
    <definedName name="_xlnm._FilterDatabase" localSheetId="7" hidden="1">EPP!$A$1:$A$612</definedName>
    <definedName name="components">components!$A$1:$AS$609</definedName>
    <definedName name="counties2" localSheetId="3">counties!$A$1:$AM$89</definedName>
    <definedName name="counties2">#REF!</definedName>
    <definedName name="dist_names" localSheetId="6">[1]components!$A$2:$A$612</definedName>
    <definedName name="dist_names">components!$A$3:$A$610</definedName>
    <definedName name="_xlnm.Print_Area" localSheetId="2">'Data Information'!$A$1:$F$71</definedName>
    <definedName name="_xlnm.Print_Area" localSheetId="6">'Expenditure Equivalent Pupil'!$A$1:$N$29</definedName>
    <definedName name="_xlnm.Print_Area" localSheetId="0">'FY2018 Report'!$A$1:$J$65</definedName>
    <definedName name="sim_dist2">sim_dist!$A$1:$AM$609</definedName>
    <definedName name="state1">state!$A$1:$AL$1</definedName>
    <definedName name="test">components!$A$3:$A$610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1" i="1" s="1"/>
  <c r="D4" i="1"/>
  <c r="D23" i="1" s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D54" i="1" l="1"/>
  <c r="D12" i="1"/>
  <c r="D52" i="1"/>
  <c r="I22" i="13"/>
  <c r="K22" i="13"/>
  <c r="F38" i="1"/>
  <c r="H22" i="13"/>
  <c r="C10" i="13"/>
  <c r="F32" i="1"/>
  <c r="G22" i="13"/>
  <c r="F29" i="1"/>
  <c r="D50" i="1"/>
  <c r="D28" i="1"/>
  <c r="D63" i="1"/>
  <c r="D43" i="1"/>
  <c r="D21" i="1"/>
  <c r="F58" i="1"/>
  <c r="D47" i="1"/>
  <c r="D24" i="1"/>
  <c r="D56" i="1"/>
  <c r="F22" i="13"/>
  <c r="B22" i="13"/>
  <c r="B16" i="13"/>
  <c r="D22" i="13"/>
  <c r="F12" i="1"/>
  <c r="F16" i="13"/>
  <c r="D51" i="1"/>
  <c r="F16" i="1"/>
  <c r="E5" i="1"/>
  <c r="E12" i="1" s="1"/>
  <c r="F14" i="1"/>
  <c r="F52" i="1"/>
  <c r="A22" i="13"/>
  <c r="F61" i="1"/>
  <c r="F23" i="1"/>
  <c r="F59" i="1"/>
  <c r="D44" i="1"/>
  <c r="D22" i="1"/>
  <c r="D58" i="1"/>
  <c r="D38" i="1"/>
  <c r="D15" i="1"/>
  <c r="D62" i="1"/>
  <c r="D42" i="1"/>
  <c r="D20" i="1"/>
  <c r="D61" i="1"/>
  <c r="D33" i="1"/>
  <c r="F50" i="1"/>
  <c r="F53" i="1"/>
  <c r="F42" i="1"/>
  <c r="F51" i="1"/>
  <c r="F37" i="1"/>
  <c r="J22" i="13"/>
  <c r="D29" i="1"/>
  <c r="F28" i="1"/>
  <c r="A16" i="13"/>
  <c r="F63" i="1"/>
  <c r="F46" i="1"/>
  <c r="E16" i="13"/>
  <c r="F22" i="1"/>
  <c r="F27" i="1"/>
  <c r="B10" i="13"/>
  <c r="D32" i="1"/>
  <c r="D48" i="1"/>
  <c r="D27" i="1"/>
  <c r="F33" i="1"/>
  <c r="D30" i="1"/>
  <c r="D8" i="1"/>
  <c r="D19" i="1"/>
  <c r="G16" i="13"/>
  <c r="L22" i="13"/>
  <c r="F62" i="1"/>
  <c r="D46" i="1"/>
  <c r="F10" i="13"/>
  <c r="F15" i="1"/>
  <c r="F13" i="1"/>
  <c r="E22" i="13"/>
  <c r="D59" i="1"/>
  <c r="D39" i="1"/>
  <c r="D16" i="1"/>
  <c r="D53" i="1"/>
  <c r="D31" i="1"/>
  <c r="D9" i="1"/>
  <c r="D57" i="1"/>
  <c r="D37" i="1"/>
  <c r="D14" i="1"/>
  <c r="D40" i="1"/>
  <c r="D13" i="1"/>
  <c r="F31" i="1"/>
  <c r="F56" i="1"/>
  <c r="A10" i="13"/>
  <c r="D10" i="13"/>
  <c r="F48" i="1"/>
  <c r="F39" i="1"/>
  <c r="C22" i="13"/>
  <c r="F40" i="1"/>
  <c r="F47" i="1"/>
  <c r="F43" i="1"/>
  <c r="F30" i="1"/>
  <c r="F57" i="1"/>
  <c r="F24" i="1"/>
  <c r="E10" i="13"/>
  <c r="F21" i="1"/>
  <c r="H42" i="1"/>
  <c r="H20" i="1"/>
  <c r="H53" i="1"/>
  <c r="H23" i="1"/>
  <c r="H51" i="1"/>
  <c r="H22" i="1"/>
  <c r="H40" i="1"/>
  <c r="H56" i="1"/>
  <c r="H28" i="1"/>
  <c r="H48" i="1"/>
  <c r="H32" i="1"/>
  <c r="H47" i="1"/>
  <c r="H24" i="1"/>
  <c r="H59" i="1"/>
  <c r="H31" i="1"/>
  <c r="H58" i="1"/>
  <c r="H29" i="1"/>
  <c r="H54" i="1"/>
  <c r="H63" i="1"/>
  <c r="H33" i="1"/>
  <c r="H57" i="1"/>
  <c r="H37" i="1"/>
  <c r="H14" i="1"/>
  <c r="H46" i="1"/>
  <c r="H16" i="1"/>
  <c r="H44" i="1"/>
  <c r="H15" i="1"/>
  <c r="H27" i="1"/>
  <c r="H50" i="1"/>
  <c r="H21" i="1"/>
  <c r="H52" i="1"/>
  <c r="H30" i="1"/>
  <c r="H8" i="1"/>
  <c r="H39" i="1"/>
  <c r="H9" i="1"/>
  <c r="H38" i="1"/>
  <c r="H7" i="1"/>
  <c r="H12" i="1"/>
  <c r="H43" i="1"/>
  <c r="H13" i="1"/>
  <c r="H19" i="1"/>
  <c r="H62" i="1"/>
  <c r="E59" i="1"/>
  <c r="E24" i="1"/>
  <c r="E40" i="1"/>
  <c r="E46" i="1"/>
  <c r="E61" i="1"/>
  <c r="E38" i="1"/>
  <c r="E32" i="1"/>
  <c r="E58" i="1"/>
  <c r="E33" i="1"/>
  <c r="E27" i="1"/>
  <c r="E53" i="1"/>
  <c r="E31" i="1"/>
  <c r="E29" i="1"/>
  <c r="E14" i="1"/>
  <c r="E63" i="1"/>
  <c r="E47" i="1"/>
  <c r="E43" i="1"/>
  <c r="E15" i="1"/>
  <c r="E48" i="1"/>
  <c r="E39" i="1"/>
  <c r="E50" i="1"/>
  <c r="E62" i="1"/>
  <c r="E56" i="1"/>
  <c r="E51" i="1"/>
  <c r="E52" i="1" l="1"/>
  <c r="E21" i="1"/>
  <c r="E57" i="1"/>
  <c r="E42" i="1"/>
  <c r="E16" i="1"/>
  <c r="E28" i="1"/>
  <c r="E22" i="1"/>
  <c r="E37" i="1"/>
  <c r="E30" i="1"/>
  <c r="E23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<sst xmlns="http://schemas.openxmlformats.org/spreadsheetml/2006/main" count="4192" uniqueCount="1576">
  <si>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</si>
  <si>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</si>
  <si>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</si>
  <si>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</si>
  <si>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</si>
  <si>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</si>
  <si>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</si>
  <si>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</si>
  <si>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</si>
  <si>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</si>
  <si>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</si>
  <si>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</si>
  <si>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</si>
  <si>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</si>
  <si>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</si>
  <si>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</si>
  <si>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</si>
  <si>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</si>
  <si>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</si>
  <si>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</si>
  <si>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</si>
  <si>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</si>
  <si>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</si>
  <si>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</si>
  <si>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</si>
  <si>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</si>
  <si>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</si>
  <si>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</si>
  <si>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</si>
  <si>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</si>
  <si>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</si>
  <si>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</si>
  <si>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</si>
  <si>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</si>
  <si>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</si>
  <si>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</si>
  <si>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</si>
  <si>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</si>
  <si>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</si>
  <si>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</si>
  <si>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</si>
  <si>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</si>
  <si>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</si>
  <si>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</si>
  <si>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</si>
  <si>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</si>
  <si>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</si>
  <si>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</si>
  <si>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</si>
  <si>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</si>
  <si>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</si>
  <si>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</si>
  <si>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</si>
  <si>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</si>
  <si>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</si>
  <si>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</si>
  <si>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</si>
  <si>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</si>
  <si>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</si>
  <si>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</si>
  <si>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</si>
  <si>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</si>
  <si>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</si>
  <si>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</si>
  <si>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</si>
  <si>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perm_improv_08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</si>
  <si>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</si>
  <si>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</si>
  <si>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</si>
  <si>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</si>
  <si>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</si>
  <si>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</si>
  <si>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</si>
  <si>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</si>
  <si>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</si>
  <si>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</si>
  <si>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</si>
  <si>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</si>
  <si>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</si>
  <si>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</si>
  <si>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</si>
  <si>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</si>
  <si>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</si>
  <si>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</si>
  <si>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</si>
  <si>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</si>
  <si>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</si>
  <si>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</si>
  <si>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</si>
  <si>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</si>
  <si>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</si>
  <si>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</si>
  <si>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</si>
  <si>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</si>
  <si>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</si>
  <si>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</si>
  <si>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</si>
  <si>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</si>
  <si>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</si>
  <si>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</si>
  <si>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</si>
  <si>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</si>
  <si>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</si>
  <si>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</si>
  <si>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</si>
  <si>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</si>
  <si>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</si>
  <si>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</si>
  <si>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</si>
  <si>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</si>
  <si>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</si>
  <si>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</si>
  <si>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</si>
  <si>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</si>
  <si>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</si>
  <si>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</si>
  <si>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</si>
  <si>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</si>
  <si>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</si>
  <si>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</si>
  <si>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</si>
  <si>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</si>
  <si>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</si>
  <si>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</si>
  <si>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</si>
  <si>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</si>
  <si>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</si>
  <si>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</si>
  <si>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</si>
  <si>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</si>
  <si>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</si>
  <si>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</si>
  <si>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</si>
  <si>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</si>
  <si>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</si>
  <si>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</si>
  <si>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</si>
  <si>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</si>
  <si>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</si>
  <si>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</si>
  <si>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</si>
  <si>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</si>
  <si>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</si>
  <si>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</si>
  <si>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</si>
  <si>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</si>
  <si>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</si>
  <si>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</si>
  <si>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</si>
  <si>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</si>
  <si>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</si>
  <si>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</si>
  <si>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</si>
  <si>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</si>
  <si>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</si>
  <si>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</si>
  <si>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</si>
  <si>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</si>
  <si>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</si>
  <si>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</si>
  <si>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</si>
  <si>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</si>
  <si>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</si>
  <si>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</si>
  <si>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</si>
  <si>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</si>
  <si>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</si>
  <si>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</si>
  <si>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</si>
  <si>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</si>
  <si>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</si>
  <si>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</si>
  <si>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</si>
  <si>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</si>
  <si>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</si>
  <si>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</si>
  <si>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</si>
  <si>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</si>
  <si>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</si>
  <si>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</si>
  <si>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</si>
  <si>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</si>
  <si>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</si>
  <si>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</si>
  <si>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</si>
  <si>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</si>
  <si>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</si>
  <si>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</si>
  <si>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</si>
  <si>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</si>
  <si>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</si>
  <si>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</si>
  <si>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</si>
  <si>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</si>
  <si>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</si>
  <si>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</si>
  <si>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</si>
  <si>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</si>
  <si>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</si>
  <si>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</si>
  <si>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</si>
  <si>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</si>
  <si>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</si>
  <si>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</si>
  <si>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</si>
  <si>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</si>
  <si>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</si>
  <si>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</si>
  <si>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</si>
  <si>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</si>
  <si>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</si>
  <si>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</si>
  <si>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</si>
  <si>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</si>
  <si>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</si>
  <si>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</si>
  <si>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</si>
  <si>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</si>
  <si>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</si>
  <si>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</si>
  <si>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</si>
  <si>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</si>
  <si>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</si>
  <si>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</si>
  <si>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</si>
  <si>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</si>
  <si>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</si>
  <si>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</si>
  <si>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</si>
  <si>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</si>
  <si>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</si>
  <si>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</si>
  <si>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</si>
  <si>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</si>
  <si>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</si>
  <si>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</si>
  <si>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</si>
  <si>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</si>
  <si>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</si>
  <si>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</si>
  <si>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</si>
  <si>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</si>
  <si>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</si>
  <si>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</si>
  <si>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</si>
  <si>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</si>
  <si>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</si>
  <si>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</si>
  <si>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</si>
  <si>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</si>
  <si>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</si>
  <si>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</si>
  <si>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</si>
  <si>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</si>
  <si>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</si>
  <si>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</si>
  <si>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</si>
  <si>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</si>
  <si>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</si>
  <si>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</si>
  <si>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</si>
  <si>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</si>
  <si>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</si>
  <si>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</si>
  <si>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</si>
  <si>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</si>
  <si>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</si>
  <si>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</si>
  <si>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</si>
  <si>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</si>
  <si>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</si>
  <si>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</si>
  <si>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</si>
  <si>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</si>
  <si>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</si>
  <si>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</si>
  <si>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</si>
  <si>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</si>
  <si>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</si>
  <si>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</si>
  <si>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</si>
  <si>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</si>
  <si>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</si>
  <si>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</si>
  <si>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</si>
  <si>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</si>
  <si>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</si>
  <si>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</si>
  <si>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</si>
  <si>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</si>
  <si>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</si>
  <si>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</si>
  <si>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</si>
  <si>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</si>
  <si>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</si>
  <si>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</si>
  <si>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</si>
  <si>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</si>
  <si>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</si>
  <si>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</si>
  <si>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</si>
  <si>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</si>
  <si>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</si>
  <si>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</si>
  <si>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</si>
  <si>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</si>
  <si>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</si>
  <si>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</si>
  <si>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</si>
  <si>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</si>
  <si>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</si>
  <si>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</si>
  <si>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</si>
  <si>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</si>
  <si>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</si>
  <si>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</si>
  <si>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</si>
  <si>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</si>
  <si>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</si>
  <si>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</si>
  <si>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</si>
  <si>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</si>
  <si>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</si>
  <si>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</si>
  <si>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</si>
  <si>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</si>
  <si>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</si>
  <si>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</si>
  <si>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</si>
  <si>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</si>
  <si>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</si>
  <si>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</si>
  <si>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</si>
  <si>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</si>
  <si>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</si>
  <si>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</si>
  <si>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</si>
  <si>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</si>
  <si>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</si>
  <si>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</si>
  <si>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</si>
  <si>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</si>
  <si>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</si>
  <si>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</si>
  <si>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</si>
  <si>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</si>
  <si>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</si>
  <si>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</si>
  <si>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</si>
  <si>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</si>
  <si>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</si>
  <si>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</si>
  <si>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</si>
  <si>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</si>
  <si>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</si>
  <si>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</si>
  <si>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</si>
  <si>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</si>
  <si>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</si>
  <si>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</si>
  <si>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</si>
  <si>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</si>
  <si>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</si>
  <si>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</si>
  <si>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</si>
  <si>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</si>
  <si>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</si>
  <si>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</si>
  <si>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</si>
  <si>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</si>
  <si>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</si>
  <si>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</si>
  <si>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</si>
  <si>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</si>
  <si>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</si>
  <si>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</si>
  <si>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</si>
  <si>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</si>
  <si>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</si>
  <si>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</si>
  <si>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</si>
  <si>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</si>
  <si>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</si>
  <si>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</si>
  <si>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</si>
  <si>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</si>
  <si>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</si>
  <si>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</si>
  <si>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</si>
  <si>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</si>
  <si>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</si>
  <si>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</si>
  <si>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</si>
  <si>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</si>
  <si>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</si>
  <si>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</si>
  <si>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</si>
  <si>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</si>
  <si>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</si>
  <si>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</si>
  <si>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</si>
  <si>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</si>
  <si>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</si>
  <si>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</si>
  <si>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</si>
  <si>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</si>
  <si>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</si>
  <si>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</si>
  <si>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</si>
  <si>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</si>
  <si>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</si>
  <si>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</si>
  <si>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</si>
  <si>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</si>
  <si>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</si>
  <si>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</si>
  <si>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</si>
  <si>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</si>
  <si>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</si>
  <si>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</si>
  <si>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</si>
  <si>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</si>
  <si>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</si>
  <si>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</si>
  <si>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</si>
  <si>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</si>
  <si>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</si>
  <si>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</si>
  <si>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</si>
  <si>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</si>
  <si>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</si>
  <si>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</si>
  <si>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</si>
  <si>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</si>
  <si>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</si>
  <si>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</si>
  <si>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</si>
  <si>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</si>
  <si>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</si>
  <si>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</si>
  <si>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</si>
  <si>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</si>
  <si>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</si>
  <si>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</si>
  <si>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</si>
  <si>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</si>
  <si>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</si>
  <si>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</si>
  <si>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</si>
  <si>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</si>
  <si>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</si>
  <si>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</si>
  <si>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</si>
  <si>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</si>
  <si>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</si>
  <si>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</si>
  <si>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</si>
  <si>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</si>
  <si>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</si>
  <si>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</si>
  <si>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</si>
  <si>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</si>
  <si>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</si>
  <si>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</si>
  <si>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</si>
  <si>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</si>
  <si>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</si>
  <si>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</si>
  <si>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</si>
  <si>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</si>
  <si>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</si>
  <si>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</si>
  <si>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</si>
  <si>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</si>
  <si>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</si>
  <si>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</si>
  <si>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</si>
  <si>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</si>
  <si>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</si>
  <si>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</si>
  <si>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</si>
  <si>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</si>
  <si>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</si>
  <si>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</si>
  <si>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</si>
  <si>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</si>
  <si>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</si>
  <si>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</si>
  <si>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</si>
  <si>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</si>
  <si>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</si>
  <si>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</si>
  <si>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</si>
  <si>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</si>
  <si>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</si>
  <si>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</si>
  <si>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</si>
  <si>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</si>
  <si>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</si>
  <si>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</si>
  <si>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</si>
  <si>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</si>
  <si>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</si>
  <si>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</si>
  <si>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</si>
  <si>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</si>
  <si>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047217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</si>
  <si>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</si>
  <si>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</si>
  <si>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</si>
  <si>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</si>
  <si>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</si>
  <si>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</si>
  <si>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</si>
  <si>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</si>
  <si>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</si>
  <si>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</si>
  <si>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</si>
  <si>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</si>
  <si>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</si>
  <si>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</si>
  <si>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</si>
  <si>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</si>
  <si>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</si>
  <si>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</si>
  <si>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</si>
  <si>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</si>
  <si>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</si>
  <si>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</si>
  <si>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</si>
  <si>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</si>
  <si>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</si>
  <si>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</si>
  <si>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</si>
  <si>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</si>
  <si>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</si>
  <si>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</si>
  <si>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</si>
  <si>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</si>
  <si>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</si>
  <si>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</si>
  <si>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</si>
  <si>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</si>
  <si>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</si>
  <si>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</si>
  <si>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</si>
  <si>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</si>
  <si>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</si>
  <si>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</si>
  <si>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</si>
  <si>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</si>
  <si>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</si>
  <si>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</si>
  <si>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</si>
  <si>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</si>
  <si>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</si>
  <si>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</si>
  <si>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</si>
  <si>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</si>
  <si>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</si>
  <si>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</si>
  <si>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</si>
  <si>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</si>
  <si>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</si>
  <si>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</si>
  <si>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</si>
  <si>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</si>
  <si>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</si>
  <si>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</si>
  <si>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</si>
  <si>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</si>
  <si>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</si>
  <si>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</si>
  <si>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</si>
  <si>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</si>
  <si>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</si>
  <si>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</si>
  <si>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</si>
  <si>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</si>
  <si>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</si>
  <si>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</si>
  <si>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</si>
  <si>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</si>
  <si>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</si>
  <si>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</si>
  <si>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</si>
  <si>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</si>
  <si>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</si>
  <si>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</si>
  <si>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</si>
  <si>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</si>
  <si>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</si>
  <si>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</si>
  <si>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</si>
  <si>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</si>
  <si>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</si>
  <si>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</si>
  <si>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</si>
  <si>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</si>
  <si>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</si>
  <si>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</si>
  <si>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</si>
  <si>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</si>
  <si>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</si>
  <si>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</si>
  <si>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</si>
  <si>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</si>
  <si>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</si>
  <si>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</si>
  <si>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</si>
  <si>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</si>
  <si>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</si>
  <si>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</si>
  <si>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</si>
  <si>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</si>
  <si>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</si>
  <si>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</si>
  <si>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</si>
  <si>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</si>
  <si>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</si>
  <si>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</si>
  <si>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</si>
  <si>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</si>
  <si>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</si>
  <si>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</si>
  <si>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</si>
  <si>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</si>
  <si>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</si>
  <si>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</si>
  <si>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</si>
  <si>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</si>
  <si>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</si>
  <si>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</si>
  <si>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</si>
  <si>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</si>
  <si>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</si>
  <si>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</si>
  <si>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</si>
  <si>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</si>
  <si>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</si>
  <si>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</si>
  <si>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</si>
  <si>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</si>
  <si>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</si>
  <si>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</si>
  <si>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</si>
  <si>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</si>
  <si>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</si>
  <si>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</si>
  <si>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</si>
  <si>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</si>
  <si>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</si>
  <si>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</si>
  <si>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</si>
  <si>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</si>
  <si>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</si>
  <si>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</si>
  <si>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</si>
  <si>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</si>
  <si>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</si>
  <si>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</si>
  <si>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</si>
  <si>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</si>
  <si>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</si>
  <si>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</si>
  <si>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</si>
  <si>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</si>
  <si>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</si>
  <si>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</si>
  <si>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</si>
  <si>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</si>
  <si>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</si>
  <si>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</si>
  <si>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</si>
  <si>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</si>
  <si>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</si>
  <si>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</si>
  <si>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</si>
  <si>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</si>
  <si>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</si>
  <si>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</si>
  <si>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</si>
  <si>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</si>
  <si>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</si>
  <si>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</si>
  <si>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</si>
  <si>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</si>
  <si>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</si>
  <si>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</si>
  <si>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</si>
  <si>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</si>
  <si>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</si>
  <si>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</si>
  <si>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</si>
  <si>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</si>
  <si>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</si>
  <si>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</si>
  <si>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</si>
  <si>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</si>
  <si>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</si>
  <si>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</si>
  <si>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</si>
  <si>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</si>
  <si>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</si>
  <si>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</si>
  <si>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</si>
  <si>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</si>
  <si>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</si>
  <si>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</si>
  <si>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</si>
  <si>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</si>
  <si>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</si>
  <si>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</si>
  <si>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</si>
  <si>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</si>
  <si>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</si>
  <si>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</si>
  <si>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</si>
  <si>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</si>
  <si>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</si>
  <si>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</si>
  <si>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</si>
  <si>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</si>
  <si>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</si>
  <si>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</si>
  <si>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</si>
  <si>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</si>
  <si>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</si>
  <si>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</si>
  <si>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</si>
  <si>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</si>
  <si>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</si>
  <si>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</si>
  <si>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</si>
  <si>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</si>
  <si>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</si>
  <si>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</si>
  <si>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</si>
  <si>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</si>
  <si>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</si>
  <si>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</si>
  <si>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</si>
  <si>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</si>
  <si>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</si>
  <si>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</si>
  <si>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</si>
  <si>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</si>
  <si>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</si>
  <si>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</si>
  <si>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</si>
  <si>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</si>
  <si>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</si>
  <si>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</si>
  <si>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</si>
  <si>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</si>
  <si>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</si>
  <si>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</si>
  <si>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</si>
  <si>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</si>
  <si>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</si>
  <si>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</si>
  <si>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</si>
  <si>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</si>
  <si>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</si>
  <si>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</si>
  <si>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</si>
  <si>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</si>
  <si>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</si>
  <si>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</si>
  <si>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</si>
  <si>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</si>
  <si>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</si>
  <si>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</si>
  <si>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</si>
  <si>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</si>
  <si>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</si>
  <si>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</si>
  <si>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</si>
  <si>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</si>
  <si>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</si>
  <si>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</si>
  <si>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</si>
  <si>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</si>
  <si>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</si>
  <si>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</si>
  <si>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</si>
  <si>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</si>
  <si>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</si>
  <si>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</si>
  <si>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</si>
  <si>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</si>
  <si>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Ada Exempted Village (Hardin)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</si>
  <si>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</si>
  <si>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</si>
  <si>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</si>
  <si>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</si>
  <si>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</si>
  <si>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</si>
  <si>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</si>
  <si>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</si>
  <si>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</si>
  <si>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</si>
  <si>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</si>
  <si>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</si>
  <si>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</si>
  <si>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</si>
  <si>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</si>
  <si>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</si>
  <si>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</si>
  <si>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(Athens)</t>
  </si>
  <si>
    <t>Aurora City (Portage)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</si>
  <si>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</si>
  <si>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</si>
  <si>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</si>
  <si>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</si>
  <si>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</si>
  <si>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</si>
  <si>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</si>
  <si>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</si>
  <si>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</si>
  <si>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</si>
  <si>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</si>
  <si>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</si>
  <si>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</si>
  <si>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</si>
  <si>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</si>
  <si>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</si>
  <si>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</si>
  <si>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</si>
  <si>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</si>
  <si>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</si>
  <si>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</si>
  <si>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</si>
  <si>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</si>
  <si>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</si>
  <si>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</si>
  <si>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</si>
  <si>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</si>
  <si>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</si>
  <si>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</si>
  <si>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</si>
  <si>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</si>
  <si>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</si>
  <si>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</si>
  <si>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</si>
  <si>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</si>
  <si>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</si>
  <si>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</si>
  <si>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</si>
  <si>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</si>
  <si>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</si>
  <si>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</si>
  <si>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</si>
  <si>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</si>
  <si>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</si>
  <si>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</si>
  <si>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</si>
  <si>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</si>
  <si>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</si>
  <si>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</si>
  <si>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</si>
  <si>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</si>
  <si>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</si>
  <si>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</si>
  <si>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</si>
  <si>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</si>
  <si>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</si>
  <si>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</si>
  <si>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</si>
  <si>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</si>
  <si>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</si>
  <si>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</si>
  <si>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</si>
  <si>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</si>
  <si>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</si>
  <si>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</si>
  <si>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</si>
  <si>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</si>
  <si>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</si>
  <si>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</si>
  <si>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</si>
  <si>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</si>
  <si>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</si>
  <si>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</si>
  <si>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City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</si>
  <si>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</si>
  <si>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</si>
  <si>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</si>
  <si>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</si>
  <si>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</si>
  <si>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</si>
  <si>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</si>
  <si>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</si>
  <si>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</si>
  <si>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</si>
  <si>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</si>
  <si>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</si>
  <si>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</si>
  <si>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</si>
  <si>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</si>
  <si>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</si>
  <si>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</si>
  <si>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</si>
  <si>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</si>
  <si>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</si>
  <si>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</si>
  <si>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</si>
  <si>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</si>
  <si>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</si>
  <si>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</si>
  <si>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</si>
  <si>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</si>
  <si>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</si>
  <si>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</si>
  <si>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</si>
  <si>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</si>
  <si>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</si>
  <si>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</si>
  <si>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</si>
  <si>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</si>
  <si>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</si>
  <si>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</si>
  <si>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</si>
  <si>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</si>
  <si>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</si>
  <si>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</si>
  <si>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</si>
  <si>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</si>
  <si>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</si>
  <si>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</si>
  <si>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</si>
  <si>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</si>
  <si>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</si>
  <si>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</si>
  <si>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</si>
  <si>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(Brown)</t>
  </si>
  <si>
    <t>Eastern Local (Meigs)</t>
  </si>
  <si>
    <t>Eastwood Local (Wood)</t>
  </si>
  <si>
    <t>Eaton Community City (Preble)</t>
  </si>
  <si>
    <t>Edgerton Local (Williams)</t>
  </si>
  <si>
    <t>Edgewood City (Butler)</t>
  </si>
  <si>
    <t>Edison Local (Jefferson)</t>
  </si>
  <si>
    <t>Elgin Local (Marion)</t>
  </si>
  <si>
    <t>Elida Local (Allen)</t>
  </si>
  <si>
    <t>Elmwood Local (Wood)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</si>
  <si>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</si>
  <si>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</si>
  <si>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</si>
  <si>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</si>
  <si>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</si>
  <si>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</si>
  <si>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</si>
  <si>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</si>
  <si>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</si>
  <si>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</si>
  <si>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</si>
  <si>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</si>
  <si>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</si>
  <si>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</si>
  <si>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</si>
  <si>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</si>
  <si>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</si>
  <si>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</si>
  <si>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</si>
  <si>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</si>
  <si>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</si>
  <si>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</si>
  <si>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</si>
  <si>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</si>
  <si>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</si>
  <si>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</si>
  <si>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</si>
  <si>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</si>
  <si>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</si>
  <si>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</si>
  <si>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</si>
  <si>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</si>
  <si>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</si>
  <si>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</si>
  <si>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</si>
  <si>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</si>
  <si>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Geneva Area City (Ashtabula)</t>
  </si>
  <si>
    <t>Genoa Area Local (Ottawa)</t>
  </si>
  <si>
    <t>Georgetown Exempted Village (Brown)</t>
  </si>
  <si>
    <t>Gibsonburg Exempted Village (Sandusky)</t>
  </si>
  <si>
    <t>Goshen Local (Clermont)</t>
  </si>
  <si>
    <t>Graham Local (Champaign)</t>
  </si>
  <si>
    <t>Grand Valley Local (Ashtabula)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</si>
  <si>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</si>
  <si>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</si>
  <si>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</si>
  <si>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</si>
  <si>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</si>
  <si>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</si>
  <si>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</si>
  <si>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</si>
  <si>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</si>
  <si>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</si>
  <si>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</si>
  <si>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</si>
  <si>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</si>
  <si>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</si>
  <si>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</si>
  <si>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</si>
  <si>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</si>
  <si>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</si>
  <si>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</si>
  <si>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</si>
  <si>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</si>
  <si>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</si>
  <si>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</si>
  <si>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</si>
  <si>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</si>
  <si>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</si>
  <si>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</si>
  <si>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</si>
  <si>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</si>
  <si>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</si>
  <si>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</si>
  <si>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</si>
  <si>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</si>
  <si>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</si>
  <si>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</si>
  <si>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</si>
  <si>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</si>
  <si>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</si>
  <si>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</si>
  <si>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</si>
  <si>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</si>
  <si>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</si>
  <si>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</si>
  <si>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</si>
  <si>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</si>
  <si>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</si>
  <si>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</si>
  <si>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</si>
  <si>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</si>
  <si>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</si>
  <si>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</si>
  <si>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</si>
  <si>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</si>
  <si>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</si>
  <si>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</si>
  <si>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</si>
  <si>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</si>
  <si>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</si>
  <si>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</si>
  <si>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</si>
  <si>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</si>
  <si>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</si>
  <si>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</si>
  <si>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</si>
  <si>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</si>
  <si>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</si>
  <si>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</si>
  <si>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</si>
  <si>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</si>
  <si>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</si>
  <si>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</si>
  <si>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</si>
  <si>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</si>
  <si>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</si>
  <si>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</si>
  <si>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</si>
  <si>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</si>
  <si>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</si>
  <si>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</si>
  <si>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</si>
  <si>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</si>
  <si>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</si>
  <si>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</si>
  <si>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</si>
  <si>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</si>
  <si>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</si>
  <si>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</si>
  <si>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</si>
  <si>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</si>
  <si>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</si>
  <si>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</si>
  <si>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</si>
  <si>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</si>
  <si>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</si>
  <si>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</si>
  <si>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</si>
  <si>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</si>
  <si>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</si>
  <si>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</si>
  <si>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</si>
  <si>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</si>
  <si>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</si>
  <si>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</si>
  <si>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</si>
  <si>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</si>
  <si>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</si>
  <si>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</si>
  <si>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</si>
  <si>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</si>
  <si>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</si>
  <si>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</si>
  <si>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</si>
  <si>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</si>
  <si>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</si>
  <si>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</si>
  <si>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Mechanicsburg Exempted Village (Champaign)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</si>
  <si>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</si>
  <si>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</si>
  <si>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</si>
  <si>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</si>
  <si>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</si>
  <si>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</si>
  <si>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</si>
  <si>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</si>
  <si>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</si>
  <si>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</si>
  <si>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</si>
  <si>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</si>
  <si>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</si>
  <si>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</si>
  <si>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</si>
  <si>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</si>
  <si>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</si>
  <si>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</si>
  <si>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</si>
  <si>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</si>
  <si>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</si>
  <si>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</si>
  <si>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</si>
  <si>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</si>
  <si>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</si>
  <si>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</si>
  <si>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</si>
  <si>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</si>
  <si>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</si>
  <si>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</si>
  <si>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</si>
  <si>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(Montgomery)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</si>
  <si>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</si>
  <si>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</si>
  <si>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</si>
  <si>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</si>
  <si>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</si>
  <si>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</si>
  <si>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Newbury Local (Geauga)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</si>
  <si>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</si>
  <si>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</si>
  <si>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</si>
  <si>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</si>
  <si>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</si>
  <si>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</si>
  <si>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</si>
  <si>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</si>
  <si>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</si>
  <si>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</si>
  <si>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</si>
  <si>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</si>
  <si>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</si>
  <si>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</si>
  <si>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</si>
  <si>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</si>
  <si>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</si>
  <si>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</si>
  <si>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</si>
  <si>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</si>
  <si>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</si>
  <si>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</si>
  <si>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</si>
  <si>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</si>
  <si>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</si>
  <si>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</si>
  <si>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</si>
  <si>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</si>
  <si>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</si>
  <si>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</si>
  <si>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</si>
  <si>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</si>
  <si>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</si>
  <si>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</si>
  <si>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</si>
  <si>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</si>
  <si>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</si>
  <si>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</si>
  <si>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</si>
  <si>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</si>
  <si>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</si>
  <si>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</si>
  <si>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</si>
  <si>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</si>
  <si>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</si>
  <si>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</si>
  <si>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</si>
  <si>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</si>
  <si>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</si>
  <si>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</si>
  <si>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</si>
  <si>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</si>
  <si>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</si>
  <si>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</si>
  <si>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</si>
  <si>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</si>
  <si>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</si>
  <si>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</si>
  <si>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</si>
  <si>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</si>
  <si>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</si>
  <si>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</si>
  <si>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</si>
  <si>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</si>
  <si>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</si>
  <si>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</si>
  <si>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</si>
  <si>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</si>
  <si>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</si>
  <si>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Pymatuning Valley Local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</si>
  <si>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</si>
  <si>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</si>
  <si>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</si>
  <si>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</si>
  <si>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</si>
  <si>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</si>
  <si>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</si>
  <si>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</si>
  <si>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</si>
  <si>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</si>
  <si>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</si>
  <si>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</si>
  <si>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</si>
  <si>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</si>
  <si>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</si>
  <si>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</si>
  <si>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</si>
  <si>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</si>
  <si>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</si>
  <si>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</si>
  <si>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</si>
  <si>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</si>
  <si>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</si>
  <si>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</si>
  <si>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</si>
  <si>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</si>
  <si>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</si>
  <si>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</si>
  <si>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</si>
  <si>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</si>
  <si>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</si>
  <si>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</si>
  <si>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</si>
  <si>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</si>
  <si>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</si>
  <si>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</si>
  <si>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</si>
  <si>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</si>
  <si>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</si>
  <si>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 Local (Wayne)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</si>
  <si>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</si>
  <si>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</si>
  <si>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</si>
  <si>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</si>
  <si>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</si>
  <si>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</si>
  <si>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</si>
  <si>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</si>
  <si>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</si>
  <si>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</si>
  <si>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</si>
  <si>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</si>
  <si>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</si>
  <si>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</si>
  <si>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</si>
  <si>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</si>
  <si>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</si>
  <si>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</si>
  <si>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</si>
  <si>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</si>
  <si>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</si>
  <si>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</si>
  <si>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</si>
  <si>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</si>
  <si>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</si>
  <si>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Sycamore Community City (Hamilton)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</si>
  <si>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</si>
  <si>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</si>
  <si>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</si>
  <si>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</si>
  <si>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</si>
  <si>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</si>
  <si>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</si>
  <si>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</si>
  <si>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</si>
  <si>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</si>
  <si>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</si>
  <si>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</si>
  <si>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</si>
  <si>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</si>
  <si>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</si>
  <si>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</si>
  <si>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</si>
  <si>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</si>
  <si>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</si>
  <si>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</si>
  <si>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</si>
  <si>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</si>
  <si>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</si>
  <si>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</si>
  <si>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</si>
  <si>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</si>
  <si>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</si>
  <si>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</si>
  <si>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</si>
  <si>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</si>
  <si>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</si>
  <si>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</si>
  <si>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</si>
  <si>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</si>
  <si>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</si>
  <si>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</si>
  <si>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</si>
  <si>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</si>
  <si>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</si>
  <si>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</si>
  <si>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</si>
  <si>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</si>
  <si>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</si>
  <si>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</si>
  <si>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</si>
  <si>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</si>
  <si>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</si>
  <si>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</si>
  <si>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</si>
  <si>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</si>
  <si>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</si>
  <si>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</si>
  <si>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</si>
  <si>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</si>
  <si>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</si>
  <si>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</si>
  <si>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</si>
  <si>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</si>
  <si>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</si>
  <si>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</si>
  <si>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</si>
  <si>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</si>
  <si>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</si>
  <si>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</si>
  <si>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</si>
  <si>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</si>
  <si>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</si>
  <si>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</si>
  <si>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</si>
  <si>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</si>
  <si>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</si>
  <si>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</si>
  <si>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</si>
  <si>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</si>
  <si>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</si>
  <si>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</si>
  <si>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</si>
  <si>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</si>
  <si>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</si>
  <si>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</si>
  <si>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</si>
  <si>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</si>
  <si>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</si>
  <si>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</si>
  <si>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</si>
  <si>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</si>
  <si>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</si>
  <si>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</si>
  <si>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</si>
  <si>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</si>
  <si>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</si>
  <si>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</si>
  <si>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</si>
  <si>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</si>
  <si>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</si>
  <si>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</si>
  <si>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</si>
  <si>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</si>
  <si>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</si>
  <si>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</si>
  <si>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</si>
  <si>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</si>
  <si>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</si>
  <si>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</si>
  <si>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</si>
  <si>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</si>
  <si>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</si>
  <si>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General Financial Condition</t>
  </si>
  <si>
    <t>Ending Balance as % of Total Revenue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</si>
  <si>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</si>
  <si>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</si>
  <si>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</si>
  <si>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</si>
  <si>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</si>
  <si>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</si>
  <si>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</si>
  <si>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</si>
  <si>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</si>
  <si>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</si>
  <si>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</si>
  <si>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</si>
  <si>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</si>
  <si>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</si>
  <si>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</si>
  <si>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</si>
  <si>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</si>
  <si>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</si>
  <si>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</si>
  <si>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</si>
  <si>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</si>
  <si>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</si>
  <si>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</si>
  <si>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</si>
  <si>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</si>
  <si>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</si>
  <si>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</si>
  <si>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</si>
  <si>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</si>
  <si>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</si>
  <si>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</si>
  <si>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</si>
  <si>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</si>
  <si>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</si>
  <si>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</si>
  <si>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</si>
  <si>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</si>
  <si>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</si>
  <si>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</si>
  <si>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</si>
  <si>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</si>
  <si>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</si>
  <si>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</si>
  <si>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</si>
  <si>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</si>
  <si>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</si>
  <si>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</si>
  <si>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</si>
  <si>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</si>
  <si>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</si>
  <si>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</si>
  <si>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</si>
  <si>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</si>
  <si>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</si>
  <si>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</si>
  <si>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</si>
  <si>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</si>
  <si>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</si>
  <si>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</si>
  <si>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</si>
  <si>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</si>
  <si>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</si>
  <si>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</si>
  <si>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</si>
  <si>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</si>
  <si>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</si>
  <si>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</si>
  <si>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</si>
  <si>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</si>
  <si>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</si>
  <si>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</si>
  <si>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</si>
  <si>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</si>
  <si>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</si>
  <si>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</si>
  <si>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</si>
  <si>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</si>
  <si>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</si>
  <si>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</si>
  <si>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</si>
  <si>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</si>
  <si>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</si>
  <si>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</si>
  <si>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</si>
  <si>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</si>
  <si>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</si>
  <si>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</si>
  <si>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</si>
  <si>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</si>
  <si>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</si>
  <si>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</si>
  <si>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</si>
  <si>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</si>
  <si>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</si>
  <si>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</si>
  <si>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</si>
  <si>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</si>
  <si>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</si>
  <si>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</si>
  <si>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</si>
  <si>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</si>
  <si>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</si>
  <si>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</si>
  <si>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</si>
  <si>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</si>
  <si>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</si>
  <si>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</si>
  <si>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</si>
  <si>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</si>
  <si>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</si>
  <si>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</si>
  <si>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</si>
  <si>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</si>
  <si>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</si>
  <si>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</si>
  <si>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</si>
  <si>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</si>
  <si>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</si>
  <si>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</si>
  <si>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</si>
  <si>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</si>
  <si>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</si>
  <si>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</si>
  <si>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</si>
  <si>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</si>
  <si>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</si>
  <si>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Additional Weight (Econ Disadv percentage/state econ disadv average )*0.1  added to ADM (weighted value* Column 1)</t>
  </si>
  <si>
    <t>Total_EFM_ADM_FY13</t>
  </si>
  <si>
    <t>A</t>
  </si>
  <si>
    <t>C</t>
  </si>
  <si>
    <t>B</t>
  </si>
  <si>
    <t>D</t>
  </si>
  <si>
    <t>F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</si>
  <si>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</si>
  <si>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</si>
  <si>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</si>
  <si>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</si>
  <si>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</si>
  <si>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</si>
  <si>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As reported on the district Local Report Card 2017</t>
  </si>
  <si>
    <t>Riverdale Local (Hancock)</t>
  </si>
  <si>
    <t>Switzerland of Ohio Local (Monroe)</t>
  </si>
  <si>
    <t>McDonald Local (Trumbull)</t>
  </si>
  <si>
    <t>Edon Northwest Local (Williams)</t>
  </si>
  <si>
    <t>Adams County Ohio Valley Local (Adams)</t>
  </si>
  <si>
    <t>Value Added Composite Score 2016</t>
  </si>
  <si>
    <t>School District Fiscal Benchmark Report FY2018</t>
  </si>
  <si>
    <t>General Financial Condition Actual FY18</t>
  </si>
  <si>
    <t>Property valuation per pupil (Tax Year 2016)</t>
  </si>
  <si>
    <t>Median Income (Tax Year 2016)</t>
  </si>
  <si>
    <t>Permanent improvement tax rate (Tax Year 2016)</t>
  </si>
  <si>
    <t>As reported on the district Local Report Card 2018</t>
  </si>
  <si>
    <t>FY2018 Actual Line 6.01</t>
  </si>
  <si>
    <t>FY2018 Actual Line 10.01/  Line 1.07</t>
  </si>
  <si>
    <t>FY2018 Actual Lines 4.01,4.02,4.03,4.05,4.055,4.06/ Line 1.07</t>
  </si>
  <si>
    <t>FY2018 Actual Line 3.010+3.020/  Line 1.07</t>
  </si>
  <si>
    <t>Line 10.01 FY2018 Actual- Line 10.01 FY2017 Actual</t>
  </si>
  <si>
    <t>2018, TY 2016</t>
  </si>
  <si>
    <t>SOES June 2018</t>
  </si>
  <si>
    <t>EMIS- 5 yr forecast, Oct FY19</t>
  </si>
  <si>
    <t>S3</t>
  </si>
  <si>
    <t>S1</t>
  </si>
  <si>
    <t>S3, H</t>
  </si>
  <si>
    <t>L1</t>
  </si>
  <si>
    <t>Total Weighted EFM ADM FY18</t>
  </si>
  <si>
    <t>Total Year-End ADM FY18</t>
  </si>
  <si>
    <t>Austintown Local Schools (Mahoning)</t>
  </si>
  <si>
    <t>Bowling Green City School District (Wood)</t>
  </si>
  <si>
    <t>Carey Exempted Village Schools (Wyandot)</t>
  </si>
  <si>
    <t>Cleveland Municipal (Cuyahoga)</t>
  </si>
  <si>
    <t>Columbus City School District (Franklin)</t>
  </si>
  <si>
    <t>East Cleveland City School District (Cuyahoga)</t>
  </si>
  <si>
    <t>Eastern Local School District (Pike)</t>
  </si>
  <si>
    <t>Edison Local (formerly Berlin-Milan) (Erie)</t>
  </si>
  <si>
    <t>Elyria City Schools (Lorain)</t>
  </si>
  <si>
    <t>Garfield Heights City Schools (Cuyahoga)</t>
  </si>
  <si>
    <t>Girard City School District (Trumbull)</t>
  </si>
  <si>
    <t>Grandview Heights Schools (Franklin)</t>
  </si>
  <si>
    <t>Huron City Schools (Erie)</t>
  </si>
  <si>
    <t>Kettering City School District (Montgomery)</t>
  </si>
  <si>
    <t>Medina City SD (Medina)</t>
  </si>
  <si>
    <t>New Lexington School District (Perry)</t>
  </si>
  <si>
    <t>North Union Local School District (Union)</t>
  </si>
  <si>
    <t>Northwood Local Schools (Wood)</t>
  </si>
  <si>
    <t>Oberlin City Schools (Lorain)</t>
  </si>
  <si>
    <t>Springfield City School District (Clark)</t>
  </si>
  <si>
    <t>Stow-Munroe Falls City School District (Summit)</t>
  </si>
  <si>
    <t>Sylvania Schools (Lucas)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</si>
</sst>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49">
    <xf numFmtId="0" fontId="0" fillId="0" borderId="0" xfId="0"/>
    <xf numFmtId="0" fontId="0" fillId="2" borderId="0" xfId="0" applyFill="1"/>
    <xf numFmtId="0" fontId="6" fillId="2" borderId="1" xfId="3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Alignment="1" applyProtection="1">
      <alignment horizontal="center"/>
      <protection hidden="1"/>
    </xf>
    <xf numFmtId="166" fontId="6" fillId="2" borderId="0" xfId="3" applyNumberFormat="1" applyFont="1" applyFill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Font="1"/>
    <xf numFmtId="0" fontId="1" fillId="0" borderId="0" xfId="4" applyFont="1"/>
    <xf numFmtId="0" fontId="5" fillId="2" borderId="0" xfId="3" applyFont="1" applyFill="1" applyAlignment="1" applyProtection="1">
      <alignment horizontal="right" vertical="center"/>
      <protection locked="0" hidden="1"/>
    </xf>
    <xf numFmtId="0" fontId="1" fillId="2" borderId="0" xfId="3" applyFill="1" applyAlignment="1" applyProtection="1">
      <alignment horizontal="center" vertical="center"/>
      <protection locked="0" hidden="1"/>
    </xf>
    <xf numFmtId="0" fontId="7" fillId="2" borderId="0" xfId="3" applyFont="1" applyFill="1" applyProtection="1">
      <protection hidden="1"/>
    </xf>
    <xf numFmtId="0" fontId="1" fillId="2" borderId="0" xfId="3" applyFill="1" applyProtection="1">
      <protection hidden="1"/>
    </xf>
    <xf numFmtId="0" fontId="6" fillId="2" borderId="0" xfId="3" applyFont="1" applyFill="1" applyProtection="1">
      <protection hidden="1"/>
    </xf>
    <xf numFmtId="0" fontId="5" fillId="2" borderId="0" xfId="3" applyFont="1" applyFill="1" applyProtection="1">
      <protection hidden="1"/>
    </xf>
    <xf numFmtId="0" fontId="8" fillId="2" borderId="0" xfId="3" applyFont="1" applyFill="1" applyProtection="1">
      <protection hidden="1"/>
    </xf>
    <xf numFmtId="0" fontId="1" fillId="0" borderId="0" xfId="0" quotePrefix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ill="1" applyAlignment="1">
      <alignment vertical="center"/>
    </xf>
    <xf numFmtId="0" fontId="11" fillId="2" borderId="0" xfId="2" applyFill="1" applyAlignment="1" applyProtection="1">
      <alignment vertical="center"/>
    </xf>
    <xf numFmtId="0" fontId="1" fillId="2" borderId="0" xfId="3" applyFill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/>
    <xf numFmtId="0" fontId="7" fillId="2" borderId="0" xfId="3" applyFont="1" applyFill="1" applyAlignment="1">
      <alignment horizontal="center"/>
    </xf>
    <xf numFmtId="0" fontId="1" fillId="2" borderId="1" xfId="3" applyFill="1" applyBorder="1"/>
    <xf numFmtId="49" fontId="1" fillId="2" borderId="1" xfId="3" applyNumberFormat="1" applyFill="1" applyBorder="1"/>
    <xf numFmtId="49" fontId="1" fillId="2" borderId="0" xfId="3" applyNumberFormat="1" applyFill="1"/>
    <xf numFmtId="49" fontId="7" fillId="2" borderId="0" xfId="3" applyNumberFormat="1" applyFont="1" applyFill="1" applyAlignment="1">
      <alignment horizontal="center"/>
    </xf>
    <xf numFmtId="49" fontId="7" fillId="2" borderId="0" xfId="3" applyNumberFormat="1" applyFont="1" applyFill="1"/>
    <xf numFmtId="49" fontId="1" fillId="2" borderId="1" xfId="3" applyNumberFormat="1" applyFill="1" applyBorder="1" applyAlignment="1">
      <alignment horizontal="center"/>
    </xf>
    <xf numFmtId="0" fontId="1" fillId="2" borderId="1" xfId="3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5" xfId="3" applyFill="1" applyBorder="1"/>
    <xf numFmtId="0" fontId="1" fillId="2" borderId="6" xfId="3" applyFill="1" applyBorder="1"/>
    <xf numFmtId="0" fontId="1" fillId="2" borderId="1" xfId="3" applyFill="1" applyBorder="1" applyAlignment="1">
      <alignment vertical="center" wrapText="1"/>
    </xf>
    <xf numFmtId="0" fontId="8" fillId="2" borderId="1" xfId="3" applyFont="1" applyFill="1" applyBorder="1"/>
    <xf numFmtId="0" fontId="1" fillId="2" borderId="1" xfId="3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ill="1" applyBorder="1"/>
    <xf numFmtId="0" fontId="8" fillId="2" borderId="0" xfId="3" applyFont="1" applyFill="1"/>
    <xf numFmtId="49" fontId="8" fillId="2" borderId="1" xfId="3" applyNumberFormat="1" applyFont="1" applyFill="1" applyBorder="1"/>
    <xf numFmtId="49" fontId="1" fillId="2" borderId="0" xfId="3" applyNumberFormat="1" applyFill="1" applyAlignment="1">
      <alignment horizontal="center"/>
    </xf>
    <xf numFmtId="0" fontId="1" fillId="2" borderId="0" xfId="3" applyFill="1" applyAlignment="1">
      <alignment horizontal="center"/>
    </xf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/>
    <xf numFmtId="0" fontId="1" fillId="0" borderId="0" xfId="6" applyFont="1"/>
    <xf numFmtId="0" fontId="1" fillId="0" borderId="0" xfId="6" applyFont="1" applyAlignment="1">
      <alignment vertical="center" wrapText="1"/>
    </xf>
    <xf numFmtId="0" fontId="1" fillId="0" borderId="0" xfId="6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" fillId="0" borderId="0" xfId="3" applyNumberFormat="1"/>
    <xf numFmtId="2" fontId="1" fillId="0" borderId="0" xfId="0" applyNumberFormat="1" applyFont="1"/>
    <xf numFmtId="165" fontId="1" fillId="0" borderId="0" xfId="0" applyNumberFormat="1" applyFont="1"/>
    <xf numFmtId="168" fontId="1" fillId="0" borderId="0" xfId="0" applyNumberFormat="1" applyFont="1"/>
    <xf numFmtId="0" fontId="12" fillId="0" borderId="1" xfId="5" applyFont="1" applyBorder="1" applyAlignment="1">
      <alignment horizontal="center"/>
    </xf>
    <xf numFmtId="0" fontId="12" fillId="0" borderId="0" xfId="5" applyFont="1"/>
    <xf numFmtId="0" fontId="13" fillId="0" borderId="1" xfId="0" applyFont="1" applyBorder="1" applyAlignment="1">
      <alignment horizontal="center" wrapText="1"/>
    </xf>
    <xf numFmtId="0" fontId="13" fillId="0" borderId="1" xfId="5" applyFont="1" applyBorder="1" applyAlignment="1">
      <alignment horizontal="center" wrapText="1"/>
    </xf>
    <xf numFmtId="169" fontId="1" fillId="0" borderId="0" xfId="0" applyNumberFormat="1" applyFont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0" fillId="0" borderId="0" xfId="0" quotePrefix="1"/>
    <xf numFmtId="0" fontId="5" fillId="2" borderId="1" xfId="3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Alignment="1" applyProtection="1">
      <alignment horizontal="right" vertical="center"/>
      <protection hidden="1"/>
    </xf>
    <xf numFmtId="0" fontId="1" fillId="2" borderId="2" xfId="3" applyFill="1" applyBorder="1" applyAlignment="1">
      <alignment horizontal="center"/>
    </xf>
    <xf numFmtId="0" fontId="1" fillId="2" borderId="2" xfId="3" applyFill="1" applyBorder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Border="1"/>
    <xf numFmtId="0" fontId="12" fillId="0" borderId="2" xfId="5" applyFont="1" applyBorder="1"/>
    <xf numFmtId="0" fontId="12" fillId="0" borderId="6" xfId="5" applyFont="1" applyBorder="1"/>
    <xf numFmtId="0" fontId="12" fillId="0" borderId="8" xfId="5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0" fontId="2" fillId="2" borderId="0" xfId="3" applyFont="1" applyFill="1" applyAlignment="1" applyProtection="1">
      <alignment horizontal="left" wrapText="1"/>
      <protection hidden="1"/>
    </xf>
    <xf numFmtId="0" fontId="4" fillId="2" borderId="0" xfId="3" applyFont="1" applyFill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ill="1" applyBorder="1" applyAlignment="1" applyProtection="1">
      <alignment horizontal="left" vertical="top" wrapText="1"/>
      <protection hidden="1"/>
    </xf>
    <xf numFmtId="0" fontId="1" fillId="2" borderId="6" xfId="3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Alignment="1">
      <alignment horizontal="left" wrapText="1"/>
    </xf>
    <xf numFmtId="0" fontId="1" fillId="0" borderId="0" xfId="6" applyFont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FY12/fdp_FiscalBenchmarkReport_12_additions_open.xls" TargetMode="External"/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5" x14ac:dyDescent="0.25"/>
  <cols>
    <col min="1" max="1" width="4.42578125" style="1" customWidth="1"/>
    <col min="2" max="2" width="5.5703125" style="1" customWidth="1"/>
    <col min="3" max="3" width="49.7109375" style="1" customWidth="1"/>
    <col min="4" max="10" width="25.140625" style="1" customWidth="1"/>
  </cols>
  <sheetData>
    <row r="1" spans="1:10" ht="23.25" customHeight="1" x14ac:dyDescent="0.35">
      <c r="A1" s="129" t="s">
        <v>1534</v>
      </c>
      <c r="B1" s="129"/>
      <c r="C1" s="129"/>
      <c r="D1" s="129"/>
      <c r="E1" s="108"/>
      <c r="F1" s="108"/>
      <c r="G1" s="108"/>
      <c r="H1" s="108"/>
      <c r="I1" s="108"/>
      <c r="J1" s="108"/>
    </row>
    <row r="2" spans="1:10" ht="18" x14ac:dyDescent="0.25">
      <c r="A2" s="109"/>
      <c r="B2" s="109"/>
      <c r="C2" s="109"/>
      <c r="D2" s="109"/>
      <c r="E2" s="108"/>
      <c r="F2" s="108"/>
      <c r="G2" s="108"/>
      <c r="H2" s="108"/>
      <c r="I2" s="108"/>
      <c r="J2" s="108"/>
    </row>
    <row r="3" spans="1:10" ht="44.25" customHeight="1" x14ac:dyDescent="0.25">
      <c r="A3" s="130" t="str">
        <f>IF(D5&lt;&gt;0,D5,"Please select a district")</f>
        <v>Please select a district</v>
      </c>
      <c r="B3" s="130"/>
      <c r="C3" s="131"/>
      <c r="D3" s="110" t="s">
        <v>0</v>
      </c>
      <c r="E3" s="111" t="s">
        <v>43</v>
      </c>
      <c r="F3" s="111" t="s">
        <v>44</v>
      </c>
      <c r="G3" s="111" t="s">
        <v>45</v>
      </c>
      <c r="H3" s="111" t="s">
        <v>46</v>
      </c>
      <c r="I3" s="111" t="s">
        <v>47</v>
      </c>
      <c r="J3" s="111" t="s">
        <v>48</v>
      </c>
    </row>
    <row r="4" spans="1:10" x14ac:dyDescent="0.25">
      <c r="A4" s="38"/>
      <c r="B4" s="38"/>
      <c r="C4" s="112" t="s">
        <v>1</v>
      </c>
      <c r="D4" s="2" t="str">
        <f>IF(D$5&lt;&gt;0,VLOOKUP(D5,components!A$3:B$613,2,FALSE),"")</f>
        <v/>
      </c>
      <c r="E4" s="103"/>
      <c r="F4" s="104"/>
      <c r="G4" s="104"/>
      <c r="H4" s="2" t="str">
        <f>IF(H$5&lt;&gt;0,VLOOKUP(H$5,components!A$3:B$613,2,FALSE),"")</f>
        <v/>
      </c>
      <c r="I4" s="2" t="str">
        <f>IF(I$5&lt;&gt;0,VLOOKUP(I$5,components!A$3:B$613,2,FALSE),"")</f>
        <v/>
      </c>
      <c r="J4" s="2" t="str">
        <f>IF(J$5&lt;&gt;0,VLOOKUP(J$5,components!A$3:B$613,2,FALSE),"")</f>
        <v/>
      </c>
    </row>
    <row r="5" spans="1:10" x14ac:dyDescent="0.25">
      <c r="A5" s="36"/>
      <c r="B5" s="36"/>
      <c r="C5" s="35" t="s">
        <v>2</v>
      </c>
      <c r="D5" s="45"/>
      <c r="E5" s="80" t="str">
        <f>IF(D$5&lt;&gt;0,VLOOKUP(D$4,components!B$3:C$613,2,FALSE),"")</f>
        <v/>
      </c>
      <c r="F5" s="105"/>
      <c r="G5" s="105"/>
      <c r="H5" s="45"/>
      <c r="I5" s="45"/>
      <c r="J5" s="45"/>
    </row>
    <row r="6" spans="1:10" ht="15.75" x14ac:dyDescent="0.25">
      <c r="A6" s="37" t="s">
        <v>3</v>
      </c>
      <c r="B6" s="37"/>
      <c r="C6" s="37"/>
      <c r="D6" s="3"/>
      <c r="E6" s="3"/>
      <c r="F6" s="3"/>
      <c r="G6" s="3"/>
      <c r="H6" s="3"/>
      <c r="I6" s="3"/>
      <c r="J6" s="3"/>
    </row>
    <row r="7" spans="1:10" x14ac:dyDescent="0.25">
      <c r="A7" s="39"/>
      <c r="B7" s="77" t="s">
        <v>50</v>
      </c>
      <c r="C7" s="39"/>
      <c r="D7" s="2"/>
      <c r="E7" s="11" t="s">
        <v>1431</v>
      </c>
      <c r="F7" s="11" t="s">
        <v>1431</v>
      </c>
      <c r="G7" s="11" t="s">
        <v>1431</v>
      </c>
      <c r="H7" s="2" t="str">
        <f>IF(H$5&lt;&gt;0,VLOOKUP(H$4,components!B$3:AU$613,3,FALSE),"")</f>
        <v/>
      </c>
      <c r="I7" s="2" t="str">
        <f>IF(I$5&lt;&gt;0,VLOOKUP(I$4,components!B$3:AV$613,3,FALSE),"")</f>
        <v/>
      </c>
      <c r="J7" s="2" t="str">
        <f>IF(J$5&lt;&gt;0,VLOOKUP(J$4,components!B$3:AW$613,3,FALSE),"")</f>
        <v/>
      </c>
    </row>
    <row r="8" spans="1:10" x14ac:dyDescent="0.25">
      <c r="A8" s="39"/>
      <c r="B8" s="78" t="s">
        <v>1372</v>
      </c>
      <c r="C8" s="39"/>
      <c r="D8" s="13" t="str">
        <f>IF(D$5&lt;&gt;0,VLOOKUP(D$4,components!B$3:AS$613,4,FALSE),"")</f>
        <v/>
      </c>
      <c r="E8" s="11" t="s">
        <v>1431</v>
      </c>
      <c r="F8" s="11" t="s">
        <v>1431</v>
      </c>
      <c r="G8" s="11" t="s">
        <v>1431</v>
      </c>
      <c r="H8" s="2" t="str">
        <f>IF(H$5&lt;&gt;0,VLOOKUP(H$4,components!B$3:AU$613,4,FALSE),"")</f>
        <v/>
      </c>
      <c r="I8" s="2" t="str">
        <f>IF(I$5&lt;&gt;0,VLOOKUP(I$4,components!B$3:AV$613,4,FALSE),"")</f>
        <v/>
      </c>
      <c r="J8" s="2" t="str">
        <f>IF(J$5&lt;&gt;0,VLOOKUP(J$4,components!B$3:AW$613,4,FALSE),"")</f>
        <v/>
      </c>
    </row>
    <row r="9" spans="1:10" x14ac:dyDescent="0.25">
      <c r="A9" s="39"/>
      <c r="B9" s="78" t="s">
        <v>51</v>
      </c>
      <c r="C9" s="39"/>
      <c r="D9" s="2" t="str">
        <f>IF(D$5&lt;&gt;0,VLOOKUP(D$4,components!B$3:AS$613,5,FALSE),"")</f>
        <v/>
      </c>
      <c r="E9" s="11" t="s">
        <v>1431</v>
      </c>
      <c r="F9" s="11" t="s">
        <v>1431</v>
      </c>
      <c r="G9" s="11" t="s">
        <v>1431</v>
      </c>
      <c r="H9" s="2" t="str">
        <f>IF(H$5&lt;&gt;0,VLOOKUP(H$4,components!B$3:AU$613,5,FALSE),"")</f>
        <v/>
      </c>
      <c r="I9" s="2" t="str">
        <f>IF(I$5&lt;&gt;0,VLOOKUP(I$4,components!B$3:AV$613,5,FALSE),"")</f>
        <v/>
      </c>
      <c r="J9" s="2" t="str">
        <f>IF(J$5&lt;&gt;0,VLOOKUP(J$4,components!B$3:AW$613,5,FALSE),"")</f>
        <v/>
      </c>
    </row>
    <row r="10" spans="1:10" x14ac:dyDescent="0.25">
      <c r="A10" s="38"/>
      <c r="B10" s="106"/>
      <c r="C10" s="39"/>
      <c r="D10" s="18"/>
      <c r="E10" s="18"/>
      <c r="F10" s="18"/>
      <c r="G10" s="18"/>
      <c r="H10" s="18"/>
      <c r="I10" s="18"/>
      <c r="J10" s="18"/>
    </row>
    <row r="11" spans="1:10" ht="15.75" x14ac:dyDescent="0.25">
      <c r="A11" s="37" t="s">
        <v>1535</v>
      </c>
      <c r="B11" s="40"/>
      <c r="C11" s="40"/>
      <c r="D11" s="23"/>
      <c r="E11" s="21"/>
      <c r="F11" s="21"/>
      <c r="G11" s="21"/>
      <c r="H11" s="23"/>
      <c r="I11" s="23"/>
      <c r="J11" s="23"/>
    </row>
    <row r="12" spans="1:10" x14ac:dyDescent="0.25">
      <c r="A12" s="39"/>
      <c r="B12" s="107" t="s">
        <v>4</v>
      </c>
      <c r="C12" s="39"/>
      <c r="D12" s="5" t="str">
        <f>IF(D$5&lt;&gt;0,VLOOKUP(D$4,components!B$3:AS$613,6,FALSE),"")</f>
        <v/>
      </c>
      <c r="E12" s="5" t="str">
        <f>IF(D$5&lt;&gt;0,VLOOKUP(E$5,counties!A$2:AM$89,2,FALSE),"")</f>
        <v/>
      </c>
      <c r="F12" s="5" t="str">
        <f>IF(D$5&lt;&gt;0,VLOOKUP(D$4,sim_dist!A$2:AM$609,2,FALSE),"")</f>
        <v/>
      </c>
      <c r="G12" s="6" t="str">
        <f>IF(D$5&lt;&gt;0,state!A$2,"")</f>
        <v/>
      </c>
      <c r="H12" s="5" t="str">
        <f>IF(H$5&lt;&gt;0,VLOOKUP(H$4,components!B$3:AW$613,6,FALSE),"")</f>
        <v/>
      </c>
      <c r="I12" s="5" t="str">
        <f>IF(I$5&lt;&gt;0,VLOOKUP(I$4,components!B$3:AX$613,6,FALSE),"")</f>
        <v/>
      </c>
      <c r="J12" s="5" t="str">
        <f>IF(J$5&lt;&gt;0,VLOOKUP(J$4,components!B$3:AY$613,6,FALSE),"")</f>
        <v/>
      </c>
    </row>
    <row r="13" spans="1:10" x14ac:dyDescent="0.25">
      <c r="A13" s="39"/>
      <c r="B13" s="78" t="s">
        <v>5</v>
      </c>
      <c r="C13" s="39"/>
      <c r="D13" s="7" t="str">
        <f>IF(D$5&lt;&gt;0,VLOOKUP(D$4,components!B$3:AS$613,7,FALSE),"")</f>
        <v/>
      </c>
      <c r="E13" s="7" t="str">
        <f>IF(D$5&lt;&gt;0,VLOOKUP(E$5,counties!A$2:AM$89,3,FALSE),"")</f>
        <v/>
      </c>
      <c r="F13" s="7" t="str">
        <f>IF(D$5&lt;&gt;0,VLOOKUP(D$4,sim_dist!A$2:AM$609,3,FALSE),"")</f>
        <v/>
      </c>
      <c r="G13" s="7" t="str">
        <f>IF(D$5&lt;&gt;0,state!B$2,"")</f>
        <v/>
      </c>
      <c r="H13" s="7" t="str">
        <f>IF(H$5&lt;&gt;0,VLOOKUP(H$4,components!B$3:AW$613,7,FALSE),"")</f>
        <v/>
      </c>
      <c r="I13" s="7" t="str">
        <f>IF(I$5&lt;&gt;0,VLOOKUP(I$4,components!B$3:AX$613,7,FALSE),"")</f>
        <v/>
      </c>
      <c r="J13" s="7" t="str">
        <f>IF(J$5&lt;&gt;0,VLOOKUP(J$4,components!B$3:AY$613,7,FALSE),"")</f>
        <v/>
      </c>
    </row>
    <row r="14" spans="1:10" x14ac:dyDescent="0.25">
      <c r="A14" s="39"/>
      <c r="B14" s="78" t="s">
        <v>6</v>
      </c>
      <c r="C14" s="39"/>
      <c r="D14" s="5" t="str">
        <f>IF(D$5&lt;&gt;0,VLOOKUP(D$4,components!B$3:AS$613,8,FALSE),"")</f>
        <v/>
      </c>
      <c r="E14" s="5" t="str">
        <f>IF(D$5&lt;&gt;0,VLOOKUP(E$5,counties!A$2:AM$89,4,FALSE),"")</f>
        <v/>
      </c>
      <c r="F14" s="5" t="str">
        <f>IF(D$5&lt;&gt;0,VLOOKUP(D$4,sim_dist!A$2:AM$609,4,FALSE),"")</f>
        <v/>
      </c>
      <c r="G14" s="6" t="str">
        <f>IF(D$5&lt;&gt;0,state!C$2,"")</f>
        <v/>
      </c>
      <c r="H14" s="5" t="str">
        <f>IF(H$5&lt;&gt;0,VLOOKUP(H$4,components!B$3:AW$613,8,FALSE),"")</f>
        <v/>
      </c>
      <c r="I14" s="5" t="str">
        <f>IF(I$5&lt;&gt;0,VLOOKUP(I$4,components!B$3:AX$613,8,FALSE),"")</f>
        <v/>
      </c>
      <c r="J14" s="5" t="str">
        <f>IF(J$5&lt;&gt;0,VLOOKUP(J$4,components!B$3:AY$613,8,FALSE),"")</f>
        <v/>
      </c>
    </row>
    <row r="15" spans="1:10" x14ac:dyDescent="0.25">
      <c r="A15" s="39"/>
      <c r="B15" s="78" t="s">
        <v>7</v>
      </c>
      <c r="C15" s="39"/>
      <c r="D15" s="9" t="str">
        <f>IF(D$5&lt;&gt;0,VLOOKUP(D$4,components!B$3:AS$613,9,FALSE),"")</f>
        <v/>
      </c>
      <c r="E15" s="9" t="str">
        <f>IF(D$5&lt;&gt;0,VLOOKUP(E$5,counties!A$2:AM$89,5,FALSE),"")</f>
        <v/>
      </c>
      <c r="F15" s="9" t="str">
        <f>IF(D$5&lt;&gt;0,VLOOKUP(D$4,sim_dist!A$2:AM$609,5,FALSE),"")</f>
        <v/>
      </c>
      <c r="G15" s="9" t="str">
        <f>IF(D$5&lt;&gt;0,state!D$2,"")</f>
        <v/>
      </c>
      <c r="H15" s="9" t="str">
        <f>IF(H$5&lt;&gt;0,VLOOKUP(H$4,components!B$3:AW$613,9,FALSE),"")</f>
        <v/>
      </c>
      <c r="I15" s="9" t="str">
        <f>IF(I$5&lt;&gt;0,VLOOKUP(I$4,components!B$3:AX$613,9,FALSE),"")</f>
        <v/>
      </c>
      <c r="J15" s="9" t="str">
        <f>IF(J$5&lt;&gt;0,VLOOKUP(J$4,components!B$3:AY$613,9,FALSE),"")</f>
        <v/>
      </c>
    </row>
    <row r="16" spans="1:10" x14ac:dyDescent="0.25">
      <c r="A16" s="39"/>
      <c r="B16" s="78" t="s">
        <v>52</v>
      </c>
      <c r="C16" s="39"/>
      <c r="D16" s="7" t="str">
        <f>IF(D$5&lt;&gt;0,VLOOKUP(D$4,components!B$3:AS$613,10,FALSE),"")</f>
        <v/>
      </c>
      <c r="E16" s="7" t="str">
        <f>IF(D$5&lt;&gt;0,VLOOKUP(E$5,counties!A$2:AM$89,6,FALSE),"")</f>
        <v/>
      </c>
      <c r="F16" s="7" t="str">
        <f>IF(D$5&lt;&gt;0,VLOOKUP(D$4,sim_dist!A$2:AM$609,6,FALSE),"")</f>
        <v/>
      </c>
      <c r="G16" s="7" t="str">
        <f>IF(D$5&lt;&gt;0,state!E$2,"")</f>
        <v/>
      </c>
      <c r="H16" s="7" t="str">
        <f>IF(H$5&lt;&gt;0,VLOOKUP(H$4,components!B$3:AW$613,10,FALSE),"")</f>
        <v/>
      </c>
      <c r="I16" s="7" t="str">
        <f>IF(I$5&lt;&gt;0,VLOOKUP(I$4,components!B$3:AX$613,10,FALSE),"")</f>
        <v/>
      </c>
      <c r="J16" s="7" t="str">
        <f>IF(J$5&lt;&gt;0,VLOOKUP(J$4,components!B$3:AY$613,10,FALSE),"")</f>
        <v/>
      </c>
    </row>
    <row r="17" spans="1:10" x14ac:dyDescent="0.25">
      <c r="A17" s="38"/>
      <c r="B17" s="39"/>
      <c r="C17" s="39"/>
      <c r="D17" s="28"/>
      <c r="E17" s="18"/>
      <c r="F17" s="28"/>
      <c r="G17" s="18"/>
      <c r="H17" s="18"/>
      <c r="I17" s="18"/>
      <c r="J17" s="18"/>
    </row>
    <row r="18" spans="1:10" ht="15.75" x14ac:dyDescent="0.25">
      <c r="A18" s="37" t="s">
        <v>49</v>
      </c>
      <c r="B18" s="39"/>
      <c r="C18" s="39"/>
      <c r="D18" s="24"/>
      <c r="E18" s="23"/>
      <c r="F18" s="24"/>
      <c r="G18" s="23"/>
      <c r="H18" s="23"/>
      <c r="I18" s="23"/>
      <c r="J18" s="23"/>
    </row>
    <row r="19" spans="1:10" x14ac:dyDescent="0.25">
      <c r="A19" s="40"/>
      <c r="B19" s="78" t="s">
        <v>1536</v>
      </c>
      <c r="C19" s="39"/>
      <c r="D19" s="5" t="str">
        <f>IF(D$5&lt;&gt;0,VLOOKUP(D$4,components!B$3:AS$613,11,FALSE),"")</f>
        <v/>
      </c>
      <c r="E19" s="11" t="s">
        <v>1431</v>
      </c>
      <c r="F19" s="11" t="s">
        <v>1431</v>
      </c>
      <c r="G19" s="11" t="s">
        <v>1431</v>
      </c>
      <c r="H19" s="5" t="str">
        <f>IF(H$5&lt;&gt;0,VLOOKUP(H$4,components!B$3:AW$613,11,FALSE),"")</f>
        <v/>
      </c>
      <c r="I19" s="5" t="str">
        <f>IF(I$5&lt;&gt;0,VLOOKUP(I$4,components!B$3:AX$613,11,FALSE),"")</f>
        <v/>
      </c>
      <c r="J19" s="5" t="str">
        <f>IF(J$5&lt;&gt;0,VLOOKUP(J$4,components!B$3:AY$613,11,FALSE),"")</f>
        <v/>
      </c>
    </row>
    <row r="20" spans="1:10" x14ac:dyDescent="0.25">
      <c r="A20" s="40"/>
      <c r="B20" s="78" t="s">
        <v>1537</v>
      </c>
      <c r="C20" s="39"/>
      <c r="D20" s="5" t="str">
        <f>IF(D$5&lt;&gt;0,VLOOKUP(D$4,components!B$3:AS$613,12,FALSE),"")</f>
        <v/>
      </c>
      <c r="E20" s="11" t="s">
        <v>1431</v>
      </c>
      <c r="F20" s="11" t="s">
        <v>1431</v>
      </c>
      <c r="G20" s="11" t="s">
        <v>1431</v>
      </c>
      <c r="H20" s="5" t="str">
        <f>IF(H$5&lt;&gt;0,VLOOKUP(H$4,components!B$3:AW$613,12,FALSE),"")</f>
        <v/>
      </c>
      <c r="I20" s="5" t="str">
        <f>IF(I$5&lt;&gt;0,VLOOKUP(I$4,components!B$3:AX$613,12,FALSE),"")</f>
        <v/>
      </c>
      <c r="J20" s="5" t="str">
        <f>IF(J$5&lt;&gt;0,VLOOKUP(J$4,components!B$3:AY$613,12,FALSE),"")</f>
        <v/>
      </c>
    </row>
    <row r="21" spans="1:10" x14ac:dyDescent="0.25">
      <c r="A21" s="39"/>
      <c r="B21" s="78" t="s">
        <v>1371</v>
      </c>
      <c r="C21" s="39"/>
      <c r="D21" s="10" t="str">
        <f>IF(D$5&lt;&gt;0,VLOOKUP(D$4,components!B$3:AS$613,13,FALSE),"")</f>
        <v/>
      </c>
      <c r="E21" s="10" t="str">
        <f>IF(D$5&lt;&gt;0,VLOOKUP(E$5,counties!A$2:AM$89,7,FALSE),"")</f>
        <v/>
      </c>
      <c r="F21" s="10" t="str">
        <f>IF(D$5&lt;&gt;0,VLOOKUP(D$4,sim_dist!A$2:AM$609,7,FALSE),"")</f>
        <v/>
      </c>
      <c r="G21" s="11" t="str">
        <f>IF(D$5&lt;&gt;0,state!F$2,"")</f>
        <v/>
      </c>
      <c r="H21" s="10" t="str">
        <f>IF(H$5&lt;&gt;0,VLOOKUP(H$4,components!B$3:AW$613,13,FALSE),"")</f>
        <v/>
      </c>
      <c r="I21" s="13" t="str">
        <f>IF(I$5&lt;&gt;0,VLOOKUP(I$4,components!B$3:AX$613,13,FALSE),"")</f>
        <v/>
      </c>
      <c r="J21" s="13" t="str">
        <f>IF(J$5&lt;&gt;0,VLOOKUP(J$4,components!B$3:AY$613,13,FALSE),"")</f>
        <v/>
      </c>
    </row>
    <row r="22" spans="1:10" x14ac:dyDescent="0.25">
      <c r="A22" s="39"/>
      <c r="B22" s="78" t="s">
        <v>54</v>
      </c>
      <c r="C22" s="39"/>
      <c r="D22" s="10" t="str">
        <f>IF(D$5&lt;&gt;0,VLOOKUP(D$4,components!B$3:AS$613,14,FALSE),"")</f>
        <v/>
      </c>
      <c r="E22" s="10" t="str">
        <f>IF(D$5&lt;&gt;0,VLOOKUP(E$5,counties!A$2:AM$89,8,FALSE),"")</f>
        <v/>
      </c>
      <c r="F22" s="10" t="str">
        <f>IF(D$5&lt;&gt;0,VLOOKUP(D$4,sim_dist!A$2:AM$609,8,FALSE),"")</f>
        <v/>
      </c>
      <c r="G22" s="11" t="str">
        <f>IF(D$5&lt;&gt;0,state!G$2,"")</f>
        <v/>
      </c>
      <c r="H22" s="10" t="str">
        <f>IF(H$5&lt;&gt;0,VLOOKUP(H$4,components!B$3:AW$613,14,FALSE),"")</f>
        <v/>
      </c>
      <c r="I22" s="13" t="str">
        <f>IF(I$5&lt;&gt;0,VLOOKUP(I$4,components!B$3:AX$613,14,FALSE),"")</f>
        <v/>
      </c>
      <c r="J22" s="13" t="str">
        <f>IF(J$5&lt;&gt;0,VLOOKUP(J$4,components!B$3:AY$613,14,FALSE),"")</f>
        <v/>
      </c>
    </row>
    <row r="23" spans="1:10" x14ac:dyDescent="0.25">
      <c r="A23" s="39"/>
      <c r="B23" s="78" t="s">
        <v>53</v>
      </c>
      <c r="C23" s="39"/>
      <c r="D23" s="10" t="str">
        <f>IF(D$5&lt;&gt;0,VLOOKUP(D$4,components!B$3:AS$613,15,FALSE),"")</f>
        <v/>
      </c>
      <c r="E23" s="10" t="str">
        <f>IF(D$5&lt;&gt;0,VLOOKUP(E$5,counties!A$2:AM$89,9,FALSE),"")</f>
        <v/>
      </c>
      <c r="F23" s="10" t="str">
        <f>IF(D$5&lt;&gt;0,VLOOKUP(D$4,sim_dist!A$2:AM$609,9,FALSE),"")</f>
        <v/>
      </c>
      <c r="G23" s="11" t="str">
        <f>IF(D$5&lt;&gt;0,state!H$2,"")</f>
        <v/>
      </c>
      <c r="H23" s="10" t="str">
        <f>IF(H$5&lt;&gt;0,VLOOKUP(H$4,components!B$3:AW$613,15,FALSE),"")</f>
        <v/>
      </c>
      <c r="I23" s="13" t="str">
        <f>IF(I$5&lt;&gt;0,VLOOKUP(I$4,components!B$3:AX$613,15,FALSE),"")</f>
        <v/>
      </c>
      <c r="J23" s="13" t="str">
        <f>IF(J$5&lt;&gt;0,VLOOKUP(J$4,components!B$3:AY$613,15,FALSE),"")</f>
        <v/>
      </c>
    </row>
    <row r="24" spans="1:10" x14ac:dyDescent="0.25">
      <c r="A24" s="39"/>
      <c r="B24" s="78" t="s">
        <v>1427</v>
      </c>
      <c r="C24" s="39"/>
      <c r="D24" s="10" t="str">
        <f>IF(D$5&lt;&gt;0,VLOOKUP(D$4,components!B$3:AS$613,16,FALSE),"")</f>
        <v/>
      </c>
      <c r="E24" s="10" t="str">
        <f>IF(D$5&lt;&gt;0,VLOOKUP(E$5,counties!A$2:AM$89,10,FALSE),"")</f>
        <v/>
      </c>
      <c r="F24" s="10" t="str">
        <f>IF(D$5&lt;&gt;0,VLOOKUP(D$4,sim_dist!A$2:AM$609,10,FALSE),"")</f>
        <v/>
      </c>
      <c r="G24" s="11" t="str">
        <f>IF(D$5&lt;&gt;0,state!I$2,"")</f>
        <v/>
      </c>
      <c r="H24" s="10" t="str">
        <f>IF(H$5&lt;&gt;0,VLOOKUP(H$4,components!B$3:AW$613,16,FALSE),"")</f>
        <v/>
      </c>
      <c r="I24" s="13" t="str">
        <f>IF(I$5&lt;&gt;0,VLOOKUP(I$4,components!B$3:AX$613,16,FALSE),"")</f>
        <v/>
      </c>
      <c r="J24" s="13" t="str">
        <f>IF(J$5&lt;&gt;0,VLOOKUP(J$4,components!B$3:AY$613,16,FALSE),"")</f>
        <v/>
      </c>
    </row>
    <row r="25" spans="1:10" x14ac:dyDescent="0.25">
      <c r="A25" s="38"/>
      <c r="B25" s="39"/>
      <c r="C25" s="39"/>
      <c r="D25" s="20"/>
      <c r="E25" s="22"/>
      <c r="F25" s="20"/>
      <c r="G25" s="22"/>
      <c r="H25" s="22"/>
      <c r="I25" s="22"/>
      <c r="J25" s="22"/>
    </row>
    <row r="26" spans="1:10" ht="15.75" x14ac:dyDescent="0.25">
      <c r="A26" s="37" t="s">
        <v>8</v>
      </c>
      <c r="B26" s="40"/>
      <c r="C26" s="40"/>
      <c r="D26" s="24"/>
      <c r="E26" s="21"/>
      <c r="F26" s="24"/>
      <c r="G26" s="21"/>
      <c r="H26" s="21"/>
      <c r="I26" s="21"/>
      <c r="J26" s="21"/>
    </row>
    <row r="27" spans="1:10" x14ac:dyDescent="0.25">
      <c r="A27" s="39"/>
      <c r="B27" s="78" t="s">
        <v>9</v>
      </c>
      <c r="C27" s="39"/>
      <c r="D27" s="5" t="str">
        <f>IF(D$5&lt;&gt;0,VLOOKUP(D$4,components!B$3:AS$613,17,FALSE),"")</f>
        <v/>
      </c>
      <c r="E27" s="5" t="str">
        <f>IF(D$5&lt;&gt;0,VLOOKUP(E$5,counties!A$2:AM$89,11,FALSE),"")</f>
        <v/>
      </c>
      <c r="F27" s="5" t="str">
        <f>IF(D$5&lt;&gt;0,VLOOKUP(D$4,sim_dist!A$2:AM$609,11,FALSE),"")</f>
        <v/>
      </c>
      <c r="G27" s="6" t="str">
        <f>IF(D$5&lt;&gt;0,state!J$2,"")</f>
        <v/>
      </c>
      <c r="H27" s="5" t="str">
        <f>IF(H$5&lt;&gt;0,VLOOKUP(H$4,components!B$3:AW$613,17,FALSE),"")</f>
        <v/>
      </c>
      <c r="I27" s="5" t="str">
        <f>IF(I$5&lt;&gt;0,VLOOKUP(I$4,components!B$3:AX$613,17,FALSE),"")</f>
        <v/>
      </c>
      <c r="J27" s="5" t="str">
        <f>IF(J$5&lt;&gt;0,VLOOKUP(J$4,components!B$3:AY$613,17,FALSE),"")</f>
        <v/>
      </c>
    </row>
    <row r="28" spans="1:10" x14ac:dyDescent="0.25">
      <c r="A28" s="39"/>
      <c r="B28" s="78" t="s">
        <v>1489</v>
      </c>
      <c r="C28" s="39"/>
      <c r="D28" s="10" t="str">
        <f>IF(D$5&lt;&gt;0,VLOOKUP(D$4,components!B$3:AS$613,18,FALSE),"")</f>
        <v/>
      </c>
      <c r="E28" s="10" t="str">
        <f>IF(D$5&lt;&gt;0,VLOOKUP(E$5,counties!A$2:AM$89,12,FALSE),"")</f>
        <v/>
      </c>
      <c r="F28" s="10" t="str">
        <f>IF(D$5&lt;&gt;0,VLOOKUP(D$4,sim_dist!A$2:AM$609,12,FALSE),"")</f>
        <v/>
      </c>
      <c r="G28" s="10" t="str">
        <f>IF(D$5&lt;&gt;0,state!K$2,"")</f>
        <v/>
      </c>
      <c r="H28" s="10" t="str">
        <f>IF(H$5&lt;&gt;0,VLOOKUP(H$4,components!B$3:AW$613,18,FALSE),"")</f>
        <v/>
      </c>
      <c r="I28" s="13" t="str">
        <f>IF(I$5&lt;&gt;0,VLOOKUP(I$4,components!B$3:AX$613,18,FALSE),"")</f>
        <v/>
      </c>
      <c r="J28" s="13" t="str">
        <f>IF(J$5&lt;&gt;0,VLOOKUP(J$4,components!B$3:AY$613,18,FALSE),"")</f>
        <v/>
      </c>
    </row>
    <row r="29" spans="1:10" x14ac:dyDescent="0.25">
      <c r="A29" s="39"/>
      <c r="B29" s="78" t="s">
        <v>1490</v>
      </c>
      <c r="C29" s="39"/>
      <c r="D29" s="10" t="str">
        <f>IF(D$5&lt;&gt;0,VLOOKUP(D$4,components!B$3:AS$613,19,FALSE),"")</f>
        <v/>
      </c>
      <c r="E29" s="10" t="str">
        <f>IF(D$5&lt;&gt;0,VLOOKUP(E$5,counties!A$2:AM$89,13,FALSE),"")</f>
        <v/>
      </c>
      <c r="F29" s="10" t="str">
        <f>IF(D$5&lt;&gt;0,VLOOKUP(D$4,sim_dist!A$2:AM$609,13,FALSE),"")</f>
        <v/>
      </c>
      <c r="G29" s="10" t="str">
        <f>IF(D$5&lt;&gt;0,state!L$2,"")</f>
        <v/>
      </c>
      <c r="H29" s="10" t="str">
        <f>IF(H$5&lt;&gt;0,VLOOKUP(H$4,components!B$3:AW$613,19,FALSE),"")</f>
        <v/>
      </c>
      <c r="I29" s="13" t="str">
        <f>IF(I$5&lt;&gt;0,VLOOKUP(I$4,components!B$3:AX$613,19,FALSE),"")</f>
        <v/>
      </c>
      <c r="J29" s="13" t="str">
        <f>IF(J$5&lt;&gt;0,VLOOKUP(J$4,components!B$3:AY$613,19,FALSE),"")</f>
        <v/>
      </c>
    </row>
    <row r="30" spans="1:10" x14ac:dyDescent="0.25">
      <c r="A30" s="39"/>
      <c r="B30" s="78" t="s">
        <v>10</v>
      </c>
      <c r="C30" s="39"/>
      <c r="D30" s="7" t="str">
        <f>IF(D$5&lt;&gt;0,VLOOKUP(D$4,components!B$3:AS$613,20,FALSE),"")</f>
        <v/>
      </c>
      <c r="E30" s="7" t="str">
        <f>IF(D$5&lt;&gt;0,VLOOKUP(E$5,counties!A$2:AM$89,14,FALSE),"")</f>
        <v/>
      </c>
      <c r="F30" s="7" t="str">
        <f>IF(D$5&lt;&gt;0,VLOOKUP(D$4,sim_dist!A$2:AM$609,14,FALSE),"")</f>
        <v/>
      </c>
      <c r="G30" s="8" t="str">
        <f>IF(D$5&lt;&gt;0,state!M$2,"")</f>
        <v/>
      </c>
      <c r="H30" s="7" t="str">
        <f>IF(H$5&lt;&gt;0,VLOOKUP(H$4,components!B$3:AW$613,20,FALSE),"")</f>
        <v/>
      </c>
      <c r="I30" s="7" t="str">
        <f>IF(I$5&lt;&gt;0,VLOOKUP(I$4,components!B$3:AX$613,20,FALSE),"")</f>
        <v/>
      </c>
      <c r="J30" s="7" t="str">
        <f>IF(J$5&lt;&gt;0,VLOOKUP(J$4,components!B$3:AY$613,20,FALSE),"")</f>
        <v/>
      </c>
    </row>
    <row r="31" spans="1:10" x14ac:dyDescent="0.25">
      <c r="A31" s="39"/>
      <c r="B31" s="78" t="s">
        <v>11</v>
      </c>
      <c r="C31" s="39"/>
      <c r="D31" s="7" t="str">
        <f>IF(D$5&lt;&gt;0,VLOOKUP(D$4,components!B$3:AS$613,21,FALSE),"")</f>
        <v/>
      </c>
      <c r="E31" s="7" t="str">
        <f>IF(D$5&lt;&gt;0,VLOOKUP(E$5,counties!A$2:AM$89,15,FALSE),"")</f>
        <v/>
      </c>
      <c r="F31" s="7" t="str">
        <f>IF(D$5&lt;&gt;0,VLOOKUP(D$4,sim_dist!A$2:AM$609,15,FALSE),"")</f>
        <v/>
      </c>
      <c r="G31" s="8" t="str">
        <f>IF(D$5&lt;&gt;0,state!N$2,"")</f>
        <v/>
      </c>
      <c r="H31" s="7" t="str">
        <f>IF(H$5&lt;&gt;0,VLOOKUP(H$4,components!B$3:AW$613,21,FALSE),"")</f>
        <v/>
      </c>
      <c r="I31" s="7" t="str">
        <f>IF(I$5&lt;&gt;0,VLOOKUP(I$4,components!B$3:AX$613,21,FALSE),"")</f>
        <v/>
      </c>
      <c r="J31" s="7" t="str">
        <f>IF(J$5&lt;&gt;0,VLOOKUP(J$4,components!B$3:AY$613,21,FALSE),"")</f>
        <v/>
      </c>
    </row>
    <row r="32" spans="1:10" x14ac:dyDescent="0.25">
      <c r="A32" s="39"/>
      <c r="B32" s="78" t="s">
        <v>12</v>
      </c>
      <c r="C32" s="39"/>
      <c r="D32" s="7" t="str">
        <f>IF(D$5&lt;&gt;0,VLOOKUP(D$4,components!B$3:AS$613,22,FALSE),"")</f>
        <v/>
      </c>
      <c r="E32" s="7" t="str">
        <f>IF(D$5&lt;&gt;0,VLOOKUP(E$5,counties!A$2:AM$89,16,FALSE),"")</f>
        <v/>
      </c>
      <c r="F32" s="7" t="str">
        <f>IF(D$5&lt;&gt;0,VLOOKUP(D$4,sim_dist!A$2:AM$609,16,FALSE),"")</f>
        <v/>
      </c>
      <c r="G32" s="8" t="str">
        <f>IF(D$5&lt;&gt;0,state!O$2,"")</f>
        <v/>
      </c>
      <c r="H32" s="7" t="str">
        <f>IF(H$5&lt;&gt;0,VLOOKUP(H$4,components!B$3:AW$613,22,FALSE),"")</f>
        <v/>
      </c>
      <c r="I32" s="7" t="str">
        <f>IF(I$5&lt;&gt;0,VLOOKUP(I$4,components!B$3:AX$613,22,FALSE),"")</f>
        <v/>
      </c>
      <c r="J32" s="7" t="str">
        <f>IF(J$5&lt;&gt;0,VLOOKUP(J$4,components!B$3:AY$613,22,FALSE),"")</f>
        <v/>
      </c>
    </row>
    <row r="33" spans="1:10" x14ac:dyDescent="0.25">
      <c r="A33" s="39"/>
      <c r="B33" s="78" t="s">
        <v>13</v>
      </c>
      <c r="C33" s="39"/>
      <c r="D33" s="5" t="str">
        <f>IF(D$5&lt;&gt;0,VLOOKUP(D$4,components!B$3:AS$613,23,FALSE),"")</f>
        <v/>
      </c>
      <c r="E33" s="5" t="str">
        <f>IF(D$5&lt;&gt;0,VLOOKUP(E$5,counties!A$2:AM$89,17,FALSE),"")</f>
        <v/>
      </c>
      <c r="F33" s="5" t="str">
        <f>IF(D$5&lt;&gt;0,VLOOKUP(D$4,sim_dist!A$2:AM$609,17,FALSE),"")</f>
        <v/>
      </c>
      <c r="G33" s="6" t="str">
        <f>IF(D$5&lt;&gt;0,state!P$2,"")</f>
        <v/>
      </c>
      <c r="H33" s="5" t="str">
        <f>IF(H$5&lt;&gt;0,VLOOKUP(H$4,components!B$3:AW$613,23,FALSE),"")</f>
        <v/>
      </c>
      <c r="I33" s="5" t="str">
        <f>IF(I$5&lt;&gt;0,VLOOKUP(I$4,components!B$3:AX$613,23,FALSE),"")</f>
        <v/>
      </c>
      <c r="J33" s="5" t="str">
        <f>IF(J$5&lt;&gt;0,VLOOKUP(J$4,components!B$3:AY$613,23,FALSE),"")</f>
        <v/>
      </c>
    </row>
    <row r="34" spans="1:10" x14ac:dyDescent="0.25">
      <c r="A34" s="38"/>
      <c r="B34" s="39"/>
      <c r="C34" s="39"/>
      <c r="D34" s="28"/>
      <c r="E34" s="27"/>
      <c r="F34" s="28"/>
      <c r="G34" s="18"/>
      <c r="H34" s="18"/>
      <c r="I34" s="18"/>
      <c r="J34" s="18"/>
    </row>
    <row r="35" spans="1:10" ht="15.75" x14ac:dyDescent="0.25">
      <c r="A35" s="37" t="s">
        <v>14</v>
      </c>
      <c r="B35" s="40"/>
      <c r="C35" s="40"/>
      <c r="D35" s="20"/>
      <c r="E35" s="31"/>
      <c r="F35" s="20"/>
      <c r="G35" s="19"/>
      <c r="H35" s="19"/>
      <c r="I35" s="19"/>
      <c r="J35" s="19"/>
    </row>
    <row r="36" spans="1:10" x14ac:dyDescent="0.25">
      <c r="A36" s="38"/>
      <c r="B36" s="40" t="s">
        <v>15</v>
      </c>
      <c r="C36" s="39"/>
      <c r="D36" s="24"/>
      <c r="E36" s="29"/>
      <c r="F36" s="24"/>
      <c r="G36" s="23"/>
      <c r="H36" s="30"/>
      <c r="I36" s="30"/>
      <c r="J36" s="30"/>
    </row>
    <row r="37" spans="1:10" x14ac:dyDescent="0.25">
      <c r="A37" s="39"/>
      <c r="B37" s="40"/>
      <c r="C37" s="39" t="s">
        <v>16</v>
      </c>
      <c r="D37" s="13" t="str">
        <f>IF(D$5&lt;&gt;0,VLOOKUP(D$4,components!B$3:AS$613,24,FALSE),"")</f>
        <v/>
      </c>
      <c r="E37" s="10" t="str">
        <f>IF(D$5&lt;&gt;0,VLOOKUP(E$5,counties!A$2:AM$89,18,FALSE),"")</f>
        <v/>
      </c>
      <c r="F37" s="10" t="str">
        <f>IF(D$5&lt;&gt;0,VLOOKUP(D$4,sim_dist!A$2:AM$609,18,FALSE),"")</f>
        <v/>
      </c>
      <c r="G37" s="10" t="str">
        <f>IF(D$5&lt;&gt;0,state!Q$2,"")</f>
        <v/>
      </c>
      <c r="H37" s="10" t="str">
        <f>IF(H$5&lt;&gt;0,VLOOKUP(H$4,components!B$3:AW$613,24,FALSE),"")</f>
        <v/>
      </c>
      <c r="I37" s="10" t="str">
        <f>IF(I$5&lt;&gt;0,VLOOKUP(I$4,components!B$3:AX$613,24,FALSE),"")</f>
        <v/>
      </c>
      <c r="J37" s="10" t="str">
        <f>IF(J$5&lt;&gt;0,VLOOKUP(J$4,components!B$3:AY$613,24,FALSE),"")</f>
        <v/>
      </c>
    </row>
    <row r="38" spans="1:10" x14ac:dyDescent="0.25">
      <c r="A38" s="39"/>
      <c r="B38" s="39"/>
      <c r="C38" s="39" t="s">
        <v>17</v>
      </c>
      <c r="D38" s="5" t="str">
        <f>IF(D$5&lt;&gt;0,VLOOKUP(D$4,components!B$3:AS$613,25,FALSE),"")</f>
        <v/>
      </c>
      <c r="E38" s="5" t="str">
        <f>IF(D$5&lt;&gt;0,VLOOKUP(E$5,counties!A$2:AM$89,19,FALSE),"")</f>
        <v/>
      </c>
      <c r="F38" s="5" t="str">
        <f>IF(D$5&lt;&gt;0,VLOOKUP(D$4,sim_dist!A$2:AM$609,19,FALSE),"")</f>
        <v/>
      </c>
      <c r="G38" s="6" t="str">
        <f>IF(D$5&lt;&gt;0,state!R$2,"")</f>
        <v/>
      </c>
      <c r="H38" s="5" t="str">
        <f>IF(H$5&lt;&gt;0,VLOOKUP(H$4,components!B$3:AW$613,25,FALSE),"")</f>
        <v/>
      </c>
      <c r="I38" s="5" t="str">
        <f>IF(I$5&lt;&gt;0,VLOOKUP(I$4,components!B$3:AX$613,25,FALSE),"")</f>
        <v/>
      </c>
      <c r="J38" s="5" t="str">
        <f>IF(J$5&lt;&gt;0,VLOOKUP(J$4,components!B$3:AY$613,25,FALSE),"")</f>
        <v/>
      </c>
    </row>
    <row r="39" spans="1:10" x14ac:dyDescent="0.25">
      <c r="A39" s="39"/>
      <c r="B39" s="39"/>
      <c r="C39" s="39" t="s">
        <v>18</v>
      </c>
      <c r="D39" s="13" t="str">
        <f>IF(D$5&lt;&gt;0,VLOOKUP(D$4,components!B$3:AS$613,26,FALSE),"")</f>
        <v/>
      </c>
      <c r="E39" s="10" t="str">
        <f>IF(D$5&lt;&gt;0,VLOOKUP(E$5,counties!A$2:AM$89,20,FALSE),"")</f>
        <v/>
      </c>
      <c r="F39" s="10" t="str">
        <f>IF(D$5&lt;&gt;0,VLOOKUP(D$4,sim_dist!A$2:AM$609,20,FALSE),"")</f>
        <v/>
      </c>
      <c r="G39" s="10" t="str">
        <f>IF(D$5&lt;&gt;0,state!S$2,"")</f>
        <v/>
      </c>
      <c r="H39" s="10" t="str">
        <f>IF(H$5&lt;&gt;0,VLOOKUP(H$4,components!B$3:AW$613,26,FALSE),"")</f>
        <v/>
      </c>
      <c r="I39" s="10" t="str">
        <f>IF(I$5&lt;&gt;0,VLOOKUP(I$4,components!B$3:AX$613,26,FALSE),"")</f>
        <v/>
      </c>
      <c r="J39" s="10" t="str">
        <f>IF(J$5&lt;&gt;0,VLOOKUP(J$4,components!B$3:AY$613,26,FALSE),"")</f>
        <v/>
      </c>
    </row>
    <row r="40" spans="1:10" x14ac:dyDescent="0.25">
      <c r="A40" s="39"/>
      <c r="B40" s="39"/>
      <c r="C40" s="39" t="s">
        <v>19</v>
      </c>
      <c r="D40" s="13" t="str">
        <f>IF(D$5&lt;&gt;0,VLOOKUP(D$4,components!B$3:AS$613,27,FALSE),"")</f>
        <v/>
      </c>
      <c r="E40" s="10" t="str">
        <f>IF(D$5&lt;&gt;0,VLOOKUP(E$5,counties!A$2:AM$89,21,FALSE),"")</f>
        <v/>
      </c>
      <c r="F40" s="10" t="str">
        <f>IF(D$5&lt;&gt;0,VLOOKUP(D$4,sim_dist!A$2:AM$609,21,FALSE),"")</f>
        <v/>
      </c>
      <c r="G40" s="10" t="str">
        <f>IF(D$5&lt;&gt;0,state!T$2,"")</f>
        <v/>
      </c>
      <c r="H40" s="10" t="str">
        <f>IF(H$5&lt;&gt;0,VLOOKUP(H$4,components!B$3:AW$613,27,FALSE),"")</f>
        <v/>
      </c>
      <c r="I40" s="10" t="str">
        <f>IF(I$5&lt;&gt;0,VLOOKUP(I$4,components!B$3:AX$613,27,FALSE),"")</f>
        <v/>
      </c>
      <c r="J40" s="10" t="str">
        <f>IF(J$5&lt;&gt;0,VLOOKUP(J$4,components!B$3:AY$613,27,FALSE),"")</f>
        <v/>
      </c>
    </row>
    <row r="41" spans="1:10" x14ac:dyDescent="0.25">
      <c r="A41" s="38"/>
      <c r="B41" s="40" t="s">
        <v>20</v>
      </c>
      <c r="C41" s="39"/>
      <c r="D41" s="26"/>
      <c r="E41" s="25"/>
      <c r="F41" s="26"/>
      <c r="G41" s="32"/>
      <c r="H41" s="14"/>
      <c r="I41" s="14"/>
      <c r="J41" s="14"/>
    </row>
    <row r="42" spans="1:10" x14ac:dyDescent="0.25">
      <c r="A42" s="38"/>
      <c r="B42" s="40"/>
      <c r="C42" s="39" t="s">
        <v>21</v>
      </c>
      <c r="D42" s="13" t="str">
        <f>IF(D$5&lt;&gt;0,VLOOKUP(D$4,components!B$3:AS$613,28,FALSE),"")</f>
        <v/>
      </c>
      <c r="E42" s="10" t="str">
        <f>IF(D$5&lt;&gt;0,VLOOKUP(E$5,counties!A$2:AM$89,22,FALSE),"")</f>
        <v/>
      </c>
      <c r="F42" s="10" t="str">
        <f>IF(D$5&lt;&gt;0,VLOOKUP(D$4,sim_dist!A$2:AM$609,22,FALSE),"")</f>
        <v/>
      </c>
      <c r="G42" s="10" t="str">
        <f>IF(D$5&lt;&gt;0,state!U$2,"")</f>
        <v/>
      </c>
      <c r="H42" s="10" t="str">
        <f>IF(H$5&lt;&gt;0,VLOOKUP(H$4,components!B$3:AW$613,28,FALSE),"")</f>
        <v/>
      </c>
      <c r="I42" s="10" t="str">
        <f>IF(I$5&lt;&gt;0,VLOOKUP(I$4,components!B$3:AX$613,28,FALSE),"")</f>
        <v/>
      </c>
      <c r="J42" s="10" t="str">
        <f>IF(J$5&lt;&gt;0,VLOOKUP(J$4,components!B$3:AY$613,28,FALSE),"")</f>
        <v/>
      </c>
    </row>
    <row r="43" spans="1:10" x14ac:dyDescent="0.25">
      <c r="A43" s="38"/>
      <c r="B43" s="39"/>
      <c r="C43" s="39" t="s">
        <v>22</v>
      </c>
      <c r="D43" s="13" t="str">
        <f>IF(D$5&lt;&gt;0,VLOOKUP(D$4,components!B$3:AS$613,29,FALSE),"")</f>
        <v/>
      </c>
      <c r="E43" s="10" t="str">
        <f>IF(D$5&lt;&gt;0,VLOOKUP(E$5,counties!A$2:AM$89,23,FALSE),"")</f>
        <v/>
      </c>
      <c r="F43" s="10" t="str">
        <f>IF(D$5&lt;&gt;0,VLOOKUP(D$4,sim_dist!A$2:AM$609,23,FALSE),"")</f>
        <v/>
      </c>
      <c r="G43" s="10" t="str">
        <f>IF(D$5&lt;&gt;0,state!V$2,"")</f>
        <v/>
      </c>
      <c r="H43" s="10" t="str">
        <f>IF(H$5&lt;&gt;0,VLOOKUP(H$4,components!B$3:AW$613,29,FALSE),"")</f>
        <v/>
      </c>
      <c r="I43" s="10" t="str">
        <f>IF(I$5&lt;&gt;0,VLOOKUP(I$4,components!B$3:AX$613,29,FALSE),"")</f>
        <v/>
      </c>
      <c r="J43" s="10" t="str">
        <f>IF(J$5&lt;&gt;0,VLOOKUP(J$4,components!B$3:AY$613,29,FALSE),"")</f>
        <v/>
      </c>
    </row>
    <row r="44" spans="1:10" x14ac:dyDescent="0.25">
      <c r="A44" s="38"/>
      <c r="B44" s="39"/>
      <c r="C44" s="39" t="s">
        <v>23</v>
      </c>
      <c r="D44" s="13" t="str">
        <f>IF(D$5&lt;&gt;0,VLOOKUP(D$4,components!B$3:AS$613,30,FALSE),"")</f>
        <v/>
      </c>
      <c r="E44" s="11" t="s">
        <v>1431</v>
      </c>
      <c r="F44" s="11" t="s">
        <v>1431</v>
      </c>
      <c r="G44" s="11" t="s">
        <v>1431</v>
      </c>
      <c r="H44" s="13" t="str">
        <f>IF(H$5&lt;&gt;0,VLOOKUP(H$4,components!B$3:AW$613,30,FALSE),"")</f>
        <v/>
      </c>
      <c r="I44" s="13" t="str">
        <f>IF(I$5&lt;&gt;0,VLOOKUP(I$4,components!B$3:AX$613,30,FALSE),"")</f>
        <v/>
      </c>
      <c r="J44" s="13" t="str">
        <f>IF(J$5&lt;&gt;0,VLOOKUP(J$4,components!B$3:AY$613,30,FALSE),"")</f>
        <v/>
      </c>
    </row>
    <row r="45" spans="1:10" x14ac:dyDescent="0.25">
      <c r="A45" s="38"/>
      <c r="B45" s="40" t="s">
        <v>24</v>
      </c>
      <c r="C45" s="39"/>
      <c r="D45" s="14"/>
      <c r="E45" s="25"/>
      <c r="F45" s="26"/>
      <c r="G45" s="14"/>
      <c r="H45" s="14"/>
      <c r="I45" s="14"/>
      <c r="J45" s="14"/>
    </row>
    <row r="46" spans="1:10" x14ac:dyDescent="0.25">
      <c r="A46" s="38"/>
      <c r="B46" s="39"/>
      <c r="C46" s="39" t="s">
        <v>25</v>
      </c>
      <c r="D46" s="7" t="str">
        <f>IF(D$5&lt;&gt;0,VLOOKUP(D$4,components!B$3:AS$613,31,FALSE),"")</f>
        <v/>
      </c>
      <c r="E46" s="7" t="str">
        <f>IF(D$5&lt;&gt;0,VLOOKUP(E$5,counties!A$2:AM$89,24,FALSE),"")</f>
        <v/>
      </c>
      <c r="F46" s="7" t="str">
        <f>IF(D$5&lt;&gt;0,VLOOKUP(D$4,sim_dist!A$2:AM$609,24,FALSE),"")</f>
        <v/>
      </c>
      <c r="G46" s="7" t="str">
        <f>IF(D$5&lt;&gt;0,state!W$2,"")</f>
        <v/>
      </c>
      <c r="H46" s="7" t="str">
        <f>IF(H$5&lt;&gt;0,VLOOKUP(H$4,components!B$3:AW$613,31,FALSE),"")</f>
        <v/>
      </c>
      <c r="I46" s="7" t="str">
        <f>IF(I$5&lt;&gt;0,VLOOKUP(I$4,components!B$3:AX$613,31,FALSE),"")</f>
        <v/>
      </c>
      <c r="J46" s="7" t="str">
        <f>IF(J$5&lt;&gt;0,VLOOKUP(J$4,components!B$3:AY$613,31,FALSE),"")</f>
        <v/>
      </c>
    </row>
    <row r="47" spans="1:10" x14ac:dyDescent="0.25">
      <c r="A47" s="38"/>
      <c r="B47" s="39"/>
      <c r="C47" s="39" t="s">
        <v>26</v>
      </c>
      <c r="D47" s="7" t="str">
        <f>IF(D$5&lt;&gt;0,VLOOKUP(D$4,components!B$3:AS$613,32,FALSE),"")</f>
        <v/>
      </c>
      <c r="E47" s="7" t="str">
        <f>IF(D$5&lt;&gt;0,VLOOKUP(E$5,counties!A$2:AM$89,25,FALSE),"")</f>
        <v/>
      </c>
      <c r="F47" s="7" t="str">
        <f>IF(D$5&lt;&gt;0,VLOOKUP(D$4,sim_dist!A$2:AM$609,25,FALSE),"")</f>
        <v/>
      </c>
      <c r="G47" s="7" t="str">
        <f>IF(D$5&lt;&gt;0,state!X$2,"")</f>
        <v/>
      </c>
      <c r="H47" s="7" t="str">
        <f>IF(H$5&lt;&gt;0,VLOOKUP(H$4,components!B$3:AW$613,32,FALSE),"")</f>
        <v/>
      </c>
      <c r="I47" s="7" t="str">
        <f>IF(I$5&lt;&gt;0,VLOOKUP(I$4,components!B$3:AX$613,32,FALSE),"")</f>
        <v/>
      </c>
      <c r="J47" s="7" t="str">
        <f>IF(J$5&lt;&gt;0,VLOOKUP(J$4,components!B$3:AY$613,32,FALSE),"")</f>
        <v/>
      </c>
    </row>
    <row r="48" spans="1:10" x14ac:dyDescent="0.25">
      <c r="A48" s="38"/>
      <c r="B48" s="39"/>
      <c r="C48" s="39" t="s">
        <v>27</v>
      </c>
      <c r="D48" s="7" t="str">
        <f>IF(D$5&lt;&gt;0,VLOOKUP(D$4,components!B$3:AS$613,33,FALSE),"")</f>
        <v/>
      </c>
      <c r="E48" s="7" t="str">
        <f>IF(D$5&lt;&gt;0,VLOOKUP(E$5,counties!A$2:AM$89,26,FALSE),"")</f>
        <v/>
      </c>
      <c r="F48" s="7" t="str">
        <f>IF(D$5&lt;&gt;0,VLOOKUP(D$4,sim_dist!A$2:AM$609,26,FALSE),"")</f>
        <v/>
      </c>
      <c r="G48" s="7" t="str">
        <f>IF(D$5&lt;&gt;0,state!Y$2,"")</f>
        <v/>
      </c>
      <c r="H48" s="7" t="str">
        <f>IF(H$5&lt;&gt;0,VLOOKUP(H$4,components!B$3:AW$613,33,FALSE),"")</f>
        <v/>
      </c>
      <c r="I48" s="7" t="str">
        <f>IF(I$5&lt;&gt;0,VLOOKUP(I$4,components!B$3:AX$613,33,FALSE),"")</f>
        <v/>
      </c>
      <c r="J48" s="7" t="str">
        <f>IF(J$5&lt;&gt;0,VLOOKUP(J$4,components!B$3:AY$613,33,FALSE),"")</f>
        <v/>
      </c>
    </row>
    <row r="49" spans="1:10" x14ac:dyDescent="0.25">
      <c r="A49" s="41"/>
      <c r="B49" s="40" t="s">
        <v>28</v>
      </c>
      <c r="C49" s="40"/>
      <c r="D49" s="14"/>
      <c r="E49" s="25"/>
      <c r="F49" s="26"/>
      <c r="G49" s="3"/>
      <c r="H49" s="14"/>
      <c r="I49" s="14"/>
      <c r="J49" s="14"/>
    </row>
    <row r="50" spans="1:10" x14ac:dyDescent="0.25">
      <c r="A50" s="41"/>
      <c r="B50" s="40"/>
      <c r="C50" s="39" t="s">
        <v>29</v>
      </c>
      <c r="D50" s="13" t="str">
        <f>IF(D$5&lt;&gt;0,VLOOKUP(D$4,components!B$3:AS$613,34,FALSE),"")</f>
        <v/>
      </c>
      <c r="E50" s="13" t="str">
        <f>IF(D$5&lt;&gt;0,VLOOKUP(E$5,counties!A$2:AM$89,27,FALSE),"")</f>
        <v/>
      </c>
      <c r="F50" s="13" t="str">
        <f>IF(D$5&lt;&gt;0,VLOOKUP(D$4,sim_dist!A$2:AM$609,27,FALSE),"")</f>
        <v/>
      </c>
      <c r="G50" s="6" t="str">
        <f>IF(D$5&lt;&gt;0,state!Z$2,"")</f>
        <v/>
      </c>
      <c r="H50" s="13" t="str">
        <f>IF(H$5&lt;&gt;0,VLOOKUP(H$4,components!B$3:AW$613,34,FALSE),"")</f>
        <v/>
      </c>
      <c r="I50" s="13" t="str">
        <f>IF(I$5&lt;&gt;0,VLOOKUP(I$4,components!B$3:AX$613,34,FALSE),"")</f>
        <v/>
      </c>
      <c r="J50" s="13" t="str">
        <f>IF(J$5&lt;&gt;0,VLOOKUP(J$4,components!B$3:AY$613,34,FALSE),"")</f>
        <v/>
      </c>
    </row>
    <row r="51" spans="1:10" x14ac:dyDescent="0.25">
      <c r="A51" s="38"/>
      <c r="B51" s="39"/>
      <c r="C51" s="39" t="s">
        <v>30</v>
      </c>
      <c r="D51" s="17" t="str">
        <f>IF(D$5&lt;&gt;0,VLOOKUP(D$4,components!B$3:AS$613,35,FALSE),"")</f>
        <v/>
      </c>
      <c r="E51" s="17" t="str">
        <f>IF(D$5&lt;&gt;0,VLOOKUP(E$5,counties!A$2:AM$89,28,FALSE),"")</f>
        <v/>
      </c>
      <c r="F51" s="17" t="str">
        <f>IF(D$5&lt;&gt;0,VLOOKUP(D$4,sim_dist!A$2:AM$609,28,FALSE),"")</f>
        <v/>
      </c>
      <c r="G51" s="6" t="str">
        <f>IF(D$5&lt;&gt;0,state!AA$2,"")</f>
        <v/>
      </c>
      <c r="H51" s="17" t="str">
        <f>IF(H$5&lt;&gt;0,VLOOKUP(H$4,components!B$3:AW$613,35,FALSE),"")</f>
        <v/>
      </c>
      <c r="I51" s="17" t="str">
        <f>IF(I$5&lt;&gt;0,VLOOKUP(I$4,components!B$3:AX$613,35,FALSE),"")</f>
        <v/>
      </c>
      <c r="J51" s="17" t="str">
        <f>IF(J$5&lt;&gt;0,VLOOKUP(J$4,components!B$3:AY$613,35,FALSE),"")</f>
        <v/>
      </c>
    </row>
    <row r="52" spans="1:10" x14ac:dyDescent="0.25">
      <c r="A52" s="38"/>
      <c r="B52" s="39"/>
      <c r="C52" s="39" t="s">
        <v>31</v>
      </c>
      <c r="D52" s="17" t="str">
        <f>IF(D$5&lt;&gt;0,VLOOKUP(D$4,components!B$3:AS$613,36,FALSE),"")</f>
        <v/>
      </c>
      <c r="E52" s="17" t="str">
        <f>IF(D$5&lt;&gt;0,VLOOKUP(E$5,counties!A$2:AM$89,29,FALSE),"")</f>
        <v/>
      </c>
      <c r="F52" s="17" t="str">
        <f>IF(D$5&lt;&gt;0,VLOOKUP(D$4,sim_dist!A$2:AM$609,29,FALSE),"")</f>
        <v/>
      </c>
      <c r="G52" s="6" t="str">
        <f>IF(D$5&lt;&gt;0,state!AB$2,"")</f>
        <v/>
      </c>
      <c r="H52" s="17" t="str">
        <f>IF(H$5&lt;&gt;0,VLOOKUP(H$4,components!B$3:AW$613,36,FALSE),"")</f>
        <v/>
      </c>
      <c r="I52" s="17" t="str">
        <f>IF(I$5&lt;&gt;0,VLOOKUP(I$4,components!B$3:AX$613,36,FALSE),"")</f>
        <v/>
      </c>
      <c r="J52" s="17" t="str">
        <f>IF(J$5&lt;&gt;0,VLOOKUP(J$4,components!B$3:AY$613,36,FALSE),"")</f>
        <v/>
      </c>
    </row>
    <row r="53" spans="1:10" x14ac:dyDescent="0.25">
      <c r="A53" s="38"/>
      <c r="B53" s="39"/>
      <c r="C53" s="39" t="s">
        <v>32</v>
      </c>
      <c r="D53" s="17" t="str">
        <f>IF(D$5&lt;&gt;0,VLOOKUP(D$4,components!B$3:AS$613,37,FALSE),"")</f>
        <v/>
      </c>
      <c r="E53" s="17" t="str">
        <f>IF(D$5&lt;&gt;0,VLOOKUP(E$5,counties!A$2:AM$89,30,FALSE),"")</f>
        <v/>
      </c>
      <c r="F53" s="17" t="str">
        <f>IF(D$5&lt;&gt;0,VLOOKUP(D$4,sim_dist!A$2:AM$609,30,FALSE),"")</f>
        <v/>
      </c>
      <c r="G53" s="6" t="str">
        <f>IF(D$5&lt;&gt;0,state!AC$2,"")</f>
        <v/>
      </c>
      <c r="H53" s="17" t="str">
        <f>IF(H$5&lt;&gt;0,VLOOKUP(H$4,components!B$3:AW$613,37,FALSE),"")</f>
        <v/>
      </c>
      <c r="I53" s="17" t="str">
        <f>IF(I$5&lt;&gt;0,VLOOKUP(I$4,components!B$3:AX$613,37,FALSE),"")</f>
        <v/>
      </c>
      <c r="J53" s="17" t="str">
        <f>IF(J$5&lt;&gt;0,VLOOKUP(J$4,components!B$3:AY$613,37,FALSE),"")</f>
        <v/>
      </c>
    </row>
    <row r="54" spans="1:10" x14ac:dyDescent="0.25">
      <c r="A54" s="38"/>
      <c r="B54" s="39"/>
      <c r="C54" s="39" t="s">
        <v>1538</v>
      </c>
      <c r="D54" s="13" t="str">
        <f>IF(D$5&lt;&gt;0,VLOOKUP(D$4,components!B$3:AS$613,38,FALSE),"")</f>
        <v/>
      </c>
      <c r="E54" s="11" t="s">
        <v>1431</v>
      </c>
      <c r="F54" s="11" t="s">
        <v>1431</v>
      </c>
      <c r="G54" s="11" t="s">
        <v>1431</v>
      </c>
      <c r="H54" s="13" t="str">
        <f>IF(H$5&lt;&gt;0,VLOOKUP(H$4,components!B$3:AW$613,38,FALSE),"")</f>
        <v/>
      </c>
      <c r="I54" s="13" t="str">
        <f>IF(I$5&lt;&gt;0,VLOOKUP(I$4,components!B$3:AX$613,38,FALSE),"")</f>
        <v/>
      </c>
      <c r="J54" s="13" t="str">
        <f>IF(J$5&lt;&gt;0,VLOOKUP(J$4,components!B$3:AY$613,38,FALSE),"")</f>
        <v/>
      </c>
    </row>
    <row r="55" spans="1:10" x14ac:dyDescent="0.25">
      <c r="A55" s="38"/>
      <c r="B55" s="40" t="s">
        <v>33</v>
      </c>
      <c r="C55" s="39"/>
      <c r="D55" s="14"/>
      <c r="E55" s="12"/>
      <c r="F55" s="12"/>
      <c r="G55" s="4"/>
      <c r="H55" s="14"/>
      <c r="I55" s="14"/>
      <c r="J55" s="14"/>
    </row>
    <row r="56" spans="1:10" x14ac:dyDescent="0.25">
      <c r="A56" s="38"/>
      <c r="B56" s="39"/>
      <c r="C56" s="39" t="s">
        <v>34</v>
      </c>
      <c r="D56" s="15" t="str">
        <f>IF(D$5&lt;&gt;0,VLOOKUP(D$4,components!B$3:AS$613,39,FALSE),"")</f>
        <v/>
      </c>
      <c r="E56" s="79" t="str">
        <f>IF(D$5&lt;&gt;0,VLOOKUP(E$5,counties!A$2:AM$89,31,FALSE),"")</f>
        <v/>
      </c>
      <c r="F56" s="79" t="str">
        <f>IF(D$5&lt;&gt;0,VLOOKUP(D$4,sim_dist!A$2:AM$609,31,FALSE),"")</f>
        <v/>
      </c>
      <c r="G56" s="81" t="str">
        <f>IF(D$5&lt;&gt;0,1,"")</f>
        <v/>
      </c>
      <c r="H56" s="15" t="str">
        <f>IF(H$5&lt;&gt;0,VLOOKUP(H$4,components!B$3:AW$613,39,FALSE),"")</f>
        <v/>
      </c>
      <c r="I56" s="15" t="str">
        <f>IF(I$5&lt;&gt;0,VLOOKUP(I$4,components!B$3:AX$613,39,FALSE),"")</f>
        <v/>
      </c>
      <c r="J56" s="15" t="str">
        <f>IF(J$5&lt;&gt;0,VLOOKUP(J$4,components!B$3:AY$613,39,FALSE),"")</f>
        <v/>
      </c>
    </row>
    <row r="57" spans="1:10" x14ac:dyDescent="0.25">
      <c r="A57" s="38"/>
      <c r="B57" s="39"/>
      <c r="C57" s="39" t="s">
        <v>35</v>
      </c>
      <c r="D57" s="13" t="str">
        <f>IF(D$5&lt;&gt;0,VLOOKUP(D$4,components!B$3:AS$613,40,FALSE),"")</f>
        <v/>
      </c>
      <c r="E57" s="13" t="str">
        <f>IF(D$5&lt;&gt;0,VLOOKUP(E$5,counties!A$2:AM$89,32,FALSE),"")</f>
        <v/>
      </c>
      <c r="F57" s="13" t="str">
        <f>IF(D$5&lt;&gt;0,VLOOKUP(D$4,sim_dist!A$2:AM$609,32,FALSE),"")</f>
        <v/>
      </c>
      <c r="G57" s="13" t="str">
        <f>IF(D$5&lt;&gt;0,state!AE$2,"")</f>
        <v/>
      </c>
      <c r="H57" s="16" t="str">
        <f>IF(H$5&lt;&gt;0,VLOOKUP(H$4,components!B$3:AW$613,40,FALSE),"")</f>
        <v/>
      </c>
      <c r="I57" s="16" t="str">
        <f>IF(I$5&lt;&gt;0,VLOOKUP(I$4,components!B$3:AX$613,40,FALSE),"")</f>
        <v/>
      </c>
      <c r="J57" s="16" t="str">
        <f>IF(J$5&lt;&gt;0,VLOOKUP(J$4,components!B$3:AY$613,40,FALSE),"")</f>
        <v/>
      </c>
    </row>
    <row r="58" spans="1:10" x14ac:dyDescent="0.25">
      <c r="A58" s="38"/>
      <c r="B58" s="39"/>
      <c r="C58" s="39" t="s">
        <v>36</v>
      </c>
      <c r="D58" s="7" t="str">
        <f>IF(D$5&lt;&gt;0,VLOOKUP(D$4,components!B$3:AS$613,41,FALSE),"")</f>
        <v/>
      </c>
      <c r="E58" s="7" t="str">
        <f>IF(D$5&lt;&gt;0,VLOOKUP(E$5,counties!A$2:AM$89,33,FALSE),"")</f>
        <v/>
      </c>
      <c r="F58" s="7" t="str">
        <f>IF(D$5&lt;&gt;0,VLOOKUP(D$4,sim_dist!A$2:AM$609,33,FALSE),"")</f>
        <v/>
      </c>
      <c r="G58" s="7" t="str">
        <f>IF(D$5&lt;&gt;0,state!AF$2,"")</f>
        <v/>
      </c>
      <c r="H58" s="7" t="str">
        <f>IF(H$5&lt;&gt;0,VLOOKUP(H$4,components!B$3:AW$613,41,FALSE),"")</f>
        <v/>
      </c>
      <c r="I58" s="7" t="str">
        <f>IF(I$5&lt;&gt;0,VLOOKUP(I$4,components!B$3:AX$613,41,FALSE),"")</f>
        <v/>
      </c>
      <c r="J58" s="7" t="str">
        <f>IF(J$5&lt;&gt;0,VLOOKUP(J$4,components!B$3:AY$613,41,FALSE),"")</f>
        <v/>
      </c>
    </row>
    <row r="59" spans="1:10" x14ac:dyDescent="0.25">
      <c r="A59" s="38"/>
      <c r="B59" s="39"/>
      <c r="C59" s="39" t="s">
        <v>37</v>
      </c>
      <c r="D59" s="13" t="str">
        <f>IF(D$5&lt;&gt;0,VLOOKUP(D$4,components!B$3:AS$613,42,FALSE),"")</f>
        <v/>
      </c>
      <c r="E59" s="10" t="str">
        <f>IF(D$5&lt;&gt;0,VLOOKUP(E$5,counties!A$2:AM$89,34,FALSE),"")</f>
        <v/>
      </c>
      <c r="F59" s="10" t="str">
        <f>IF(D$5&lt;&gt;0,VLOOKUP(D$4,sim_dist!A$2:AM$609,34,FALSE),"")</f>
        <v/>
      </c>
      <c r="G59" s="10" t="str">
        <f>IF(D$5&lt;&gt;0,state!AG$2,"")</f>
        <v/>
      </c>
      <c r="H59" s="13" t="str">
        <f>IF(H$5&lt;&gt;0,VLOOKUP(H$4,components!B$3:AW$613,42,FALSE),"")</f>
        <v/>
      </c>
      <c r="I59" s="13" t="str">
        <f>IF(I$5&lt;&gt;0,VLOOKUP(I$4,components!B$3:AX$613,42,FALSE),"")</f>
        <v/>
      </c>
      <c r="J59" s="13" t="str">
        <f>IF(J$5&lt;&gt;0,VLOOKUP(J$4,components!B$3:AY$613,42,FALSE),"")</f>
        <v/>
      </c>
    </row>
    <row r="60" spans="1:10" x14ac:dyDescent="0.25">
      <c r="A60" s="38"/>
      <c r="B60" s="40" t="s">
        <v>38</v>
      </c>
      <c r="C60" s="39"/>
      <c r="D60" s="14"/>
      <c r="E60" s="25"/>
      <c r="F60" s="26"/>
      <c r="G60" s="4"/>
      <c r="H60" s="14"/>
      <c r="I60" s="14"/>
      <c r="J60" s="14"/>
    </row>
    <row r="61" spans="1:10" x14ac:dyDescent="0.25">
      <c r="A61" s="38"/>
      <c r="B61" s="39"/>
      <c r="C61" s="39" t="s">
        <v>39</v>
      </c>
      <c r="D61" s="17" t="str">
        <f>IF(D$5&lt;&gt;0,VLOOKUP(D$4,components!B$3:AS$613,43,FALSE),"")</f>
        <v/>
      </c>
      <c r="E61" s="17" t="str">
        <f>IF(D$5&lt;&gt;0,VLOOKUP(E$5,counties!A$2:AM$89,35,FALSE),"")</f>
        <v/>
      </c>
      <c r="F61" s="17" t="str">
        <f>IF(D$5&lt;&gt;0,VLOOKUP(D$4,sim_dist!A$2:AM$609,35,FALSE),"")</f>
        <v/>
      </c>
      <c r="G61" s="6" t="str">
        <f>IF(D$5&lt;&gt;0,state!AH$2,"")</f>
        <v/>
      </c>
      <c r="H61" s="17" t="str">
        <f>IF(H$5&lt;&gt;0,VLOOKUP(H$4,components!B$3:AW$613,43,FALSE),"")</f>
        <v/>
      </c>
      <c r="I61" s="17" t="str">
        <f>IF(I$5&lt;&gt;0,VLOOKUP(I$4,components!B$3:AX$613,43,FALSE),"")</f>
        <v/>
      </c>
      <c r="J61" s="17" t="str">
        <f>IF(J$5&lt;&gt;0,VLOOKUP(J$4,components!B$3:AY$613,43,FALSE),"")</f>
        <v/>
      </c>
    </row>
    <row r="62" spans="1:10" x14ac:dyDescent="0.25">
      <c r="A62" s="38"/>
      <c r="B62" s="39"/>
      <c r="C62" s="39" t="s">
        <v>40</v>
      </c>
      <c r="D62" s="5" t="str">
        <f>IF(D$5&lt;&gt;0,VLOOKUP(D$4,components!B$3:AS$613,44,FALSE),"")</f>
        <v/>
      </c>
      <c r="E62" s="5" t="str">
        <f>IF(D$5&lt;&gt;0,VLOOKUP(E$5,counties!A$2:AM$89,36,FALSE),"")</f>
        <v/>
      </c>
      <c r="F62" s="5" t="str">
        <f>IF(D$5&lt;&gt;0,VLOOKUP(D$4,sim_dist!A$2:AM$609,36,FALSE),"")</f>
        <v/>
      </c>
      <c r="G62" s="6" t="str">
        <f>IF(D$5&lt;&gt;0,state!AI$2,"")</f>
        <v/>
      </c>
      <c r="H62" s="5" t="str">
        <f>IF(H$5&lt;&gt;0,VLOOKUP(H$4,components!B$3:AW$613,44,FALSE),"")</f>
        <v/>
      </c>
      <c r="I62" s="5" t="str">
        <f>IF(I$5&lt;&gt;0,VLOOKUP(I$4,components!B$3:AX$613,44,FALSE),"")</f>
        <v/>
      </c>
      <c r="J62" s="5" t="str">
        <f>IF(J$5&lt;&gt;0,VLOOKUP(J$4,components!B$3:AY$613,44,FALSE),"")</f>
        <v/>
      </c>
    </row>
    <row r="63" spans="1:10" x14ac:dyDescent="0.25">
      <c r="A63" s="38"/>
      <c r="B63" s="39"/>
      <c r="C63" s="39" t="s">
        <v>41</v>
      </c>
      <c r="D63" s="44" t="str">
        <f>IF(D$5&lt;&gt;0,VLOOKUP(D$4,components!B$3:AT$613,45,FALSE),"")</f>
        <v/>
      </c>
      <c r="E63" s="44" t="str">
        <f>IF(D$5&lt;&gt;0,VLOOKUP(E$5,counties!A$2:AM$89,37,FALSE),"")</f>
        <v/>
      </c>
      <c r="F63" s="44" t="str">
        <f>IF(D$5&lt;&gt;0,VLOOKUP(D$4,sim_dist!A$2:AM$609,37,FALSE),"")</f>
        <v/>
      </c>
      <c r="G63" s="44" t="str">
        <f>IF(D$5&lt;&gt;0,state!AJ$2,"")</f>
        <v/>
      </c>
      <c r="H63" s="44" t="str">
        <f>IF(H$5&lt;&gt;0,VLOOKUP(H$4,components!B$3:AX$613,45,FALSE),"")</f>
        <v/>
      </c>
      <c r="I63" s="44" t="str">
        <f>IF(I$5&lt;&gt;0,VLOOKUP(I$4,components!B$3:AY$613,45,FALSE),"")</f>
        <v/>
      </c>
      <c r="J63" s="44" t="str">
        <f>IF(J$5&lt;&gt;0,VLOOKUP(J$4,components!B$3:AY$613,45,FALSE),"")</f>
        <v/>
      </c>
    </row>
    <row r="64" spans="1:10" x14ac:dyDescent="0.25">
      <c r="A64" s="38"/>
      <c r="B64" s="39"/>
      <c r="C64" s="39"/>
      <c r="D64" s="18"/>
      <c r="E64" s="18"/>
      <c r="F64" s="18"/>
      <c r="G64" s="18"/>
      <c r="H64" s="18"/>
      <c r="I64" s="18"/>
      <c r="J64" s="18"/>
    </row>
    <row r="65" spans="1:4" x14ac:dyDescent="0.25">
      <c r="A65" s="40"/>
      <c r="B65" s="39" t="s">
        <v>42</v>
      </c>
      <c r="C65" s="39"/>
      <c r="D65" s="39"/>
    </row>
  </sheetData>
  <sheetProtection algorithmName="SHA-512" hashValue="oCJNwzPBYecJrQ4vPCdX4SzJYQHRzZDxU8R57anfzKDWDaHtq5yg9OksBGwY1wkvC9M4Q5urmgFdiTR88Z2XvQ==" saltValue="+V9ZZh3Gjdzgo1VLmd3Fxw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components!$A$2:$A$613</xm:f>
          </x14:formula1>
          <xm:sqref>H5:J5</xm:sqref>
        </x14:dataValidation>
        <x14:dataValidation type="list" allowBlank="1" showInputMessage="1" showErrorMessage="1" xr:uid="{00000000-0002-0000-0000-000002000000}">
          <x14:formula1>
            <xm:f>components!$A$2:$A$609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3"/>
  <sheetViews>
    <sheetView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ColWidth="9.140625" defaultRowHeight="12.75" x14ac:dyDescent="0.2"/>
  <cols>
    <col min="1" max="1" width="44.5703125" style="34" bestFit="1" customWidth="1"/>
    <col min="2" max="2" width="9.140625" style="34" bestFit="1" customWidth="1"/>
    <col min="3" max="3" width="14.5703125" style="34" bestFit="1" customWidth="1"/>
    <col min="4" max="4" width="17.7109375" style="34" bestFit="1" customWidth="1"/>
    <col min="5" max="5" width="21.7109375" style="34" bestFit="1" customWidth="1"/>
    <col min="6" max="6" width="18.7109375" style="34" bestFit="1" customWidth="1"/>
    <col min="7" max="7" width="9.7109375" style="34" bestFit="1" customWidth="1"/>
    <col min="8" max="8" width="12.7109375" style="34" bestFit="1" customWidth="1"/>
    <col min="9" max="9" width="15.7109375" style="34" bestFit="1" customWidth="1"/>
    <col min="10" max="11" width="12" style="34" bestFit="1" customWidth="1"/>
    <col min="12" max="12" width="23.7109375" style="34" bestFit="1" customWidth="1"/>
    <col min="13" max="13" width="21" style="34" bestFit="1" customWidth="1"/>
    <col min="14" max="14" width="29" style="34" bestFit="1" customWidth="1"/>
    <col min="15" max="15" width="9" style="34" bestFit="1" customWidth="1"/>
    <col min="16" max="16" width="15" style="34" bestFit="1" customWidth="1"/>
    <col min="17" max="17" width="8.7109375" style="34" bestFit="1" customWidth="1"/>
    <col min="18" max="18" width="20" style="34" bestFit="1" customWidth="1"/>
    <col min="19" max="19" width="15.42578125" style="34" bestFit="1" customWidth="1"/>
    <col min="20" max="20" width="20.140625" style="34" bestFit="1" customWidth="1"/>
    <col min="21" max="21" width="30.5703125" style="34" bestFit="1" customWidth="1"/>
    <col min="22" max="23" width="12" style="34" bestFit="1" customWidth="1"/>
    <col min="24" max="24" width="18.42578125" style="34" bestFit="1" customWidth="1"/>
    <col min="25" max="25" width="11.28515625" style="34" bestFit="1" customWidth="1"/>
    <col min="26" max="26" width="12.85546875" style="34" bestFit="1" customWidth="1"/>
    <col min="27" max="27" width="12" style="34" bestFit="1" customWidth="1"/>
    <col min="28" max="28" width="14" style="34" bestFit="1" customWidth="1"/>
    <col min="29" max="29" width="11.140625" style="34" bestFit="1" customWidth="1"/>
    <col min="30" max="30" width="14.42578125" style="34" bestFit="1" customWidth="1"/>
    <col min="31" max="31" width="8.28515625" style="34" bestFit="1" customWidth="1"/>
    <col min="32" max="32" width="12.85546875" style="34" bestFit="1" customWidth="1"/>
    <col min="33" max="33" width="13.5703125" style="34" bestFit="1" customWidth="1"/>
    <col min="34" max="34" width="14.28515625" style="34" bestFit="1" customWidth="1"/>
    <col min="35" max="37" width="12" style="34" bestFit="1" customWidth="1"/>
    <col min="38" max="38" width="12.7109375" style="34" bestFit="1" customWidth="1"/>
    <col min="39" max="39" width="14.5703125" style="34" bestFit="1" customWidth="1"/>
    <col min="40" max="40" width="13.28515625" style="34" bestFit="1" customWidth="1"/>
    <col min="41" max="41" width="11.7109375" style="34" bestFit="1" customWidth="1"/>
    <col min="42" max="42" width="12" style="34" bestFit="1" customWidth="1"/>
    <col min="43" max="43" width="20.7109375" style="34" bestFit="1" customWidth="1"/>
    <col min="44" max="44" width="12" style="34" bestFit="1" customWidth="1"/>
    <col min="45" max="45" width="11.7109375" style="34" bestFit="1" customWidth="1"/>
    <col min="46" max="46" width="12" style="34" bestFit="1" customWidth="1"/>
    <col min="47" max="47" width="13.85546875" style="34" bestFit="1" customWidth="1"/>
    <col min="48" max="16384" width="9.140625" style="34"/>
  </cols>
  <sheetData>
    <row r="1" spans="1:47" x14ac:dyDescent="0.2">
      <c r="A1" s="33" t="s">
        <v>56</v>
      </c>
      <c r="B1" s="33" t="s">
        <v>55</v>
      </c>
      <c r="C1" s="42" t="s">
        <v>57</v>
      </c>
      <c r="D1" s="42" t="s">
        <v>58</v>
      </c>
      <c r="E1" s="42" t="s">
        <v>59</v>
      </c>
      <c r="F1" s="42" t="s">
        <v>60</v>
      </c>
      <c r="G1" s="42" t="s">
        <v>66</v>
      </c>
      <c r="H1" s="42" t="s">
        <v>67</v>
      </c>
      <c r="I1" s="42" t="s">
        <v>68</v>
      </c>
      <c r="J1" s="42" t="s">
        <v>69</v>
      </c>
      <c r="K1" s="42" t="s">
        <v>70</v>
      </c>
      <c r="L1" s="42" t="s">
        <v>1373</v>
      </c>
      <c r="M1" s="42" t="s">
        <v>1374</v>
      </c>
      <c r="N1" s="42" t="s">
        <v>61</v>
      </c>
      <c r="O1" s="42" t="s">
        <v>62</v>
      </c>
      <c r="P1" s="42" t="s">
        <v>63</v>
      </c>
      <c r="Q1" s="42" t="s">
        <v>64</v>
      </c>
      <c r="R1" s="42" t="s">
        <v>71</v>
      </c>
      <c r="S1" s="42" t="s">
        <v>1523</v>
      </c>
      <c r="T1" s="42" t="s">
        <v>1515</v>
      </c>
      <c r="U1" s="42" t="s">
        <v>72</v>
      </c>
      <c r="V1" s="42" t="s">
        <v>73</v>
      </c>
      <c r="W1" s="42" t="s">
        <v>74</v>
      </c>
      <c r="X1" s="42" t="s">
        <v>75</v>
      </c>
      <c r="Y1" s="42" t="s">
        <v>76</v>
      </c>
      <c r="Z1" s="42" t="s">
        <v>77</v>
      </c>
      <c r="AA1" s="42" t="s">
        <v>78</v>
      </c>
      <c r="AB1" s="42" t="s">
        <v>79</v>
      </c>
      <c r="AC1" s="42" t="s">
        <v>80</v>
      </c>
      <c r="AD1" s="42" t="s">
        <v>81</v>
      </c>
      <c r="AE1" s="42" t="s">
        <v>1428</v>
      </c>
      <c r="AF1" s="42" t="s">
        <v>82</v>
      </c>
      <c r="AG1" s="42" t="s">
        <v>83</v>
      </c>
      <c r="AH1" s="42" t="s">
        <v>84</v>
      </c>
      <c r="AI1" s="42" t="s">
        <v>85</v>
      </c>
      <c r="AJ1" s="42" t="s">
        <v>86</v>
      </c>
      <c r="AK1" s="42" t="s">
        <v>87</v>
      </c>
      <c r="AL1" s="42" t="s">
        <v>88</v>
      </c>
      <c r="AM1" s="42" t="s">
        <v>65</v>
      </c>
      <c r="AN1" s="42" t="s">
        <v>89</v>
      </c>
      <c r="AO1" s="42" t="s">
        <v>1429</v>
      </c>
      <c r="AP1" s="42" t="s">
        <v>1430</v>
      </c>
      <c r="AQ1" s="42" t="s">
        <v>90</v>
      </c>
      <c r="AR1" s="42" t="s">
        <v>91</v>
      </c>
      <c r="AS1" s="42" t="s">
        <v>92</v>
      </c>
      <c r="AT1" s="42" t="s">
        <v>93</v>
      </c>
      <c r="AU1" s="42" t="s">
        <v>94</v>
      </c>
    </row>
    <row r="2" spans="1:47" x14ac:dyDescent="0.2">
      <c r="A2" s="33"/>
      <c r="B2" s="3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ht="15" x14ac:dyDescent="0.25">
      <c r="A3" t="s">
        <v>791</v>
      </c>
      <c r="B3" t="s">
        <v>336</v>
      </c>
      <c r="C3" t="s">
        <v>212</v>
      </c>
      <c r="D3"/>
      <c r="E3">
        <v>95.587000000000003</v>
      </c>
      <c r="F3" t="s">
        <v>1518</v>
      </c>
      <c r="G3">
        <v>893137</v>
      </c>
      <c r="H3">
        <v>0.59181961049198584</v>
      </c>
      <c r="I3">
        <v>883552</v>
      </c>
      <c r="J3">
        <v>0</v>
      </c>
      <c r="K3">
        <v>0.69254239148009866</v>
      </c>
      <c r="L3" s="126">
        <v>125839.4114</v>
      </c>
      <c r="M3">
        <v>35752</v>
      </c>
      <c r="N3">
        <v>36</v>
      </c>
      <c r="O3">
        <v>21.91</v>
      </c>
      <c r="P3">
        <v>0</v>
      </c>
      <c r="Q3">
        <v>29.049999999999997</v>
      </c>
      <c r="R3">
        <v>11166.800000000001</v>
      </c>
      <c r="S3">
        <v>844.25121300000001</v>
      </c>
      <c r="T3">
        <v>978.79937113652602</v>
      </c>
      <c r="U3">
        <v>0.33672899206127643</v>
      </c>
      <c r="V3">
        <v>0.10874625891713109</v>
      </c>
      <c r="W3">
        <v>1.1200483759328634E-2</v>
      </c>
      <c r="X3">
        <v>9631.8000000000011</v>
      </c>
      <c r="Y3">
        <v>52</v>
      </c>
      <c r="Z3">
        <v>57394.980769230766</v>
      </c>
      <c r="AA3">
        <v>3</v>
      </c>
      <c r="AB3">
        <v>16.235600250000001</v>
      </c>
      <c r="AC3">
        <v>11.7</v>
      </c>
      <c r="AD3">
        <v>72.158223333333339</v>
      </c>
      <c r="AE3">
        <v>0.28810000000000002</v>
      </c>
      <c r="AF3">
        <v>0.1123457006834347</v>
      </c>
      <c r="AG3">
        <v>0.17414299153746429</v>
      </c>
      <c r="AH3">
        <v>0.28683286580162587</v>
      </c>
      <c r="AI3">
        <v>164.14308663836056</v>
      </c>
      <c r="AJ3">
        <v>6.1620930450720897</v>
      </c>
      <c r="AK3">
        <v>1.6703382932355786</v>
      </c>
      <c r="AL3">
        <v>2.8174000202052274</v>
      </c>
      <c r="AM3">
        <v>3.4</v>
      </c>
      <c r="AN3">
        <v>0</v>
      </c>
      <c r="AO3">
        <v>43</v>
      </c>
      <c r="AP3">
        <v>6.4935064935064939E-3</v>
      </c>
      <c r="AQ3">
        <v>7</v>
      </c>
      <c r="AR3">
        <v>3.4371267643169778</v>
      </c>
      <c r="AS3">
        <v>4252.8499999999767</v>
      </c>
      <c r="AT3">
        <v>0.55617331994286401</v>
      </c>
      <c r="AU3">
        <v>9427556.7100000009</v>
      </c>
    </row>
    <row r="4" spans="1:47" ht="15" x14ac:dyDescent="0.25">
      <c r="A4" t="s">
        <v>1532</v>
      </c>
      <c r="B4" t="s">
        <v>786</v>
      </c>
      <c r="C4" t="s">
        <v>96</v>
      </c>
      <c r="D4"/>
      <c r="E4">
        <v>80.128</v>
      </c>
      <c r="F4" t="s">
        <v>1520</v>
      </c>
      <c r="G4">
        <v>784508</v>
      </c>
      <c r="H4">
        <v>0.44681316632453538</v>
      </c>
      <c r="I4">
        <v>379591</v>
      </c>
      <c r="J4">
        <v>5.414075697371663E-3</v>
      </c>
      <c r="K4">
        <v>0.75625631834232931</v>
      </c>
      <c r="L4" s="126">
        <v>97288.300799999997</v>
      </c>
      <c r="M4">
        <v>31689</v>
      </c>
      <c r="N4">
        <v>130</v>
      </c>
      <c r="O4">
        <v>70.740000000000009</v>
      </c>
      <c r="P4">
        <v>0</v>
      </c>
      <c r="Q4">
        <v>-117.61999999999998</v>
      </c>
      <c r="R4">
        <v>11564.300000000001</v>
      </c>
      <c r="S4">
        <v>3785.2366750000001</v>
      </c>
      <c r="T4">
        <v>4764.9370541746603</v>
      </c>
      <c r="U4">
        <v>0.59929348433674889</v>
      </c>
      <c r="V4">
        <v>0.17697550444451404</v>
      </c>
      <c r="W4">
        <v>5.2836854646612027E-4</v>
      </c>
      <c r="X4">
        <v>9186.6</v>
      </c>
      <c r="Y4">
        <v>274</v>
      </c>
      <c r="Z4">
        <v>51700.456569343056</v>
      </c>
      <c r="AA4">
        <v>12.620437956204379</v>
      </c>
      <c r="AB4">
        <v>13.814732390510949</v>
      </c>
      <c r="AC4">
        <v>30</v>
      </c>
      <c r="AD4">
        <v>126.17455583333334</v>
      </c>
      <c r="AE4">
        <v>0.75349999999999995</v>
      </c>
      <c r="AF4">
        <v>0.10858690952735314</v>
      </c>
      <c r="AG4">
        <v>0.21759516500438492</v>
      </c>
      <c r="AH4">
        <v>0.33172039996288921</v>
      </c>
      <c r="AI4">
        <v>184.10183030364936</v>
      </c>
      <c r="AJ4">
        <v>5.4021758465364362</v>
      </c>
      <c r="AK4">
        <v>1.0805063505479509</v>
      </c>
      <c r="AL4">
        <v>2.509489502331141</v>
      </c>
      <c r="AM4">
        <v>1</v>
      </c>
      <c r="AN4">
        <v>1.45201302224868</v>
      </c>
      <c r="AO4">
        <v>487</v>
      </c>
      <c r="AP4">
        <v>5.1590713671539126E-3</v>
      </c>
      <c r="AQ4">
        <v>4.62</v>
      </c>
      <c r="AR4">
        <v>3.4607611309132693</v>
      </c>
      <c r="AS4">
        <v>-304139.68000000017</v>
      </c>
      <c r="AT4">
        <v>0.48087995566207087</v>
      </c>
      <c r="AU4">
        <v>43773687.049999997</v>
      </c>
    </row>
    <row r="5" spans="1:47" ht="15" x14ac:dyDescent="0.25">
      <c r="A5" t="s">
        <v>792</v>
      </c>
      <c r="B5" t="s">
        <v>681</v>
      </c>
      <c r="C5" t="s">
        <v>143</v>
      </c>
      <c r="D5"/>
      <c r="E5">
        <v>83.221000000000004</v>
      </c>
      <c r="F5" t="s">
        <v>1520</v>
      </c>
      <c r="G5">
        <v>1092112</v>
      </c>
      <c r="H5">
        <v>0.38124307875125329</v>
      </c>
      <c r="I5">
        <v>750656</v>
      </c>
      <c r="J5">
        <v>0</v>
      </c>
      <c r="K5">
        <v>0.67986733092412965</v>
      </c>
      <c r="L5" s="126">
        <v>117199.7524</v>
      </c>
      <c r="M5">
        <v>38163</v>
      </c>
      <c r="N5">
        <v>10</v>
      </c>
      <c r="O5">
        <v>7.6199999999999992</v>
      </c>
      <c r="P5">
        <v>0</v>
      </c>
      <c r="Q5">
        <v>7.7199999999999989</v>
      </c>
      <c r="R5">
        <v>9311.3000000000011</v>
      </c>
      <c r="S5">
        <v>1199.86221</v>
      </c>
      <c r="T5">
        <v>1411.8431922570301</v>
      </c>
      <c r="U5">
        <v>0.44108566599493121</v>
      </c>
      <c r="V5">
        <v>0.12819814701889812</v>
      </c>
      <c r="W5">
        <v>0</v>
      </c>
      <c r="X5">
        <v>7913.3</v>
      </c>
      <c r="Y5">
        <v>61.5</v>
      </c>
      <c r="Z5">
        <v>56447.235772357722</v>
      </c>
      <c r="AA5">
        <v>14.32258064516129</v>
      </c>
      <c r="AB5">
        <v>19.509954634146343</v>
      </c>
      <c r="AC5">
        <v>12</v>
      </c>
      <c r="AD5">
        <v>99.9885175</v>
      </c>
      <c r="AE5">
        <v>0.72030000000000005</v>
      </c>
      <c r="AF5">
        <v>0.10338895867283254</v>
      </c>
      <c r="AG5">
        <v>0.19543196002593174</v>
      </c>
      <c r="AH5">
        <v>0.3067590413286671</v>
      </c>
      <c r="AI5">
        <v>164.08550778509809</v>
      </c>
      <c r="AJ5">
        <v>4.982730597318163</v>
      </c>
      <c r="AK5">
        <v>1.3828167411621293</v>
      </c>
      <c r="AL5">
        <v>2.7731680211296226</v>
      </c>
      <c r="AM5">
        <v>0.5</v>
      </c>
      <c r="AN5">
        <v>1.17961532185764</v>
      </c>
      <c r="AO5">
        <v>128</v>
      </c>
      <c r="AP5">
        <v>1.1299435028248588E-2</v>
      </c>
      <c r="AQ5">
        <v>4.99</v>
      </c>
      <c r="AR5">
        <v>3.9394221924986716</v>
      </c>
      <c r="AS5">
        <v>-34289.5</v>
      </c>
      <c r="AT5">
        <v>0.41345488236427491</v>
      </c>
      <c r="AU5">
        <v>11172313.779999999</v>
      </c>
    </row>
    <row r="6" spans="1:47" ht="15" x14ac:dyDescent="0.25">
      <c r="A6" t="s">
        <v>793</v>
      </c>
      <c r="B6" t="s">
        <v>97</v>
      </c>
      <c r="C6" t="s">
        <v>98</v>
      </c>
      <c r="D6"/>
      <c r="E6">
        <v>66.477000000000004</v>
      </c>
      <c r="F6" t="s">
        <v>1520</v>
      </c>
      <c r="G6">
        <v>8223067</v>
      </c>
      <c r="H6">
        <v>0.16597950619938709</v>
      </c>
      <c r="I6">
        <v>8223067</v>
      </c>
      <c r="J6">
        <v>0</v>
      </c>
      <c r="K6">
        <v>0.6935391271251905</v>
      </c>
      <c r="L6" s="126">
        <v>86477.541899999997</v>
      </c>
      <c r="M6">
        <v>27510</v>
      </c>
      <c r="N6">
        <v>365</v>
      </c>
      <c r="O6">
        <v>3004.0399999999995</v>
      </c>
      <c r="P6">
        <v>1307.8800000000001</v>
      </c>
      <c r="Q6">
        <v>-1409.21</v>
      </c>
      <c r="R6">
        <v>14585.6</v>
      </c>
      <c r="S6">
        <v>21252.803540000001</v>
      </c>
      <c r="T6">
        <v>30777.584488944103</v>
      </c>
      <c r="U6">
        <v>1</v>
      </c>
      <c r="V6">
        <v>0.19105172846292634</v>
      </c>
      <c r="W6">
        <v>8.3448309803554513E-2</v>
      </c>
      <c r="X6">
        <v>10071.800000000001</v>
      </c>
      <c r="Y6">
        <v>1386.8</v>
      </c>
      <c r="Z6">
        <v>68650.871070089415</v>
      </c>
      <c r="AA6">
        <v>13.3125</v>
      </c>
      <c r="AB6">
        <v>15.32506745024517</v>
      </c>
      <c r="AC6">
        <v>148.5</v>
      </c>
      <c r="AD6">
        <v>143.11652215488215</v>
      </c>
      <c r="AE6">
        <v>0.62050000000000005</v>
      </c>
      <c r="AF6">
        <v>9.9567056394809283E-2</v>
      </c>
      <c r="AG6">
        <v>0.17787554880266623</v>
      </c>
      <c r="AH6">
        <v>0.30193482401454647</v>
      </c>
      <c r="AI6">
        <v>200.43129801594165</v>
      </c>
      <c r="AJ6">
        <v>6.9991760903926474</v>
      </c>
      <c r="AK6">
        <v>1.4777445197779107</v>
      </c>
      <c r="AL6">
        <v>3.4103267721147388</v>
      </c>
      <c r="AM6">
        <v>3.56</v>
      </c>
      <c r="AN6">
        <v>0.66468552784887602</v>
      </c>
      <c r="AO6">
        <v>55</v>
      </c>
      <c r="AP6">
        <v>0.26731855116375153</v>
      </c>
      <c r="AQ6">
        <v>73.87</v>
      </c>
      <c r="AR6">
        <v>2.7095472513573231</v>
      </c>
      <c r="AS6">
        <v>-1049001.9500000011</v>
      </c>
      <c r="AT6">
        <v>0.68171006110942478</v>
      </c>
      <c r="AU6">
        <v>309984989.38</v>
      </c>
    </row>
    <row r="7" spans="1:47" ht="15" x14ac:dyDescent="0.25">
      <c r="A7" t="s">
        <v>794</v>
      </c>
      <c r="B7" t="s">
        <v>408</v>
      </c>
      <c r="C7" t="s">
        <v>106</v>
      </c>
      <c r="D7"/>
      <c r="E7">
        <v>89.106999999999999</v>
      </c>
      <c r="F7" t="s">
        <v>1516</v>
      </c>
      <c r="G7">
        <v>571191</v>
      </c>
      <c r="H7">
        <v>0.21260575208408494</v>
      </c>
      <c r="I7">
        <v>468943</v>
      </c>
      <c r="J7">
        <v>1.3716070725459878E-2</v>
      </c>
      <c r="K7">
        <v>0.514853992690812</v>
      </c>
      <c r="L7" s="126">
        <v>149892.5815</v>
      </c>
      <c r="M7">
        <v>36954</v>
      </c>
      <c r="N7">
        <v>63</v>
      </c>
      <c r="O7">
        <v>30.659999999999997</v>
      </c>
      <c r="P7">
        <v>0</v>
      </c>
      <c r="Q7">
        <v>24.349999999999994</v>
      </c>
      <c r="R7">
        <v>10926.6</v>
      </c>
      <c r="S7">
        <v>1503.1465270000001</v>
      </c>
      <c r="T7">
        <v>1844.99815351396</v>
      </c>
      <c r="U7">
        <v>0.42654490867963157</v>
      </c>
      <c r="V7">
        <v>0.16977343790389909</v>
      </c>
      <c r="W7">
        <v>3.2077061066803893E-4</v>
      </c>
      <c r="X7">
        <v>8902</v>
      </c>
      <c r="Y7">
        <v>102.49</v>
      </c>
      <c r="Z7">
        <v>59740.98936481608</v>
      </c>
      <c r="AA7">
        <v>12.906542056074766</v>
      </c>
      <c r="AB7">
        <v>14.666275021953362</v>
      </c>
      <c r="AC7">
        <v>6.51</v>
      </c>
      <c r="AD7">
        <v>230.8980840245776</v>
      </c>
      <c r="AE7">
        <v>0.37669999999999998</v>
      </c>
      <c r="AF7">
        <v>0.11775970335200674</v>
      </c>
      <c r="AG7">
        <v>0.16412926128817043</v>
      </c>
      <c r="AH7">
        <v>0.28412149753991661</v>
      </c>
      <c r="AI7">
        <v>156.36665872428281</v>
      </c>
      <c r="AJ7">
        <v>5.2750647969299109</v>
      </c>
      <c r="AK7">
        <v>1.3381829630449027</v>
      </c>
      <c r="AL7">
        <v>3.4353203257290188</v>
      </c>
      <c r="AM7">
        <v>0.5</v>
      </c>
      <c r="AN7">
        <v>0.96144176087942401</v>
      </c>
      <c r="AO7">
        <v>174</v>
      </c>
      <c r="AP7">
        <v>0</v>
      </c>
      <c r="AQ7">
        <v>5.17</v>
      </c>
      <c r="AR7">
        <v>4.0994031567439526</v>
      </c>
      <c r="AS7">
        <v>-123921.45999999996</v>
      </c>
      <c r="AT7">
        <v>0.4284235247634865</v>
      </c>
      <c r="AU7">
        <v>16424233.4</v>
      </c>
    </row>
    <row r="8" spans="1:47" ht="15" x14ac:dyDescent="0.25">
      <c r="A8" t="s">
        <v>795</v>
      </c>
      <c r="B8" t="s">
        <v>396</v>
      </c>
      <c r="C8" t="s">
        <v>164</v>
      </c>
      <c r="D8"/>
      <c r="E8">
        <v>92.085000000000008</v>
      </c>
      <c r="F8" t="s">
        <v>1516</v>
      </c>
      <c r="G8">
        <v>419175</v>
      </c>
      <c r="H8">
        <v>0.56689319780114789</v>
      </c>
      <c r="I8">
        <v>296329</v>
      </c>
      <c r="J8">
        <v>0</v>
      </c>
      <c r="K8">
        <v>0.62662036993344106</v>
      </c>
      <c r="L8" s="126">
        <v>126818.1358</v>
      </c>
      <c r="M8">
        <v>43138</v>
      </c>
      <c r="N8">
        <v>21</v>
      </c>
      <c r="O8">
        <v>4.01</v>
      </c>
      <c r="P8">
        <v>0</v>
      </c>
      <c r="Q8">
        <v>61.88000000000001</v>
      </c>
      <c r="R8">
        <v>9095</v>
      </c>
      <c r="S8">
        <v>1081.348477</v>
      </c>
      <c r="T8">
        <v>1223.9015960652703</v>
      </c>
      <c r="U8">
        <v>0.30495330600072595</v>
      </c>
      <c r="V8">
        <v>0.10715650547866819</v>
      </c>
      <c r="W8">
        <v>3.6691890582835674E-3</v>
      </c>
      <c r="X8">
        <v>8035.6</v>
      </c>
      <c r="Y8">
        <v>59</v>
      </c>
      <c r="Z8">
        <v>56834.47457627119</v>
      </c>
      <c r="AA8">
        <v>14.254237288135593</v>
      </c>
      <c r="AB8">
        <v>18.327940288135594</v>
      </c>
      <c r="AC8">
        <v>8</v>
      </c>
      <c r="AD8">
        <v>135.168559625</v>
      </c>
      <c r="AE8">
        <v>0.33250000000000002</v>
      </c>
      <c r="AF8">
        <v>0.11447392098477741</v>
      </c>
      <c r="AG8">
        <v>0.15033657817084933</v>
      </c>
      <c r="AH8">
        <v>0.27802428424914888</v>
      </c>
      <c r="AI8">
        <v>167.27262658363185</v>
      </c>
      <c r="AJ8">
        <v>5.9516596638655459</v>
      </c>
      <c r="AK8">
        <v>1.68478201017249</v>
      </c>
      <c r="AL8">
        <v>1.8036210194604159</v>
      </c>
      <c r="AM8">
        <v>3.25</v>
      </c>
      <c r="AN8">
        <v>1.01887910507315</v>
      </c>
      <c r="AO8">
        <v>73</v>
      </c>
      <c r="AP8">
        <v>0</v>
      </c>
      <c r="AQ8">
        <v>7.23</v>
      </c>
      <c r="AR8">
        <v>4.3033198619179931</v>
      </c>
      <c r="AS8">
        <v>5250.5299999999697</v>
      </c>
      <c r="AT8">
        <v>0.48439005148239961</v>
      </c>
      <c r="AU8">
        <v>9834828.6600000001</v>
      </c>
    </row>
    <row r="9" spans="1:47" ht="15" x14ac:dyDescent="0.25">
      <c r="A9" t="s">
        <v>796</v>
      </c>
      <c r="B9" t="s">
        <v>99</v>
      </c>
      <c r="C9" t="s">
        <v>100</v>
      </c>
      <c r="D9"/>
      <c r="E9">
        <v>73.987000000000009</v>
      </c>
      <c r="F9" t="s">
        <v>1520</v>
      </c>
      <c r="G9">
        <v>355009</v>
      </c>
      <c r="H9">
        <v>0.25157614193811872</v>
      </c>
      <c r="I9">
        <v>355009</v>
      </c>
      <c r="J9">
        <v>7.0292428706598825E-3</v>
      </c>
      <c r="K9">
        <v>0.70229138631457966</v>
      </c>
      <c r="L9" s="126">
        <v>76071.957699999999</v>
      </c>
      <c r="M9">
        <v>27020</v>
      </c>
      <c r="N9">
        <v>30</v>
      </c>
      <c r="O9">
        <v>68.31</v>
      </c>
      <c r="P9">
        <v>0</v>
      </c>
      <c r="Q9">
        <v>-295.78999999999996</v>
      </c>
      <c r="R9">
        <v>12067.9</v>
      </c>
      <c r="S9">
        <v>2980.3703439999999</v>
      </c>
      <c r="T9">
        <v>4203.4406841536602</v>
      </c>
      <c r="U9">
        <v>1</v>
      </c>
      <c r="V9">
        <v>0.17815374927110067</v>
      </c>
      <c r="W9">
        <v>2.6842301716313148E-3</v>
      </c>
      <c r="X9">
        <v>8556.5</v>
      </c>
      <c r="Y9">
        <v>205.67000000000002</v>
      </c>
      <c r="Z9">
        <v>54353.284387611217</v>
      </c>
      <c r="AA9">
        <v>14.129186602870814</v>
      </c>
      <c r="AB9">
        <v>14.491030991393979</v>
      </c>
      <c r="AC9">
        <v>25</v>
      </c>
      <c r="AD9">
        <v>119.21481376</v>
      </c>
      <c r="AE9">
        <v>0.77569999999999995</v>
      </c>
      <c r="AF9">
        <v>0.11403097232470384</v>
      </c>
      <c r="AG9">
        <v>0.16237602760978856</v>
      </c>
      <c r="AH9">
        <v>0.28221981713950117</v>
      </c>
      <c r="AI9">
        <v>203.10730886805524</v>
      </c>
      <c r="AJ9">
        <v>6.51201685017387</v>
      </c>
      <c r="AK9">
        <v>1.452828004328182</v>
      </c>
      <c r="AL9">
        <v>2.9371807676740977</v>
      </c>
      <c r="AM9">
        <v>2.5</v>
      </c>
      <c r="AN9">
        <v>1.2068613208980199</v>
      </c>
      <c r="AO9">
        <v>12</v>
      </c>
      <c r="AP9">
        <v>4.1121495327102804E-2</v>
      </c>
      <c r="AQ9">
        <v>126.33</v>
      </c>
      <c r="AR9">
        <v>3.0624122791257942</v>
      </c>
      <c r="AS9">
        <v>-195659.06999999983</v>
      </c>
      <c r="AT9">
        <v>0.72081832376317445</v>
      </c>
      <c r="AU9">
        <v>35966826.259999998</v>
      </c>
    </row>
    <row r="10" spans="1:47" ht="15" x14ac:dyDescent="0.25">
      <c r="A10" t="s">
        <v>797</v>
      </c>
      <c r="B10" t="s">
        <v>479</v>
      </c>
      <c r="C10" t="s">
        <v>216</v>
      </c>
      <c r="D10"/>
      <c r="E10">
        <v>90.519000000000005</v>
      </c>
      <c r="F10" t="s">
        <v>1516</v>
      </c>
      <c r="G10">
        <v>-757207</v>
      </c>
      <c r="H10">
        <v>0.7490440511944304</v>
      </c>
      <c r="I10">
        <v>-1854387</v>
      </c>
      <c r="J10">
        <v>0</v>
      </c>
      <c r="K10">
        <v>0.67793889764477955</v>
      </c>
      <c r="L10" s="126">
        <v>121035.38860000001</v>
      </c>
      <c r="M10">
        <v>41701</v>
      </c>
      <c r="N10">
        <v>58</v>
      </c>
      <c r="O10">
        <v>37.980000000000004</v>
      </c>
      <c r="P10">
        <v>0</v>
      </c>
      <c r="Q10">
        <v>24.52000000000001</v>
      </c>
      <c r="R10">
        <v>11286.4</v>
      </c>
      <c r="S10">
        <v>1449.34256</v>
      </c>
      <c r="T10">
        <v>1778.0880960107502</v>
      </c>
      <c r="U10">
        <v>0.37981958937299126</v>
      </c>
      <c r="V10">
        <v>0.13809027384112696</v>
      </c>
      <c r="W10">
        <v>1.3023546345040746E-3</v>
      </c>
      <c r="X10">
        <v>9199.7000000000007</v>
      </c>
      <c r="Y10">
        <v>82.75</v>
      </c>
      <c r="Z10">
        <v>53999.250755287008</v>
      </c>
      <c r="AA10">
        <v>11.626506024096386</v>
      </c>
      <c r="AB10">
        <v>17.514713716012086</v>
      </c>
      <c r="AC10">
        <v>12.25</v>
      </c>
      <c r="AD10">
        <v>118.31367836734694</v>
      </c>
      <c r="AE10">
        <v>0.42109999999999997</v>
      </c>
      <c r="AF10">
        <v>0.1127994869660246</v>
      </c>
      <c r="AG10">
        <v>0.18720306363894149</v>
      </c>
      <c r="AH10">
        <v>0.30146847118511816</v>
      </c>
      <c r="AI10">
        <v>166.6500430374445</v>
      </c>
      <c r="AJ10">
        <v>6.8279279849958394</v>
      </c>
      <c r="AK10">
        <v>1.8204543064508785</v>
      </c>
      <c r="AL10">
        <v>3.3018337452853235</v>
      </c>
      <c r="AM10">
        <v>0.5</v>
      </c>
      <c r="AN10">
        <v>1.53282162124536</v>
      </c>
      <c r="AO10">
        <v>98</v>
      </c>
      <c r="AP10">
        <v>1.2114537444933921E-2</v>
      </c>
      <c r="AQ10">
        <v>8.99</v>
      </c>
      <c r="AR10">
        <v>3.7901127621866908</v>
      </c>
      <c r="AS10">
        <v>-60134.489999999991</v>
      </c>
      <c r="AT10">
        <v>0.46450946236846402</v>
      </c>
      <c r="AU10">
        <v>16357817.539999999</v>
      </c>
    </row>
    <row r="11" spans="1:47" ht="15" x14ac:dyDescent="0.25">
      <c r="A11" t="s">
        <v>798</v>
      </c>
      <c r="B11" t="s">
        <v>337</v>
      </c>
      <c r="C11" t="s">
        <v>173</v>
      </c>
      <c r="D11"/>
      <c r="E11">
        <v>97.951000000000008</v>
      </c>
      <c r="F11" t="s">
        <v>1516</v>
      </c>
      <c r="G11">
        <v>2273032</v>
      </c>
      <c r="H11">
        <v>0.48801380816419387</v>
      </c>
      <c r="I11">
        <v>2273032</v>
      </c>
      <c r="J11">
        <v>0</v>
      </c>
      <c r="K11">
        <v>0.71569703398511975</v>
      </c>
      <c r="L11" s="126">
        <v>142908.20000000001</v>
      </c>
      <c r="M11">
        <v>45211</v>
      </c>
      <c r="N11">
        <v>39</v>
      </c>
      <c r="O11">
        <v>84.839999999999989</v>
      </c>
      <c r="P11">
        <v>0</v>
      </c>
      <c r="Q11">
        <v>-79.47</v>
      </c>
      <c r="R11">
        <v>9456.3000000000011</v>
      </c>
      <c r="S11">
        <v>3610.8694650000002</v>
      </c>
      <c r="T11">
        <v>4206.6742151958806</v>
      </c>
      <c r="U11">
        <v>0.20488329311566514</v>
      </c>
      <c r="V11">
        <v>0.12451685871175627</v>
      </c>
      <c r="W11">
        <v>6.3913844639631682E-3</v>
      </c>
      <c r="X11">
        <v>8117</v>
      </c>
      <c r="Y11">
        <v>188.56999999999996</v>
      </c>
      <c r="Z11">
        <v>68707.185660497445</v>
      </c>
      <c r="AA11">
        <v>16.255102040816325</v>
      </c>
      <c r="AB11">
        <v>19.148695259054996</v>
      </c>
      <c r="AC11">
        <v>15</v>
      </c>
      <c r="AD11">
        <v>240.72463100000002</v>
      </c>
      <c r="AE11">
        <v>0.89749999999999996</v>
      </c>
      <c r="AF11">
        <v>0.11893112347996117</v>
      </c>
      <c r="AG11">
        <v>0.1300132643992219</v>
      </c>
      <c r="AH11">
        <v>0.25631516306776941</v>
      </c>
      <c r="AI11">
        <v>125.55812509827186</v>
      </c>
      <c r="AJ11">
        <v>7.7832468116830702</v>
      </c>
      <c r="AK11">
        <v>1.7199640032291219</v>
      </c>
      <c r="AL11">
        <v>3.2202773427677811</v>
      </c>
      <c r="AM11">
        <v>2</v>
      </c>
      <c r="AN11">
        <v>1.0165816445664999</v>
      </c>
      <c r="AO11">
        <v>19</v>
      </c>
      <c r="AP11">
        <v>2.3672883787661407E-2</v>
      </c>
      <c r="AQ11">
        <v>69.05</v>
      </c>
      <c r="AR11">
        <v>4.3082493716768786</v>
      </c>
      <c r="AS11">
        <v>-12882.219999999972</v>
      </c>
      <c r="AT11">
        <v>0.37764680959834512</v>
      </c>
      <c r="AU11">
        <v>34145515.890000001</v>
      </c>
    </row>
    <row r="12" spans="1:47" ht="15" x14ac:dyDescent="0.25">
      <c r="A12" t="s">
        <v>799</v>
      </c>
      <c r="B12" t="s">
        <v>701</v>
      </c>
      <c r="C12" t="s">
        <v>289</v>
      </c>
      <c r="D12"/>
      <c r="E12">
        <v>102.744</v>
      </c>
      <c r="F12" t="s">
        <v>1516</v>
      </c>
      <c r="G12">
        <v>800993</v>
      </c>
      <c r="H12">
        <v>0.66386708773022562</v>
      </c>
      <c r="I12">
        <v>800993</v>
      </c>
      <c r="J12">
        <v>0</v>
      </c>
      <c r="K12">
        <v>0.71994508196876961</v>
      </c>
      <c r="L12" s="126">
        <v>148540.19990000001</v>
      </c>
      <c r="M12">
        <v>48482</v>
      </c>
      <c r="N12">
        <v>17</v>
      </c>
      <c r="O12">
        <v>2.84</v>
      </c>
      <c r="P12">
        <v>0</v>
      </c>
      <c r="Q12">
        <v>72.569999999999993</v>
      </c>
      <c r="R12">
        <v>9943.5</v>
      </c>
      <c r="S12">
        <v>1174.310872</v>
      </c>
      <c r="T12">
        <v>1347.01801835988</v>
      </c>
      <c r="U12">
        <v>0.11492397389641129</v>
      </c>
      <c r="V12">
        <v>0.12067172533168884</v>
      </c>
      <c r="W12">
        <v>8.5156326475703439E-4</v>
      </c>
      <c r="X12">
        <v>8668.6</v>
      </c>
      <c r="Y12">
        <v>65.27000000000001</v>
      </c>
      <c r="Z12">
        <v>65736.969511260904</v>
      </c>
      <c r="AA12">
        <v>15.838235294117647</v>
      </c>
      <c r="AB12">
        <v>17.991586823962002</v>
      </c>
      <c r="AC12">
        <v>7.6</v>
      </c>
      <c r="AD12">
        <v>154.51458842105265</v>
      </c>
      <c r="AE12">
        <v>0.73140000000000005</v>
      </c>
      <c r="AF12">
        <v>0.1182780380924707</v>
      </c>
      <c r="AG12">
        <v>0.15609466473532679</v>
      </c>
      <c r="AH12">
        <v>0.27890301146456009</v>
      </c>
      <c r="AI12">
        <v>127.90480236650657</v>
      </c>
      <c r="AJ12">
        <v>7.1092410785619178</v>
      </c>
      <c r="AK12">
        <v>1.5014916777629828</v>
      </c>
      <c r="AL12">
        <v>3.0835349533954726</v>
      </c>
      <c r="AM12">
        <v>1.5</v>
      </c>
      <c r="AN12">
        <v>1.0025272626185699</v>
      </c>
      <c r="AO12">
        <v>68</v>
      </c>
      <c r="AP12">
        <v>1.5904572564612324E-2</v>
      </c>
      <c r="AQ12">
        <v>6.99</v>
      </c>
      <c r="AR12">
        <v>4.7730762188374012</v>
      </c>
      <c r="AS12">
        <v>49552.610000000044</v>
      </c>
      <c r="AT12">
        <v>0.47024269661288726</v>
      </c>
      <c r="AU12">
        <v>11676731.51</v>
      </c>
    </row>
    <row r="13" spans="1:47" ht="15" x14ac:dyDescent="0.25">
      <c r="A13" t="s">
        <v>800</v>
      </c>
      <c r="B13" t="s">
        <v>464</v>
      </c>
      <c r="C13" t="s">
        <v>196</v>
      </c>
      <c r="D13"/>
      <c r="E13">
        <v>94.106000000000009</v>
      </c>
      <c r="F13" t="s">
        <v>1516</v>
      </c>
      <c r="G13">
        <v>-478170</v>
      </c>
      <c r="H13">
        <v>0.37733786218705584</v>
      </c>
      <c r="I13">
        <v>-745183</v>
      </c>
      <c r="J13">
        <v>0</v>
      </c>
      <c r="K13">
        <v>0.70405291372421741</v>
      </c>
      <c r="L13" s="126">
        <v>143138.54500000001</v>
      </c>
      <c r="M13">
        <v>36129</v>
      </c>
      <c r="N13">
        <v>11</v>
      </c>
      <c r="O13">
        <v>6.84</v>
      </c>
      <c r="P13">
        <v>0</v>
      </c>
      <c r="Q13">
        <v>108.88999999999999</v>
      </c>
      <c r="R13">
        <v>10887.1</v>
      </c>
      <c r="S13">
        <v>763.74661500000002</v>
      </c>
      <c r="T13">
        <v>845.28324938155504</v>
      </c>
      <c r="U13">
        <v>0.29832563644160959</v>
      </c>
      <c r="V13">
        <v>0.11338636178439887</v>
      </c>
      <c r="W13">
        <v>0</v>
      </c>
      <c r="X13">
        <v>9836.9</v>
      </c>
      <c r="Y13">
        <v>51.65</v>
      </c>
      <c r="Z13">
        <v>56201.161665053245</v>
      </c>
      <c r="AA13">
        <v>11.854545454545455</v>
      </c>
      <c r="AB13">
        <v>14.786962536302033</v>
      </c>
      <c r="AC13">
        <v>3</v>
      </c>
      <c r="AD13">
        <v>254.58220500000002</v>
      </c>
      <c r="AE13">
        <v>0.53190000000000004</v>
      </c>
      <c r="AF13">
        <v>0.10888457441205383</v>
      </c>
      <c r="AG13">
        <v>0.17444836267410005</v>
      </c>
      <c r="AH13">
        <v>0.28748129536001021</v>
      </c>
      <c r="AI13">
        <v>174.62074119961892</v>
      </c>
      <c r="AJ13">
        <v>5.4973481996910758</v>
      </c>
      <c r="AK13">
        <v>0.93212692890241899</v>
      </c>
      <c r="AL13">
        <v>2.1512185264610171</v>
      </c>
      <c r="AM13">
        <v>1.5</v>
      </c>
      <c r="AN13">
        <v>1.78397722302636</v>
      </c>
      <c r="AO13">
        <v>65</v>
      </c>
      <c r="AP13">
        <v>0</v>
      </c>
      <c r="AQ13">
        <v>7.02</v>
      </c>
      <c r="AR13">
        <v>3.7810105399815161</v>
      </c>
      <c r="AS13">
        <v>-38446.839999999967</v>
      </c>
      <c r="AT13">
        <v>0.57831862061855277</v>
      </c>
      <c r="AU13">
        <v>8314966.4900000002</v>
      </c>
    </row>
    <row r="14" spans="1:47" ht="15" x14ac:dyDescent="0.25">
      <c r="A14" t="s">
        <v>801</v>
      </c>
      <c r="B14" t="s">
        <v>578</v>
      </c>
      <c r="C14" t="s">
        <v>237</v>
      </c>
      <c r="D14"/>
      <c r="E14">
        <v>102.161</v>
      </c>
      <c r="F14" t="s">
        <v>1516</v>
      </c>
      <c r="G14">
        <v>142756</v>
      </c>
      <c r="H14">
        <v>0.15863316728053084</v>
      </c>
      <c r="I14">
        <v>142756</v>
      </c>
      <c r="J14">
        <v>0</v>
      </c>
      <c r="K14">
        <v>0.82985641918760766</v>
      </c>
      <c r="L14" s="126">
        <v>214283.7654</v>
      </c>
      <c r="M14">
        <v>61539</v>
      </c>
      <c r="N14">
        <v>124</v>
      </c>
      <c r="O14">
        <v>61.27</v>
      </c>
      <c r="P14">
        <v>0</v>
      </c>
      <c r="Q14">
        <v>-39.799999999999997</v>
      </c>
      <c r="R14">
        <v>10816.4</v>
      </c>
      <c r="S14">
        <v>4000.2415810000002</v>
      </c>
      <c r="T14">
        <v>4576.2064851359301</v>
      </c>
      <c r="U14">
        <v>0.11081052182083199</v>
      </c>
      <c r="V14">
        <v>0.10306804817946319</v>
      </c>
      <c r="W14">
        <v>2.6701124878887655E-3</v>
      </c>
      <c r="X14">
        <v>9455.1</v>
      </c>
      <c r="Y14">
        <v>217</v>
      </c>
      <c r="Z14">
        <v>66909.474654377875</v>
      </c>
      <c r="AA14">
        <v>9.1415525114155258</v>
      </c>
      <c r="AB14">
        <v>18.434293</v>
      </c>
      <c r="AC14">
        <v>19</v>
      </c>
      <c r="AD14">
        <v>210.53903057894738</v>
      </c>
      <c r="AE14">
        <v>0.45429999999999998</v>
      </c>
      <c r="AF14">
        <v>0.12278968306482782</v>
      </c>
      <c r="AG14">
        <v>0.14203016639608843</v>
      </c>
      <c r="AH14">
        <v>0.26954037422598048</v>
      </c>
      <c r="AI14">
        <v>131.39556433204328</v>
      </c>
      <c r="AJ14">
        <v>8.3225797448317582</v>
      </c>
      <c r="AK14">
        <v>1.3975832835502859</v>
      </c>
      <c r="AL14">
        <v>2.6508440414448624</v>
      </c>
      <c r="AM14">
        <v>2.2000000000000002</v>
      </c>
      <c r="AN14">
        <v>1.00860104200532</v>
      </c>
      <c r="AO14">
        <v>74</v>
      </c>
      <c r="AP14">
        <v>0.11600928074245939</v>
      </c>
      <c r="AQ14">
        <v>31.24</v>
      </c>
      <c r="AR14">
        <v>4.2622366175398678</v>
      </c>
      <c r="AS14">
        <v>-47363.869999999995</v>
      </c>
      <c r="AT14">
        <v>0.29018664077195055</v>
      </c>
      <c r="AU14">
        <v>43268382.630000003</v>
      </c>
    </row>
    <row r="15" spans="1:47" ht="15" x14ac:dyDescent="0.25">
      <c r="A15" t="s">
        <v>802</v>
      </c>
      <c r="B15" t="s">
        <v>641</v>
      </c>
      <c r="C15" t="s">
        <v>384</v>
      </c>
      <c r="D15"/>
      <c r="E15">
        <v>97.412000000000006</v>
      </c>
      <c r="F15" t="s">
        <v>1516</v>
      </c>
      <c r="G15">
        <v>1754360</v>
      </c>
      <c r="H15">
        <v>0.76060397843554672</v>
      </c>
      <c r="I15">
        <v>1582374</v>
      </c>
      <c r="J15">
        <v>0</v>
      </c>
      <c r="K15">
        <v>0.5990177518128641</v>
      </c>
      <c r="L15" s="126">
        <v>130564.4109</v>
      </c>
      <c r="M15">
        <v>38997</v>
      </c>
      <c r="N15">
        <v>25</v>
      </c>
      <c r="O15">
        <v>10.54</v>
      </c>
      <c r="P15">
        <v>0</v>
      </c>
      <c r="Q15">
        <v>53.519999999999996</v>
      </c>
      <c r="R15">
        <v>10012.5</v>
      </c>
      <c r="S15">
        <v>720.73447799999997</v>
      </c>
      <c r="T15">
        <v>849.25759504664404</v>
      </c>
      <c r="U15">
        <v>0.29146019152978553</v>
      </c>
      <c r="V15">
        <v>0.17955184183654385</v>
      </c>
      <c r="W15">
        <v>0</v>
      </c>
      <c r="X15">
        <v>8497.2000000000007</v>
      </c>
      <c r="Y15">
        <v>45.5</v>
      </c>
      <c r="Z15">
        <v>52384.593406593405</v>
      </c>
      <c r="AA15">
        <v>13.086956521739131</v>
      </c>
      <c r="AB15">
        <v>15.840318197802198</v>
      </c>
      <c r="AC15">
        <v>10</v>
      </c>
      <c r="AD15">
        <v>72.073447799999997</v>
      </c>
      <c r="AE15">
        <v>0.27710000000000001</v>
      </c>
      <c r="AF15">
        <v>0.11710774972709584</v>
      </c>
      <c r="AG15">
        <v>0.16324584392913319</v>
      </c>
      <c r="AH15">
        <v>0.28229239140417389</v>
      </c>
      <c r="AI15">
        <v>198.30881463672674</v>
      </c>
      <c r="AJ15">
        <v>5.3876257276390911</v>
      </c>
      <c r="AK15">
        <v>1.5257486286801747</v>
      </c>
      <c r="AL15">
        <v>2.1052433393037058</v>
      </c>
      <c r="AM15">
        <v>2.9</v>
      </c>
      <c r="AN15">
        <v>1.33992649817119</v>
      </c>
      <c r="AO15">
        <v>65</v>
      </c>
      <c r="AP15">
        <v>0</v>
      </c>
      <c r="AQ15">
        <v>5.42</v>
      </c>
      <c r="AR15">
        <v>4.6008569726117763</v>
      </c>
      <c r="AS15">
        <v>17012.860000000015</v>
      </c>
      <c r="AT15">
        <v>0.33300135192860242</v>
      </c>
      <c r="AU15">
        <v>7216321.5199999996</v>
      </c>
    </row>
    <row r="16" spans="1:47" ht="15" x14ac:dyDescent="0.25">
      <c r="A16" t="s">
        <v>803</v>
      </c>
      <c r="B16" t="s">
        <v>519</v>
      </c>
      <c r="C16" t="s">
        <v>179</v>
      </c>
      <c r="D16"/>
      <c r="E16">
        <v>94.887</v>
      </c>
      <c r="F16" t="s">
        <v>1520</v>
      </c>
      <c r="G16">
        <v>-1087872</v>
      </c>
      <c r="H16">
        <v>0.64958257579423506</v>
      </c>
      <c r="I16">
        <v>-1141214</v>
      </c>
      <c r="J16">
        <v>0</v>
      </c>
      <c r="K16">
        <v>0.62908619854014824</v>
      </c>
      <c r="L16" s="126">
        <v>270430.69880000001</v>
      </c>
      <c r="M16">
        <v>40213</v>
      </c>
      <c r="N16">
        <v>3</v>
      </c>
      <c r="O16">
        <v>7.82</v>
      </c>
      <c r="P16">
        <v>0</v>
      </c>
      <c r="Q16">
        <v>142.85</v>
      </c>
      <c r="R16">
        <v>11036.1</v>
      </c>
      <c r="S16">
        <v>576.29452100000003</v>
      </c>
      <c r="T16">
        <v>638.27720602821796</v>
      </c>
      <c r="U16">
        <v>0.38627003014661659</v>
      </c>
      <c r="V16">
        <v>8.7755500281773452E-2</v>
      </c>
      <c r="W16">
        <v>0</v>
      </c>
      <c r="X16">
        <v>9964.4</v>
      </c>
      <c r="Y16">
        <v>38</v>
      </c>
      <c r="Z16">
        <v>53063.526315789473</v>
      </c>
      <c r="AA16">
        <v>12.547619047619047</v>
      </c>
      <c r="AB16">
        <v>15.165645289473686</v>
      </c>
      <c r="AC16">
        <v>4</v>
      </c>
      <c r="AD16">
        <v>144.07363025000001</v>
      </c>
      <c r="AE16">
        <v>0.67589999999999995</v>
      </c>
      <c r="AF16">
        <v>0.11546812184759882</v>
      </c>
      <c r="AG16">
        <v>0.15774800373413725</v>
      </c>
      <c r="AH16">
        <v>0.28111195504663727</v>
      </c>
      <c r="AI16">
        <v>162.22954859569106</v>
      </c>
      <c r="AJ16">
        <v>8.2066019552475087</v>
      </c>
      <c r="AK16">
        <v>1.6553428100800067</v>
      </c>
      <c r="AL16">
        <v>3.6679306250802206</v>
      </c>
      <c r="AM16">
        <v>0</v>
      </c>
      <c r="AN16">
        <v>1.0311947363981899</v>
      </c>
      <c r="AO16">
        <v>61</v>
      </c>
      <c r="AP16">
        <v>4.5161290322580643E-2</v>
      </c>
      <c r="AQ16">
        <v>4.7699999999999996</v>
      </c>
      <c r="AR16">
        <v>3.7793910513643656</v>
      </c>
      <c r="AS16">
        <v>-8999.539999999979</v>
      </c>
      <c r="AT16">
        <v>0.71443022138713375</v>
      </c>
      <c r="AU16">
        <v>6360067.0099999998</v>
      </c>
    </row>
    <row r="17" spans="1:47" ht="15" x14ac:dyDescent="0.25">
      <c r="A17" t="s">
        <v>804</v>
      </c>
      <c r="B17" t="s">
        <v>465</v>
      </c>
      <c r="C17" t="s">
        <v>196</v>
      </c>
      <c r="D17"/>
      <c r="E17">
        <v>93.813000000000002</v>
      </c>
      <c r="F17" t="s">
        <v>1516</v>
      </c>
      <c r="G17">
        <v>735286</v>
      </c>
      <c r="H17">
        <v>0.48770101635228313</v>
      </c>
      <c r="I17">
        <v>610923</v>
      </c>
      <c r="J17">
        <v>1.0076850096971254E-2</v>
      </c>
      <c r="K17">
        <v>0.6659605836934408</v>
      </c>
      <c r="L17" s="126">
        <v>134053.49249999999</v>
      </c>
      <c r="M17">
        <v>39829</v>
      </c>
      <c r="N17">
        <v>24</v>
      </c>
      <c r="O17">
        <v>9.1999999999999993</v>
      </c>
      <c r="P17">
        <v>0</v>
      </c>
      <c r="Q17">
        <v>77.02</v>
      </c>
      <c r="R17">
        <v>9527</v>
      </c>
      <c r="S17">
        <v>1117.9898459999999</v>
      </c>
      <c r="T17">
        <v>1236.45023859865</v>
      </c>
      <c r="U17">
        <v>0.23186355486810034</v>
      </c>
      <c r="V17">
        <v>8.0807030871727609E-2</v>
      </c>
      <c r="W17">
        <v>8.9446250659417888E-4</v>
      </c>
      <c r="X17">
        <v>8614.2999999999993</v>
      </c>
      <c r="Y17">
        <v>62.38</v>
      </c>
      <c r="Z17">
        <v>58749.390830394354</v>
      </c>
      <c r="AA17">
        <v>15.59375</v>
      </c>
      <c r="AB17">
        <v>17.922248252645076</v>
      </c>
      <c r="AC17">
        <v>10</v>
      </c>
      <c r="AD17">
        <v>111.7989846</v>
      </c>
      <c r="AE17">
        <v>0.49869999999999998</v>
      </c>
      <c r="AF17">
        <v>0.10936893905337161</v>
      </c>
      <c r="AG17">
        <v>0.15637225431851295</v>
      </c>
      <c r="AH17">
        <v>0.272172637882933</v>
      </c>
      <c r="AI17">
        <v>88.397940601689513</v>
      </c>
      <c r="AJ17">
        <v>10.6996724612458</v>
      </c>
      <c r="AK17">
        <v>2.483391852511434</v>
      </c>
      <c r="AL17">
        <v>3.9301271906747073</v>
      </c>
      <c r="AM17">
        <v>0.5</v>
      </c>
      <c r="AN17">
        <v>1.3647014051216999</v>
      </c>
      <c r="AO17">
        <v>60</v>
      </c>
      <c r="AP17">
        <v>0</v>
      </c>
      <c r="AQ17">
        <v>7.88</v>
      </c>
      <c r="AR17">
        <v>3.7998318490136174</v>
      </c>
      <c r="AS17">
        <v>-38118.119999999966</v>
      </c>
      <c r="AT17">
        <v>0.32502282871558585</v>
      </c>
      <c r="AU17">
        <v>10651116.51</v>
      </c>
    </row>
    <row r="18" spans="1:47" ht="15" x14ac:dyDescent="0.25">
      <c r="A18" t="s">
        <v>805</v>
      </c>
      <c r="B18" t="s">
        <v>495</v>
      </c>
      <c r="C18" t="s">
        <v>392</v>
      </c>
      <c r="D18"/>
      <c r="E18">
        <v>97.504000000000005</v>
      </c>
      <c r="F18" t="s">
        <v>1516</v>
      </c>
      <c r="G18">
        <v>-69975</v>
      </c>
      <c r="H18">
        <v>0.39665721576100221</v>
      </c>
      <c r="I18">
        <v>-76670</v>
      </c>
      <c r="J18">
        <v>0</v>
      </c>
      <c r="K18">
        <v>0.78584449989656802</v>
      </c>
      <c r="L18" s="126">
        <v>174846.58499999999</v>
      </c>
      <c r="M18">
        <v>40193</v>
      </c>
      <c r="N18">
        <v>42</v>
      </c>
      <c r="O18">
        <v>10.66</v>
      </c>
      <c r="P18">
        <v>0</v>
      </c>
      <c r="Q18">
        <v>-1.6800000000000068</v>
      </c>
      <c r="R18">
        <v>10417.9</v>
      </c>
      <c r="S18">
        <v>1208.6552859999999</v>
      </c>
      <c r="T18">
        <v>1327.2525416277001</v>
      </c>
      <c r="U18">
        <v>0.25210862810060142</v>
      </c>
      <c r="V18">
        <v>7.7801079504814241E-2</v>
      </c>
      <c r="W18">
        <v>1.1463763208991583E-2</v>
      </c>
      <c r="X18">
        <v>9487</v>
      </c>
      <c r="Y18">
        <v>76.11</v>
      </c>
      <c r="Z18">
        <v>59148.153987649457</v>
      </c>
      <c r="AA18">
        <v>14.517647058823529</v>
      </c>
      <c r="AB18">
        <v>15.880374274076994</v>
      </c>
      <c r="AC18">
        <v>10.5</v>
      </c>
      <c r="AD18">
        <v>115.11002723809523</v>
      </c>
      <c r="AE18">
        <v>0.45429999999999998</v>
      </c>
      <c r="AF18">
        <v>0.13320701981942359</v>
      </c>
      <c r="AG18">
        <v>0.14960443446395813</v>
      </c>
      <c r="AH18">
        <v>0.2882848610579028</v>
      </c>
      <c r="AI18">
        <v>250.38570012922611</v>
      </c>
      <c r="AJ18">
        <v>3.4089583650001649</v>
      </c>
      <c r="AK18">
        <v>0.77777156924296997</v>
      </c>
      <c r="AL18">
        <v>1.9698930707464561</v>
      </c>
      <c r="AM18">
        <v>1.8</v>
      </c>
      <c r="AN18">
        <v>1.2974305830769399</v>
      </c>
      <c r="AO18">
        <v>78</v>
      </c>
      <c r="AP18">
        <v>0</v>
      </c>
      <c r="AQ18">
        <v>4.6500000000000004</v>
      </c>
      <c r="AR18">
        <v>3.3957653384447943</v>
      </c>
      <c r="AS18">
        <v>18018.72000000003</v>
      </c>
      <c r="AT18">
        <v>0.51684160121509892</v>
      </c>
      <c r="AU18">
        <v>12591644.01</v>
      </c>
    </row>
    <row r="19" spans="1:47" ht="15" x14ac:dyDescent="0.25">
      <c r="A19" t="s">
        <v>806</v>
      </c>
      <c r="B19" t="s">
        <v>520</v>
      </c>
      <c r="C19" t="s">
        <v>179</v>
      </c>
      <c r="D19"/>
      <c r="E19">
        <v>92.746000000000009</v>
      </c>
      <c r="F19" t="s">
        <v>1516</v>
      </c>
      <c r="G19">
        <v>-8352</v>
      </c>
      <c r="H19">
        <v>0.36126155374513541</v>
      </c>
      <c r="I19">
        <v>-15385</v>
      </c>
      <c r="J19">
        <v>6.2694642650127112E-3</v>
      </c>
      <c r="K19">
        <v>0.67451884604850565</v>
      </c>
      <c r="L19" s="126">
        <v>166526.59169999999</v>
      </c>
      <c r="M19">
        <v>44218</v>
      </c>
      <c r="N19">
        <v>37</v>
      </c>
      <c r="O19">
        <v>9.68</v>
      </c>
      <c r="P19">
        <v>0</v>
      </c>
      <c r="Q19">
        <v>24.810000000000002</v>
      </c>
      <c r="R19">
        <v>10548.9</v>
      </c>
      <c r="S19">
        <v>560.10990300000003</v>
      </c>
      <c r="T19">
        <v>651.67416868517012</v>
      </c>
      <c r="U19">
        <v>0.19380410240666643</v>
      </c>
      <c r="V19">
        <v>0.14957102802733341</v>
      </c>
      <c r="W19">
        <v>0</v>
      </c>
      <c r="X19">
        <v>9066.7000000000007</v>
      </c>
      <c r="Y19">
        <v>41.96</v>
      </c>
      <c r="Z19">
        <v>51139.037178265011</v>
      </c>
      <c r="AA19">
        <v>13.638297872340425</v>
      </c>
      <c r="AB19">
        <v>13.348663083889418</v>
      </c>
      <c r="AC19">
        <v>6</v>
      </c>
      <c r="AD19">
        <v>93.351650500000005</v>
      </c>
      <c r="AE19">
        <v>0.37669999999999998</v>
      </c>
      <c r="AF19">
        <v>0.12621335265289019</v>
      </c>
      <c r="AG19">
        <v>0.13740663615043217</v>
      </c>
      <c r="AH19">
        <v>0.26557364968585917</v>
      </c>
      <c r="AI19">
        <v>255.76766136912954</v>
      </c>
      <c r="AJ19">
        <v>4.4197269960490866</v>
      </c>
      <c r="AK19">
        <v>0.80614639322062287</v>
      </c>
      <c r="AL19">
        <v>1.5197995923438832</v>
      </c>
      <c r="AM19">
        <v>0</v>
      </c>
      <c r="AN19">
        <v>0.87095848796136699</v>
      </c>
      <c r="AO19">
        <v>57</v>
      </c>
      <c r="AP19">
        <v>0.10975609756097561</v>
      </c>
      <c r="AQ19">
        <v>2.37</v>
      </c>
      <c r="AR19">
        <v>4.0576021028605638</v>
      </c>
      <c r="AS19">
        <v>-17883.630000000005</v>
      </c>
      <c r="AT19">
        <v>0.53016380965504906</v>
      </c>
      <c r="AU19">
        <v>5908566.5600000005</v>
      </c>
    </row>
    <row r="20" spans="1:47" ht="15" x14ac:dyDescent="0.25">
      <c r="A20" t="s">
        <v>807</v>
      </c>
      <c r="B20" t="s">
        <v>101</v>
      </c>
      <c r="C20" t="s">
        <v>102</v>
      </c>
      <c r="D20"/>
      <c r="E20">
        <v>89.891000000000005</v>
      </c>
      <c r="F20" t="s">
        <v>1516</v>
      </c>
      <c r="G20">
        <v>694931</v>
      </c>
      <c r="H20">
        <v>0.28791809537688673</v>
      </c>
      <c r="I20">
        <v>-1933432</v>
      </c>
      <c r="J20">
        <v>9.3447123260217875E-3</v>
      </c>
      <c r="K20">
        <v>0.71189935942858396</v>
      </c>
      <c r="L20" s="126">
        <v>135262.62849999999</v>
      </c>
      <c r="M20">
        <v>33943</v>
      </c>
      <c r="N20">
        <v>111</v>
      </c>
      <c r="O20">
        <v>120.14999999999999</v>
      </c>
      <c r="P20">
        <v>0</v>
      </c>
      <c r="Q20">
        <v>8.8199999999999932</v>
      </c>
      <c r="R20">
        <v>9767.1</v>
      </c>
      <c r="S20">
        <v>3232.3385039999998</v>
      </c>
      <c r="T20">
        <v>3750.1791050204201</v>
      </c>
      <c r="U20">
        <v>0.26264044899673661</v>
      </c>
      <c r="V20">
        <v>0.12258822877296022</v>
      </c>
      <c r="W20">
        <v>9.7212689701635276E-3</v>
      </c>
      <c r="X20">
        <v>8418.5</v>
      </c>
      <c r="Y20">
        <v>207</v>
      </c>
      <c r="Z20">
        <v>56019.879227053141</v>
      </c>
      <c r="AA20">
        <v>15.85645933014354</v>
      </c>
      <c r="AB20">
        <v>15.615161855072463</v>
      </c>
      <c r="AC20">
        <v>24.54</v>
      </c>
      <c r="AD20">
        <v>131.71713545232274</v>
      </c>
      <c r="AE20">
        <v>0.37669999999999998</v>
      </c>
      <c r="AF20">
        <v>0.15445497016771481</v>
      </c>
      <c r="AG20">
        <v>0.15119751022474853</v>
      </c>
      <c r="AH20">
        <v>0.30975210317811425</v>
      </c>
      <c r="AI20">
        <v>115.5847382746767</v>
      </c>
      <c r="AJ20">
        <v>5.8880397420833015</v>
      </c>
      <c r="AK20">
        <v>1.2810637859366343</v>
      </c>
      <c r="AL20">
        <v>3.1575906629658279</v>
      </c>
      <c r="AM20">
        <v>1.75</v>
      </c>
      <c r="AN20">
        <v>1.1480595820330399</v>
      </c>
      <c r="AO20">
        <v>76</v>
      </c>
      <c r="AP20">
        <v>7.8864353312302837E-4</v>
      </c>
      <c r="AQ20">
        <v>16.239999999999998</v>
      </c>
      <c r="AR20">
        <v>5.0043916800234589</v>
      </c>
      <c r="AS20">
        <v>-18336.179999999935</v>
      </c>
      <c r="AT20">
        <v>0.33371779829186138</v>
      </c>
      <c r="AU20">
        <v>31570703.629999999</v>
      </c>
    </row>
    <row r="21" spans="1:47" ht="15" x14ac:dyDescent="0.25">
      <c r="A21" t="s">
        <v>808</v>
      </c>
      <c r="B21" t="s">
        <v>103</v>
      </c>
      <c r="C21" t="s">
        <v>104</v>
      </c>
      <c r="D21"/>
      <c r="E21">
        <v>70.957000000000008</v>
      </c>
      <c r="F21" t="s">
        <v>1520</v>
      </c>
      <c r="G21">
        <v>-166921</v>
      </c>
      <c r="H21">
        <v>0.27251748740355725</v>
      </c>
      <c r="I21">
        <v>-166921</v>
      </c>
      <c r="J21">
        <v>0</v>
      </c>
      <c r="K21">
        <v>0.68782063260509718</v>
      </c>
      <c r="L21" s="126">
        <v>103215.406</v>
      </c>
      <c r="M21">
        <v>28980</v>
      </c>
      <c r="N21">
        <v>46</v>
      </c>
      <c r="O21">
        <v>71.41</v>
      </c>
      <c r="P21">
        <v>18</v>
      </c>
      <c r="Q21">
        <v>-487.57000000000005</v>
      </c>
      <c r="R21">
        <v>11674.800000000001</v>
      </c>
      <c r="S21">
        <v>3445.8376520000002</v>
      </c>
      <c r="T21">
        <v>5156.4283701286604</v>
      </c>
      <c r="U21">
        <v>0.99992230423280537</v>
      </c>
      <c r="V21">
        <v>0.2271043194811547</v>
      </c>
      <c r="W21">
        <v>5.8106738105838072E-2</v>
      </c>
      <c r="X21">
        <v>7801.8</v>
      </c>
      <c r="Y21">
        <v>212.51000000000002</v>
      </c>
      <c r="Z21">
        <v>54312.432356124409</v>
      </c>
      <c r="AA21">
        <v>12.196428571428571</v>
      </c>
      <c r="AB21">
        <v>16.214943541480402</v>
      </c>
      <c r="AC21">
        <v>22</v>
      </c>
      <c r="AD21">
        <v>156.6289841818182</v>
      </c>
      <c r="AE21">
        <v>0.77569999999999995</v>
      </c>
      <c r="AF21">
        <v>0.10385441541270415</v>
      </c>
      <c r="AG21">
        <v>0.25090412212647556</v>
      </c>
      <c r="AH21">
        <v>0.35779066297737849</v>
      </c>
      <c r="AI21">
        <v>184.95415755588243</v>
      </c>
      <c r="AJ21">
        <v>7.2754890149720239</v>
      </c>
      <c r="AK21">
        <v>1.4492175226965331</v>
      </c>
      <c r="AL21">
        <v>3.2913259859223438</v>
      </c>
      <c r="AM21">
        <v>4.25</v>
      </c>
      <c r="AN21">
        <v>1.35403702926015</v>
      </c>
      <c r="AO21">
        <v>62</v>
      </c>
      <c r="AP21">
        <v>1.2216404886561954E-2</v>
      </c>
      <c r="AQ21">
        <v>31.45</v>
      </c>
      <c r="AR21">
        <v>2.9957495498267175</v>
      </c>
      <c r="AS21">
        <v>27172.939999999944</v>
      </c>
      <c r="AT21">
        <v>0.69102049629714946</v>
      </c>
      <c r="AU21">
        <v>40229557</v>
      </c>
    </row>
    <row r="22" spans="1:47" ht="15" x14ac:dyDescent="0.25">
      <c r="A22" t="s">
        <v>809</v>
      </c>
      <c r="B22" t="s">
        <v>105</v>
      </c>
      <c r="C22" t="s">
        <v>106</v>
      </c>
      <c r="D22"/>
      <c r="E22">
        <v>89.683999999999997</v>
      </c>
      <c r="F22" t="s">
        <v>1517</v>
      </c>
      <c r="G22">
        <v>1704338</v>
      </c>
      <c r="H22">
        <v>0.29700061395167521</v>
      </c>
      <c r="I22">
        <v>886053</v>
      </c>
      <c r="J22">
        <v>0</v>
      </c>
      <c r="K22">
        <v>0.76116646514171771</v>
      </c>
      <c r="L22" s="126">
        <v>228713.68770000001</v>
      </c>
      <c r="M22">
        <v>30984</v>
      </c>
      <c r="N22">
        <v>73</v>
      </c>
      <c r="O22">
        <v>54.34</v>
      </c>
      <c r="P22">
        <v>0</v>
      </c>
      <c r="Q22">
        <v>195.18</v>
      </c>
      <c r="R22">
        <v>12297</v>
      </c>
      <c r="S22">
        <v>2576.77286</v>
      </c>
      <c r="T22">
        <v>3276.5541776314903</v>
      </c>
      <c r="U22">
        <v>0.37503410831938078</v>
      </c>
      <c r="V22">
        <v>0.18547902548714085</v>
      </c>
      <c r="W22">
        <v>2.3186680613900171E-2</v>
      </c>
      <c r="X22">
        <v>9670.7000000000007</v>
      </c>
      <c r="Y22">
        <v>180.5</v>
      </c>
      <c r="Z22">
        <v>66426.914127423821</v>
      </c>
      <c r="AA22">
        <v>13.574585635359115</v>
      </c>
      <c r="AB22">
        <v>14.275749916897507</v>
      </c>
      <c r="AC22">
        <v>16.8</v>
      </c>
      <c r="AD22">
        <v>153.37933690476191</v>
      </c>
      <c r="AE22">
        <v>0.66490000000000005</v>
      </c>
      <c r="AF22">
        <v>0.11448266838998347</v>
      </c>
      <c r="AG22">
        <v>0.15825162858402123</v>
      </c>
      <c r="AH22">
        <v>0.27794217795076942</v>
      </c>
      <c r="AI22">
        <v>204.91290023909986</v>
      </c>
      <c r="AJ22">
        <v>5.5310893461158228</v>
      </c>
      <c r="AK22">
        <v>1.4354472608680831</v>
      </c>
      <c r="AL22">
        <v>2.9949529747317309</v>
      </c>
      <c r="AM22">
        <v>2.9</v>
      </c>
      <c r="AN22">
        <v>0.95418343583218501</v>
      </c>
      <c r="AO22">
        <v>89</v>
      </c>
      <c r="AP22">
        <v>0</v>
      </c>
      <c r="AQ22">
        <v>11.61</v>
      </c>
      <c r="AR22">
        <v>3.725708314099605</v>
      </c>
      <c r="AS22">
        <v>-56214.409999999916</v>
      </c>
      <c r="AT22">
        <v>0.30026576213887424</v>
      </c>
      <c r="AU22">
        <v>31686458.32</v>
      </c>
    </row>
    <row r="23" spans="1:47" ht="15" x14ac:dyDescent="0.25">
      <c r="A23" t="s">
        <v>810</v>
      </c>
      <c r="B23" t="s">
        <v>653</v>
      </c>
      <c r="C23" t="s">
        <v>210</v>
      </c>
      <c r="D23"/>
      <c r="E23">
        <v>103.932</v>
      </c>
      <c r="F23" t="s">
        <v>1516</v>
      </c>
      <c r="G23">
        <v>1479166</v>
      </c>
      <c r="H23">
        <v>0.25898341612933784</v>
      </c>
      <c r="I23">
        <v>1823583</v>
      </c>
      <c r="J23">
        <v>1.1396503307991482E-2</v>
      </c>
      <c r="K23">
        <v>0.83559262891573582</v>
      </c>
      <c r="L23" s="126">
        <v>219282.9725</v>
      </c>
      <c r="M23">
        <v>63930</v>
      </c>
      <c r="N23">
        <v>33</v>
      </c>
      <c r="O23">
        <v>24.689999999999998</v>
      </c>
      <c r="P23">
        <v>0</v>
      </c>
      <c r="Q23">
        <v>-10.52</v>
      </c>
      <c r="R23">
        <v>12125.2</v>
      </c>
      <c r="S23">
        <v>2924.1008019999999</v>
      </c>
      <c r="T23">
        <v>3314.9013793405302</v>
      </c>
      <c r="U23">
        <v>7.6083859642537735E-2</v>
      </c>
      <c r="V23">
        <v>0.10641164756946023</v>
      </c>
      <c r="W23">
        <v>3.6193947188008055E-3</v>
      </c>
      <c r="X23">
        <v>10695.7</v>
      </c>
      <c r="Y23">
        <v>168.28</v>
      </c>
      <c r="Z23">
        <v>80875.742809603049</v>
      </c>
      <c r="AA23">
        <v>17.058201058201057</v>
      </c>
      <c r="AB23">
        <v>17.376401247920132</v>
      </c>
      <c r="AC23">
        <v>11</v>
      </c>
      <c r="AD23">
        <v>265.82734563636365</v>
      </c>
      <c r="AE23">
        <v>0.68700000000000006</v>
      </c>
      <c r="AF23">
        <v>0.11037623027661152</v>
      </c>
      <c r="AG23">
        <v>0.16307443812703007</v>
      </c>
      <c r="AH23">
        <v>0.27730017513733574</v>
      </c>
      <c r="AI23">
        <v>153.6479179146985</v>
      </c>
      <c r="AJ23">
        <v>6.019685386906219</v>
      </c>
      <c r="AK23">
        <v>1.1332859985487955</v>
      </c>
      <c r="AL23">
        <v>2.4271746920642268</v>
      </c>
      <c r="AM23">
        <v>1.5</v>
      </c>
      <c r="AN23">
        <v>0.95133561857235405</v>
      </c>
      <c r="AO23">
        <v>24</v>
      </c>
      <c r="AP23">
        <v>3.3314511575381144E-2</v>
      </c>
      <c r="AQ23">
        <v>64.38</v>
      </c>
      <c r="AR23">
        <v>6.814295003634002</v>
      </c>
      <c r="AS23">
        <v>368.03000000002794</v>
      </c>
      <c r="AT23">
        <v>0.24572416304211328</v>
      </c>
      <c r="AU23">
        <v>35455278.93</v>
      </c>
    </row>
    <row r="24" spans="1:47" ht="15" x14ac:dyDescent="0.25">
      <c r="A24" t="s">
        <v>1554</v>
      </c>
      <c r="B24" t="s">
        <v>585</v>
      </c>
      <c r="C24" t="s">
        <v>136</v>
      </c>
      <c r="D24"/>
      <c r="E24">
        <v>88.153000000000006</v>
      </c>
      <c r="F24" t="s">
        <v>1516</v>
      </c>
      <c r="G24">
        <v>504523</v>
      </c>
      <c r="H24">
        <v>0.13987489291544766</v>
      </c>
      <c r="I24">
        <v>-1360554</v>
      </c>
      <c r="J24">
        <v>8.2987810893557533E-4</v>
      </c>
      <c r="K24">
        <v>0.72812771334280491</v>
      </c>
      <c r="L24" s="126">
        <v>127174.3731</v>
      </c>
      <c r="M24">
        <v>35018</v>
      </c>
      <c r="N24">
        <v>34</v>
      </c>
      <c r="O24">
        <v>155.20999999999998</v>
      </c>
      <c r="P24">
        <v>0</v>
      </c>
      <c r="Q24">
        <v>355.58</v>
      </c>
      <c r="R24">
        <v>9746.8000000000011</v>
      </c>
      <c r="S24">
        <v>4593.3777849999997</v>
      </c>
      <c r="T24">
        <v>5573.5643566148101</v>
      </c>
      <c r="U24">
        <v>0.50916869643022411</v>
      </c>
      <c r="V24">
        <v>0.13969894161448776</v>
      </c>
      <c r="W24">
        <v>9.7211211639976168E-3</v>
      </c>
      <c r="X24">
        <v>8032.7</v>
      </c>
      <c r="Y24">
        <v>314.68000000000006</v>
      </c>
      <c r="Z24">
        <v>46883.730138553437</v>
      </c>
      <c r="AA24">
        <v>11.19939577039275</v>
      </c>
      <c r="AB24">
        <v>14.596980376890805</v>
      </c>
      <c r="AC24">
        <v>48.1</v>
      </c>
      <c r="AD24">
        <v>95.496419646569635</v>
      </c>
      <c r="AE24">
        <v>0.90859999999999996</v>
      </c>
      <c r="AF24">
        <v>0.13388932914627857</v>
      </c>
      <c r="AG24">
        <v>0.14967262797008163</v>
      </c>
      <c r="AH24">
        <v>0.29047257179139901</v>
      </c>
      <c r="AI24">
        <v>143.39512899438122</v>
      </c>
      <c r="AJ24">
        <v>6.4693129467349255</v>
      </c>
      <c r="AK24">
        <v>1.3876411940461659</v>
      </c>
      <c r="AL24">
        <v>4.1740594958309796</v>
      </c>
      <c r="AM24">
        <v>0.5</v>
      </c>
      <c r="AN24">
        <v>0.79875665645178195</v>
      </c>
      <c r="AO24">
        <v>27</v>
      </c>
      <c r="AP24">
        <v>2.8026905829596414E-2</v>
      </c>
      <c r="AQ24">
        <v>96.15</v>
      </c>
      <c r="AR24">
        <v>3.1653305010813528</v>
      </c>
      <c r="AS24">
        <v>271266.39000000013</v>
      </c>
      <c r="AT24">
        <v>0.46071034557125307</v>
      </c>
      <c r="AU24">
        <v>44770628.280000001</v>
      </c>
    </row>
    <row r="25" spans="1:47" ht="15" x14ac:dyDescent="0.25">
      <c r="A25" t="s">
        <v>811</v>
      </c>
      <c r="B25" t="s">
        <v>572</v>
      </c>
      <c r="C25" t="s">
        <v>173</v>
      </c>
      <c r="D25"/>
      <c r="E25">
        <v>104.04700000000001</v>
      </c>
      <c r="F25" t="s">
        <v>1517</v>
      </c>
      <c r="G25">
        <v>1518428</v>
      </c>
      <c r="H25">
        <v>0.4018402810299973</v>
      </c>
      <c r="I25">
        <v>1802044</v>
      </c>
      <c r="J25">
        <v>0</v>
      </c>
      <c r="K25">
        <v>0.78799687277189778</v>
      </c>
      <c r="L25" s="126">
        <v>229237.99400000001</v>
      </c>
      <c r="M25">
        <v>62593</v>
      </c>
      <c r="N25">
        <v>25</v>
      </c>
      <c r="O25">
        <v>39.53</v>
      </c>
      <c r="P25">
        <v>0</v>
      </c>
      <c r="Q25">
        <v>-5.87</v>
      </c>
      <c r="R25">
        <v>10795.7</v>
      </c>
      <c r="S25">
        <v>3770.954115</v>
      </c>
      <c r="T25">
        <v>4350.9554218602098</v>
      </c>
      <c r="U25">
        <v>0.10026871221144598</v>
      </c>
      <c r="V25">
        <v>0.1050596141184504</v>
      </c>
      <c r="W25">
        <v>4.8810626824298932E-3</v>
      </c>
      <c r="X25">
        <v>9356.6</v>
      </c>
      <c r="Y25">
        <v>220.68999999999994</v>
      </c>
      <c r="Z25">
        <v>68366.695364538507</v>
      </c>
      <c r="AA25">
        <v>14.858921161825727</v>
      </c>
      <c r="AB25">
        <v>17.087109134985731</v>
      </c>
      <c r="AC25">
        <v>17.3</v>
      </c>
      <c r="AD25">
        <v>217.97422630057804</v>
      </c>
      <c r="AE25">
        <v>0.49869999999999998</v>
      </c>
      <c r="AF25">
        <v>0.1177779060781047</v>
      </c>
      <c r="AG25">
        <v>0.12988692166545804</v>
      </c>
      <c r="AH25">
        <v>0.26249303936403984</v>
      </c>
      <c r="AI25">
        <v>187.42736677399216</v>
      </c>
      <c r="AJ25">
        <v>5.8026832960751573</v>
      </c>
      <c r="AK25">
        <v>1.303734599168058</v>
      </c>
      <c r="AL25">
        <v>3.184140439740796</v>
      </c>
      <c r="AM25">
        <v>1.5</v>
      </c>
      <c r="AN25">
        <v>0.81294221093839003</v>
      </c>
      <c r="AO25">
        <v>11</v>
      </c>
      <c r="AP25">
        <v>0.15123634272570444</v>
      </c>
      <c r="AQ25">
        <v>143.09</v>
      </c>
      <c r="AR25">
        <v>4.3670491952350643</v>
      </c>
      <c r="AS25">
        <v>47000.530000000028</v>
      </c>
      <c r="AT25">
        <v>0.38883174442091212</v>
      </c>
      <c r="AU25">
        <v>40709964.719999999</v>
      </c>
    </row>
    <row r="26" spans="1:47" ht="15" x14ac:dyDescent="0.25">
      <c r="A26" t="s">
        <v>812</v>
      </c>
      <c r="B26" t="s">
        <v>571</v>
      </c>
      <c r="C26" t="s">
        <v>173</v>
      </c>
      <c r="D26"/>
      <c r="E26">
        <v>104.515</v>
      </c>
      <c r="F26" t="s">
        <v>1516</v>
      </c>
      <c r="G26">
        <v>-230266</v>
      </c>
      <c r="H26">
        <v>0.23317122510977598</v>
      </c>
      <c r="I26">
        <v>-230266</v>
      </c>
      <c r="J26">
        <v>0</v>
      </c>
      <c r="K26">
        <v>0.76698629317694966</v>
      </c>
      <c r="L26" s="126">
        <v>191575.2616</v>
      </c>
      <c r="M26">
        <v>68103</v>
      </c>
      <c r="N26">
        <v>28</v>
      </c>
      <c r="O26">
        <v>38.260000000000005</v>
      </c>
      <c r="P26">
        <v>0</v>
      </c>
      <c r="Q26">
        <v>-19.37</v>
      </c>
      <c r="R26">
        <v>9389</v>
      </c>
      <c r="S26">
        <v>4261.6116540000003</v>
      </c>
      <c r="T26">
        <v>4813.9999736521595</v>
      </c>
      <c r="U26">
        <v>0.11574433009094638</v>
      </c>
      <c r="V26">
        <v>8.8277619253948086E-2</v>
      </c>
      <c r="W26">
        <v>9.654940745569867E-3</v>
      </c>
      <c r="X26">
        <v>8311.7000000000007</v>
      </c>
      <c r="Y26">
        <v>229.71000000000004</v>
      </c>
      <c r="Z26">
        <v>61431.757433285435</v>
      </c>
      <c r="AA26">
        <v>9.5415019762845859</v>
      </c>
      <c r="AB26">
        <v>18.552138148099775</v>
      </c>
      <c r="AC26">
        <v>23</v>
      </c>
      <c r="AD26">
        <v>185.28746321739132</v>
      </c>
      <c r="AE26">
        <v>0.48759999999999998</v>
      </c>
      <c r="AF26">
        <v>0.11106588936461242</v>
      </c>
      <c r="AG26">
        <v>0.15571114466476338</v>
      </c>
      <c r="AH26">
        <v>0.27254611331925199</v>
      </c>
      <c r="AI26">
        <v>153.71532020876157</v>
      </c>
      <c r="AJ26">
        <v>5.5096074647941071</v>
      </c>
      <c r="AK26">
        <v>1.9328418120062589</v>
      </c>
      <c r="AL26">
        <v>1.8618417433118344</v>
      </c>
      <c r="AM26">
        <v>1.25</v>
      </c>
      <c r="AN26">
        <v>0</v>
      </c>
      <c r="AO26">
        <v>21</v>
      </c>
      <c r="AP26">
        <v>6.5567176186645218E-2</v>
      </c>
      <c r="AQ26">
        <v>0</v>
      </c>
      <c r="AR26">
        <v>3.5554641516024801</v>
      </c>
      <c r="AS26">
        <v>199841.91999999993</v>
      </c>
      <c r="AT26">
        <v>0.27032157059038198</v>
      </c>
      <c r="AU26">
        <v>40012294.979999997</v>
      </c>
    </row>
    <row r="27" spans="1:47" ht="15" x14ac:dyDescent="0.25">
      <c r="A27" t="s">
        <v>813</v>
      </c>
      <c r="B27" t="s">
        <v>469</v>
      </c>
      <c r="C27" t="s">
        <v>160</v>
      </c>
      <c r="D27"/>
      <c r="E27">
        <v>98.25800000000001</v>
      </c>
      <c r="F27" t="s">
        <v>1516</v>
      </c>
      <c r="G27">
        <v>-375440</v>
      </c>
      <c r="H27">
        <v>0.64111395061616516</v>
      </c>
      <c r="I27">
        <v>-375440</v>
      </c>
      <c r="J27">
        <v>0</v>
      </c>
      <c r="K27">
        <v>0.74394958495036578</v>
      </c>
      <c r="L27" s="126">
        <v>182809.94219999999</v>
      </c>
      <c r="M27">
        <v>41100</v>
      </c>
      <c r="N27">
        <v>11</v>
      </c>
      <c r="O27">
        <v>2.0699999999999998</v>
      </c>
      <c r="P27">
        <v>0</v>
      </c>
      <c r="Q27">
        <v>184.92000000000002</v>
      </c>
      <c r="R27">
        <v>12616.300000000001</v>
      </c>
      <c r="S27">
        <v>708.45108400000004</v>
      </c>
      <c r="T27">
        <v>754.529861440947</v>
      </c>
      <c r="U27">
        <v>0.2358482918208083</v>
      </c>
      <c r="V27">
        <v>6.1889050620748287E-2</v>
      </c>
      <c r="W27">
        <v>0</v>
      </c>
      <c r="X27">
        <v>11845.800000000001</v>
      </c>
      <c r="Y27">
        <v>47.1</v>
      </c>
      <c r="Z27">
        <v>61522.059447983011</v>
      </c>
      <c r="AA27">
        <v>16.156862745098039</v>
      </c>
      <c r="AB27">
        <v>15.041424288747347</v>
      </c>
      <c r="AC27">
        <v>6.5</v>
      </c>
      <c r="AD27">
        <v>108.99247446153846</v>
      </c>
      <c r="AE27">
        <v>0.45429999999999998</v>
      </c>
      <c r="AF27">
        <v>0.11578714070826387</v>
      </c>
      <c r="AG27">
        <v>0.1646404580517338</v>
      </c>
      <c r="AH27">
        <v>0.2868810399277259</v>
      </c>
      <c r="AI27">
        <v>228.70598077876608</v>
      </c>
      <c r="AJ27">
        <v>6.4479230004875729</v>
      </c>
      <c r="AK27">
        <v>1.8918824640337719</v>
      </c>
      <c r="AL27">
        <v>1.5886057262061262</v>
      </c>
      <c r="AM27">
        <v>2.5</v>
      </c>
      <c r="AN27">
        <v>1.0342784408649801</v>
      </c>
      <c r="AO27">
        <v>52</v>
      </c>
      <c r="AP27">
        <v>1.4388489208633094E-2</v>
      </c>
      <c r="AQ27">
        <v>5.12</v>
      </c>
      <c r="AR27">
        <v>4.1109720891023942</v>
      </c>
      <c r="AS27">
        <v>-8808.9200000000419</v>
      </c>
      <c r="AT27">
        <v>0.6318165378248064</v>
      </c>
      <c r="AU27">
        <v>8938013.7599999998</v>
      </c>
    </row>
    <row r="28" spans="1:47" ht="15" x14ac:dyDescent="0.25">
      <c r="A28" t="s">
        <v>814</v>
      </c>
      <c r="B28" t="s">
        <v>107</v>
      </c>
      <c r="C28" t="s">
        <v>98</v>
      </c>
      <c r="D28"/>
      <c r="E28">
        <v>77.37</v>
      </c>
      <c r="F28" t="s">
        <v>1520</v>
      </c>
      <c r="G28">
        <v>3753734</v>
      </c>
      <c r="H28">
        <v>0.48238535641343233</v>
      </c>
      <c r="I28">
        <v>3617292</v>
      </c>
      <c r="J28">
        <v>0</v>
      </c>
      <c r="K28">
        <v>0.67025035291511015</v>
      </c>
      <c r="L28" s="126">
        <v>83091.686900000001</v>
      </c>
      <c r="M28">
        <v>30132</v>
      </c>
      <c r="N28">
        <v>65</v>
      </c>
      <c r="O28">
        <v>89.06</v>
      </c>
      <c r="P28">
        <v>0</v>
      </c>
      <c r="Q28">
        <v>-197.65000000000003</v>
      </c>
      <c r="R28">
        <v>11618.4</v>
      </c>
      <c r="S28">
        <v>3810.2313810000001</v>
      </c>
      <c r="T28">
        <v>5132.0478345179499</v>
      </c>
      <c r="U28">
        <v>0.7492581632275418</v>
      </c>
      <c r="V28">
        <v>0.20219686521971877</v>
      </c>
      <c r="W28">
        <v>5.5559851576373331E-3</v>
      </c>
      <c r="X28">
        <v>8626</v>
      </c>
      <c r="Y28">
        <v>249.5</v>
      </c>
      <c r="Z28">
        <v>62244.060240480962</v>
      </c>
      <c r="AA28">
        <v>11.812749003984063</v>
      </c>
      <c r="AB28">
        <v>15.271468460921843</v>
      </c>
      <c r="AC28">
        <v>32</v>
      </c>
      <c r="AD28">
        <v>119.06973065625</v>
      </c>
      <c r="AE28">
        <v>0.48759999999999998</v>
      </c>
      <c r="AF28">
        <v>0.11095491670148086</v>
      </c>
      <c r="AG28">
        <v>0.16912534056465403</v>
      </c>
      <c r="AH28">
        <v>0.28424699296465139</v>
      </c>
      <c r="AI28">
        <v>164.89234830539547</v>
      </c>
      <c r="AJ28">
        <v>7.7959197520842682</v>
      </c>
      <c r="AK28">
        <v>1.2415078357033034</v>
      </c>
      <c r="AL28">
        <v>3.9673319772457414</v>
      </c>
      <c r="AM28">
        <v>0.9</v>
      </c>
      <c r="AN28">
        <v>0.89614369248283798</v>
      </c>
      <c r="AO28">
        <v>9</v>
      </c>
      <c r="AP28">
        <v>4.0389972144846797E-2</v>
      </c>
      <c r="AQ28">
        <v>145.22</v>
      </c>
      <c r="AR28">
        <v>3.528476233605939</v>
      </c>
      <c r="AS28">
        <v>31625.520000000019</v>
      </c>
      <c r="AT28">
        <v>0.5843200115212227</v>
      </c>
      <c r="AU28">
        <v>44268797.009999998</v>
      </c>
    </row>
    <row r="29" spans="1:47" ht="15" x14ac:dyDescent="0.25">
      <c r="A29" t="s">
        <v>815</v>
      </c>
      <c r="B29" t="s">
        <v>338</v>
      </c>
      <c r="C29" t="s">
        <v>113</v>
      </c>
      <c r="D29"/>
      <c r="E29">
        <v>82.977000000000004</v>
      </c>
      <c r="F29" t="s">
        <v>1516</v>
      </c>
      <c r="G29">
        <v>312024</v>
      </c>
      <c r="H29">
        <v>0.52636415261032965</v>
      </c>
      <c r="I29">
        <v>830149</v>
      </c>
      <c r="J29">
        <v>3.9930420039249528E-3</v>
      </c>
      <c r="K29">
        <v>0.52488688962454699</v>
      </c>
      <c r="L29" s="126">
        <v>198837.75469999999</v>
      </c>
      <c r="M29">
        <v>35452</v>
      </c>
      <c r="N29">
        <v>28</v>
      </c>
      <c r="O29">
        <v>11.84</v>
      </c>
      <c r="P29">
        <v>0</v>
      </c>
      <c r="Q29">
        <v>156.32</v>
      </c>
      <c r="R29">
        <v>9666.3000000000011</v>
      </c>
      <c r="S29">
        <v>1371.2220910000001</v>
      </c>
      <c r="T29">
        <v>1562.6788990870402</v>
      </c>
      <c r="U29">
        <v>0.36931757176598751</v>
      </c>
      <c r="V29">
        <v>0.10142232021552224</v>
      </c>
      <c r="W29">
        <v>7.2927646554375703E-4</v>
      </c>
      <c r="X29">
        <v>8482</v>
      </c>
      <c r="Y29">
        <v>77.06</v>
      </c>
      <c r="Z29">
        <v>53339.735271217229</v>
      </c>
      <c r="AA29">
        <v>13.975308641975309</v>
      </c>
      <c r="AB29">
        <v>17.794213483000259</v>
      </c>
      <c r="AC29">
        <v>6.5</v>
      </c>
      <c r="AD29">
        <v>210.95724476923078</v>
      </c>
      <c r="AE29">
        <v>0.42109999999999997</v>
      </c>
      <c r="AF29">
        <v>0.10502502419271373</v>
      </c>
      <c r="AG29">
        <v>0.18528146382046748</v>
      </c>
      <c r="AH29">
        <v>0.328202834470817</v>
      </c>
      <c r="AI29">
        <v>185.89257106710366</v>
      </c>
      <c r="AJ29">
        <v>5.741748018830914</v>
      </c>
      <c r="AK29">
        <v>1.4601661828167909</v>
      </c>
      <c r="AL29">
        <v>3.0734650451157317</v>
      </c>
      <c r="AM29">
        <v>0.5</v>
      </c>
      <c r="AN29">
        <v>1.46224752772193</v>
      </c>
      <c r="AO29">
        <v>125</v>
      </c>
      <c r="AP29">
        <v>4.5766590389016018E-3</v>
      </c>
      <c r="AQ29">
        <v>2.83</v>
      </c>
      <c r="AR29">
        <v>2.6674925394302194</v>
      </c>
      <c r="AS29">
        <v>-14846.590000000026</v>
      </c>
      <c r="AT29">
        <v>0.34292605177827301</v>
      </c>
      <c r="AU29">
        <v>13254611.029999999</v>
      </c>
    </row>
    <row r="30" spans="1:47" ht="15" x14ac:dyDescent="0.25">
      <c r="A30" t="s">
        <v>816</v>
      </c>
      <c r="B30" t="s">
        <v>439</v>
      </c>
      <c r="C30" t="s">
        <v>375</v>
      </c>
      <c r="D30"/>
      <c r="E30">
        <v>89.147000000000006</v>
      </c>
      <c r="F30" t="s">
        <v>1516</v>
      </c>
      <c r="G30">
        <v>746611</v>
      </c>
      <c r="H30">
        <v>5.1364623592727872E-2</v>
      </c>
      <c r="I30">
        <v>729006</v>
      </c>
      <c r="J30">
        <v>2.099688706554444E-3</v>
      </c>
      <c r="K30">
        <v>0.66079034418130844</v>
      </c>
      <c r="L30" s="126">
        <v>95581.777700000006</v>
      </c>
      <c r="M30">
        <v>40708</v>
      </c>
      <c r="N30">
        <v>64</v>
      </c>
      <c r="O30">
        <v>63.820000000000007</v>
      </c>
      <c r="P30">
        <v>0</v>
      </c>
      <c r="Q30">
        <v>52.04000000000002</v>
      </c>
      <c r="R30">
        <v>8569.7000000000007</v>
      </c>
      <c r="S30">
        <v>2214.7097220000001</v>
      </c>
      <c r="T30">
        <v>2812.9319068791901</v>
      </c>
      <c r="U30">
        <v>0.43865363724628109</v>
      </c>
      <c r="V30">
        <v>0.18485733680271441</v>
      </c>
      <c r="W30">
        <v>3.6992139053787921E-3</v>
      </c>
      <c r="X30">
        <v>6747.2</v>
      </c>
      <c r="Y30">
        <v>120</v>
      </c>
      <c r="Z30">
        <v>58886.73333333333</v>
      </c>
      <c r="AA30">
        <v>11.508333333333333</v>
      </c>
      <c r="AB30">
        <v>18.45591435</v>
      </c>
      <c r="AC30">
        <v>13</v>
      </c>
      <c r="AD30">
        <v>170.3622863076923</v>
      </c>
      <c r="AE30">
        <v>0.72030000000000005</v>
      </c>
      <c r="AF30">
        <v>0.12179813101442555</v>
      </c>
      <c r="AG30">
        <v>0.16048244750328833</v>
      </c>
      <c r="AH30">
        <v>0.2831124961489857</v>
      </c>
      <c r="AI30">
        <v>127.33948706619711</v>
      </c>
      <c r="AJ30">
        <v>5.0282733848663224</v>
      </c>
      <c r="AK30">
        <v>1.1899778739096518</v>
      </c>
      <c r="AL30">
        <v>3.0356792426069075</v>
      </c>
      <c r="AM30">
        <v>0.5</v>
      </c>
      <c r="AN30">
        <v>1.4589168417924301</v>
      </c>
      <c r="AO30">
        <v>26</v>
      </c>
      <c r="AP30">
        <v>3.4304207119741102E-2</v>
      </c>
      <c r="AQ30">
        <v>57.62</v>
      </c>
      <c r="AR30">
        <v>2.9852021847112606</v>
      </c>
      <c r="AS30">
        <v>-21999.270000000019</v>
      </c>
      <c r="AT30">
        <v>0.45814130399162084</v>
      </c>
      <c r="AU30">
        <v>18979383.66</v>
      </c>
    </row>
    <row r="31" spans="1:47" ht="15" x14ac:dyDescent="0.25">
      <c r="A31" t="s">
        <v>817</v>
      </c>
      <c r="B31" t="s">
        <v>397</v>
      </c>
      <c r="C31" t="s">
        <v>164</v>
      </c>
      <c r="D31"/>
      <c r="E31">
        <v>94.179000000000002</v>
      </c>
      <c r="F31" t="s">
        <v>1516</v>
      </c>
      <c r="G31">
        <v>1239440</v>
      </c>
      <c r="H31">
        <v>0.78261423571540001</v>
      </c>
      <c r="I31">
        <v>1186051</v>
      </c>
      <c r="J31">
        <v>2.749743073095853E-3</v>
      </c>
      <c r="K31">
        <v>0.689595978721808</v>
      </c>
      <c r="L31" s="126">
        <v>137636.95000000001</v>
      </c>
      <c r="M31">
        <v>39551</v>
      </c>
      <c r="N31">
        <v>26</v>
      </c>
      <c r="O31">
        <v>29.55</v>
      </c>
      <c r="P31">
        <v>0</v>
      </c>
      <c r="Q31">
        <v>93.220000000000013</v>
      </c>
      <c r="R31">
        <v>9037.5</v>
      </c>
      <c r="S31">
        <v>1736.409418</v>
      </c>
      <c r="T31">
        <v>1964.1780561025901</v>
      </c>
      <c r="U31">
        <v>0.39871155778308504</v>
      </c>
      <c r="V31">
        <v>0.10503963357333046</v>
      </c>
      <c r="W31">
        <v>3.4320206618460069E-3</v>
      </c>
      <c r="X31">
        <v>7989.5</v>
      </c>
      <c r="Y31">
        <v>93.43</v>
      </c>
      <c r="Z31">
        <v>57105.758321738198</v>
      </c>
      <c r="AA31">
        <v>13.134020618556701</v>
      </c>
      <c r="AB31">
        <v>18.585137728780904</v>
      </c>
      <c r="AC31">
        <v>14</v>
      </c>
      <c r="AD31">
        <v>124.02924414285714</v>
      </c>
      <c r="AE31">
        <v>0.68700000000000006</v>
      </c>
      <c r="AF31">
        <v>0.1146972188200332</v>
      </c>
      <c r="AG31">
        <v>0.12880892692169457</v>
      </c>
      <c r="AH31">
        <v>0.24975843296559444</v>
      </c>
      <c r="AI31">
        <v>197.44076278674044</v>
      </c>
      <c r="AJ31">
        <v>5.2003514196209286</v>
      </c>
      <c r="AK31">
        <v>1.2068394985386683</v>
      </c>
      <c r="AL31">
        <v>3.1415270769284622</v>
      </c>
      <c r="AM31">
        <v>3.25</v>
      </c>
      <c r="AN31">
        <v>1.142915038605</v>
      </c>
      <c r="AO31">
        <v>46</v>
      </c>
      <c r="AP31">
        <v>1.3107170393215111E-2</v>
      </c>
      <c r="AQ31">
        <v>26.13</v>
      </c>
      <c r="AR31">
        <v>3.2143859344088193</v>
      </c>
      <c r="AS31">
        <v>52608.210000000079</v>
      </c>
      <c r="AT31">
        <v>0.57472684769273186</v>
      </c>
      <c r="AU31">
        <v>15692759.92</v>
      </c>
    </row>
    <row r="32" spans="1:47" ht="15" x14ac:dyDescent="0.25">
      <c r="A32" t="s">
        <v>818</v>
      </c>
      <c r="B32" t="s">
        <v>108</v>
      </c>
      <c r="C32" t="s">
        <v>109</v>
      </c>
      <c r="D32"/>
      <c r="E32">
        <v>105.25500000000001</v>
      </c>
      <c r="F32" t="s">
        <v>1516</v>
      </c>
      <c r="G32">
        <v>2595763</v>
      </c>
      <c r="H32">
        <v>0.44505822147270341</v>
      </c>
      <c r="I32">
        <v>1936068</v>
      </c>
      <c r="J32">
        <v>6.3245457140834E-3</v>
      </c>
      <c r="K32">
        <v>0.76748021649909337</v>
      </c>
      <c r="L32" s="126">
        <v>221133.10819999999</v>
      </c>
      <c r="M32">
        <v>69479</v>
      </c>
      <c r="N32">
        <v>37</v>
      </c>
      <c r="O32">
        <v>10.54</v>
      </c>
      <c r="P32">
        <v>0</v>
      </c>
      <c r="Q32">
        <v>-1</v>
      </c>
      <c r="R32">
        <v>13443.7</v>
      </c>
      <c r="S32">
        <v>2456.1458619999999</v>
      </c>
      <c r="T32">
        <v>2796.0272233078099</v>
      </c>
      <c r="U32">
        <v>7.176973596204117E-2</v>
      </c>
      <c r="V32">
        <v>0.11459376226573634</v>
      </c>
      <c r="W32">
        <v>8.5358367043105192E-4</v>
      </c>
      <c r="X32">
        <v>11809.5</v>
      </c>
      <c r="Y32">
        <v>169.95000000000002</v>
      </c>
      <c r="Z32">
        <v>76535.230067666955</v>
      </c>
      <c r="AA32">
        <v>15.561111111111112</v>
      </c>
      <c r="AB32">
        <v>14.452167472786112</v>
      </c>
      <c r="AC32">
        <v>26</v>
      </c>
      <c r="AD32">
        <v>94.467148538461529</v>
      </c>
      <c r="AE32">
        <v>0.33250000000000002</v>
      </c>
      <c r="AF32">
        <v>0.1197212027587046</v>
      </c>
      <c r="AG32">
        <v>0.11758989214241344</v>
      </c>
      <c r="AH32">
        <v>0.24384205851652241</v>
      </c>
      <c r="AI32">
        <v>185.0651490338891</v>
      </c>
      <c r="AJ32">
        <v>6.4769910262305102</v>
      </c>
      <c r="AK32">
        <v>1.2128473623189682</v>
      </c>
      <c r="AL32">
        <v>5.0246918140478316</v>
      </c>
      <c r="AM32">
        <v>0</v>
      </c>
      <c r="AN32">
        <v>1.16777153952955</v>
      </c>
      <c r="AO32">
        <v>5</v>
      </c>
      <c r="AP32">
        <v>1.2429378531073447E-2</v>
      </c>
      <c r="AQ32">
        <v>170.6</v>
      </c>
      <c r="AR32">
        <v>5.5089799357439837</v>
      </c>
      <c r="AS32">
        <v>54893.75</v>
      </c>
      <c r="AT32">
        <v>0.2872431650034924</v>
      </c>
      <c r="AU32">
        <v>33019600.620000001</v>
      </c>
    </row>
    <row r="33" spans="1:47" ht="15" x14ac:dyDescent="0.25">
      <c r="A33" t="s">
        <v>819</v>
      </c>
      <c r="B33" t="s">
        <v>110</v>
      </c>
      <c r="C33" t="s">
        <v>109</v>
      </c>
      <c r="D33"/>
      <c r="E33">
        <v>107.37400000000001</v>
      </c>
      <c r="F33" t="s">
        <v>1516</v>
      </c>
      <c r="G33">
        <v>-311987</v>
      </c>
      <c r="H33">
        <v>0.59906061432891178</v>
      </c>
      <c r="I33">
        <v>-269317</v>
      </c>
      <c r="J33">
        <v>0</v>
      </c>
      <c r="K33">
        <v>0.75710171330460052</v>
      </c>
      <c r="L33" s="126">
        <v>510078.78850000002</v>
      </c>
      <c r="M33">
        <v>72118</v>
      </c>
      <c r="N33">
        <v>4</v>
      </c>
      <c r="O33">
        <v>9.8000000000000007</v>
      </c>
      <c r="P33">
        <v>0</v>
      </c>
      <c r="Q33">
        <v>0</v>
      </c>
      <c r="R33">
        <v>20580.3</v>
      </c>
      <c r="S33">
        <v>1515.7517049999999</v>
      </c>
      <c r="T33">
        <v>1860.95751064195</v>
      </c>
      <c r="U33">
        <v>9.8722254777209695E-2</v>
      </c>
      <c r="V33">
        <v>0.13997860157445774</v>
      </c>
      <c r="W33">
        <v>5.6163685463246765E-2</v>
      </c>
      <c r="X33">
        <v>16762.7</v>
      </c>
      <c r="Y33">
        <v>128.77000000000001</v>
      </c>
      <c r="Z33">
        <v>90533.051176516266</v>
      </c>
      <c r="AA33">
        <v>13.906474820143885</v>
      </c>
      <c r="AB33">
        <v>11.771000271802437</v>
      </c>
      <c r="AC33">
        <v>12</v>
      </c>
      <c r="AD33">
        <v>126.31264208333333</v>
      </c>
      <c r="AE33">
        <v>0.57620000000000005</v>
      </c>
      <c r="AF33">
        <v>0.11719737787304295</v>
      </c>
      <c r="AG33">
        <v>0.12347068454682897</v>
      </c>
      <c r="AH33">
        <v>0.25089360696474056</v>
      </c>
      <c r="AI33">
        <v>338.30210997519549</v>
      </c>
      <c r="AJ33">
        <v>7.0986630185926964</v>
      </c>
      <c r="AK33">
        <v>1.6912102998935221</v>
      </c>
      <c r="AL33">
        <v>0.71036918222558521</v>
      </c>
      <c r="AM33">
        <v>2.7</v>
      </c>
      <c r="AN33">
        <v>0.56861249982862405</v>
      </c>
      <c r="AO33">
        <v>5</v>
      </c>
      <c r="AP33">
        <v>0.25173210161662818</v>
      </c>
      <c r="AQ33">
        <v>152.19999999999999</v>
      </c>
      <c r="AR33">
        <v>7.5487887450864628</v>
      </c>
      <c r="AS33">
        <v>-46503.849999999977</v>
      </c>
      <c r="AT33">
        <v>0.23590421903712935</v>
      </c>
      <c r="AU33">
        <v>31194600.760000002</v>
      </c>
    </row>
    <row r="34" spans="1:47" ht="15" x14ac:dyDescent="0.25">
      <c r="A34" t="s">
        <v>820</v>
      </c>
      <c r="B34" t="s">
        <v>449</v>
      </c>
      <c r="C34" t="s">
        <v>168</v>
      </c>
      <c r="D34"/>
      <c r="E34">
        <v>91.525000000000006</v>
      </c>
      <c r="F34" t="s">
        <v>1516</v>
      </c>
      <c r="G34">
        <v>348890</v>
      </c>
      <c r="H34">
        <v>3.2825482196914037E-2</v>
      </c>
      <c r="I34">
        <v>360773</v>
      </c>
      <c r="J34">
        <v>0</v>
      </c>
      <c r="K34">
        <v>0.69096052487842496</v>
      </c>
      <c r="L34" s="126">
        <v>141349.12760000001</v>
      </c>
      <c r="M34">
        <v>37293</v>
      </c>
      <c r="N34">
        <v>58</v>
      </c>
      <c r="O34">
        <v>42.51</v>
      </c>
      <c r="P34">
        <v>0</v>
      </c>
      <c r="Q34">
        <v>69.71999999999997</v>
      </c>
      <c r="R34">
        <v>9749.7000000000007</v>
      </c>
      <c r="S34">
        <v>1801.062369</v>
      </c>
      <c r="T34">
        <v>2124.6055473353099</v>
      </c>
      <c r="U34">
        <v>0.41344694043740804</v>
      </c>
      <c r="V34">
        <v>0.13869311707328219</v>
      </c>
      <c r="W34">
        <v>2.2209114291921557E-3</v>
      </c>
      <c r="X34">
        <v>8265</v>
      </c>
      <c r="Y34">
        <v>114</v>
      </c>
      <c r="Z34">
        <v>54192.526315789473</v>
      </c>
      <c r="AA34">
        <v>11.008771929824562</v>
      </c>
      <c r="AB34">
        <v>15.798792710526316</v>
      </c>
      <c r="AC34">
        <v>12</v>
      </c>
      <c r="AD34">
        <v>150.08853074999999</v>
      </c>
      <c r="AE34">
        <v>0.42109999999999997</v>
      </c>
      <c r="AF34">
        <v>9.960973440005845E-2</v>
      </c>
      <c r="AG34">
        <v>0.19911152581949668</v>
      </c>
      <c r="AH34">
        <v>0.3036967048432434</v>
      </c>
      <c r="AI34">
        <v>136.80370221537842</v>
      </c>
      <c r="AJ34">
        <v>6.8764205818370723</v>
      </c>
      <c r="AK34">
        <v>1.7275118916198577</v>
      </c>
      <c r="AL34">
        <v>3.2804707133348483</v>
      </c>
      <c r="AM34">
        <v>0.5</v>
      </c>
      <c r="AN34">
        <v>1.05932155808961</v>
      </c>
      <c r="AO34">
        <v>112</v>
      </c>
      <c r="AP34">
        <v>0</v>
      </c>
      <c r="AQ34">
        <v>9.68</v>
      </c>
      <c r="AR34">
        <v>2.8600545729715696</v>
      </c>
      <c r="AS34">
        <v>-2487.75</v>
      </c>
      <c r="AT34">
        <v>0.40278696447765511</v>
      </c>
      <c r="AU34">
        <v>17559832.120000001</v>
      </c>
    </row>
    <row r="35" spans="1:47" ht="15" x14ac:dyDescent="0.25">
      <c r="A35" t="s">
        <v>821</v>
      </c>
      <c r="B35" t="s">
        <v>508</v>
      </c>
      <c r="C35" t="s">
        <v>176</v>
      </c>
      <c r="D35"/>
      <c r="E35">
        <v>99.28</v>
      </c>
      <c r="F35" t="s">
        <v>1516</v>
      </c>
      <c r="G35">
        <v>424736</v>
      </c>
      <c r="H35">
        <v>0.28023112712248022</v>
      </c>
      <c r="I35">
        <v>205003</v>
      </c>
      <c r="J35">
        <v>0</v>
      </c>
      <c r="K35">
        <v>0.83596543644176746</v>
      </c>
      <c r="L35" s="126">
        <v>218121.11309999999</v>
      </c>
      <c r="M35">
        <v>62703</v>
      </c>
      <c r="N35">
        <v>425</v>
      </c>
      <c r="O35">
        <v>253.29</v>
      </c>
      <c r="P35">
        <v>0</v>
      </c>
      <c r="Q35">
        <v>-49.77</v>
      </c>
      <c r="R35">
        <v>11647.9</v>
      </c>
      <c r="S35">
        <v>7784.3661750000001</v>
      </c>
      <c r="T35">
        <v>9431.9434099908594</v>
      </c>
      <c r="U35">
        <v>0.1305559463869902</v>
      </c>
      <c r="V35">
        <v>0.14699132007366034</v>
      </c>
      <c r="W35">
        <v>2.6158688379018861E-2</v>
      </c>
      <c r="X35">
        <v>9613.2000000000007</v>
      </c>
      <c r="Y35">
        <v>438.49999999999994</v>
      </c>
      <c r="Z35">
        <v>69440.293044469799</v>
      </c>
      <c r="AA35">
        <v>13.419354838709678</v>
      </c>
      <c r="AB35">
        <v>17.752260376282784</v>
      </c>
      <c r="AC35">
        <v>39.44</v>
      </c>
      <c r="AD35">
        <v>197.372367520284</v>
      </c>
      <c r="AE35">
        <v>0</v>
      </c>
      <c r="AF35">
        <v>0.11788302937598764</v>
      </c>
      <c r="AG35">
        <v>0.17320751226222508</v>
      </c>
      <c r="AH35">
        <v>0.29493886771277689</v>
      </c>
      <c r="AI35">
        <v>150.58759745458659</v>
      </c>
      <c r="AJ35">
        <v>5.5104526334018349</v>
      </c>
      <c r="AK35">
        <v>0.93909223368471506</v>
      </c>
      <c r="AL35">
        <v>2.6927659441969105</v>
      </c>
      <c r="AM35">
        <v>2</v>
      </c>
      <c r="AN35">
        <v>0.76789382976355502</v>
      </c>
      <c r="AO35">
        <v>47</v>
      </c>
      <c r="AP35">
        <v>7.1382636655948559E-2</v>
      </c>
      <c r="AQ35">
        <v>90.79</v>
      </c>
      <c r="AR35">
        <v>4.741644593903251</v>
      </c>
      <c r="AS35">
        <v>-134800.14999999991</v>
      </c>
      <c r="AT35">
        <v>0.32633642420119352</v>
      </c>
      <c r="AU35">
        <v>90671530.469999999</v>
      </c>
    </row>
    <row r="36" spans="1:47" ht="15" x14ac:dyDescent="0.25">
      <c r="A36" t="s">
        <v>822</v>
      </c>
      <c r="B36" t="s">
        <v>111</v>
      </c>
      <c r="C36" t="s">
        <v>109</v>
      </c>
      <c r="D36"/>
      <c r="E36">
        <v>74.346000000000004</v>
      </c>
      <c r="F36" t="s">
        <v>1520</v>
      </c>
      <c r="G36">
        <v>2487885</v>
      </c>
      <c r="H36">
        <v>0.28618401745953914</v>
      </c>
      <c r="I36">
        <v>2603661</v>
      </c>
      <c r="J36">
        <v>6.0626534489598965E-3</v>
      </c>
      <c r="K36">
        <v>0.70698992888548129</v>
      </c>
      <c r="L36" s="126">
        <v>194107.46950000001</v>
      </c>
      <c r="M36">
        <v>33399</v>
      </c>
      <c r="N36">
        <v>44</v>
      </c>
      <c r="O36">
        <v>191.07999999999998</v>
      </c>
      <c r="P36">
        <v>0</v>
      </c>
      <c r="Q36">
        <v>-41.99</v>
      </c>
      <c r="R36">
        <v>14912.1</v>
      </c>
      <c r="S36">
        <v>3187.0751399999999</v>
      </c>
      <c r="T36">
        <v>4231.3371123536308</v>
      </c>
      <c r="U36">
        <v>0.60418619876028401</v>
      </c>
      <c r="V36">
        <v>0.19405909331651339</v>
      </c>
      <c r="W36">
        <v>1.9650892510805377E-2</v>
      </c>
      <c r="X36">
        <v>11231.9</v>
      </c>
      <c r="Y36">
        <v>218.80999999999997</v>
      </c>
      <c r="Z36">
        <v>67050.290388921901</v>
      </c>
      <c r="AA36">
        <v>11.868778280542987</v>
      </c>
      <c r="AB36">
        <v>14.565491248114805</v>
      </c>
      <c r="AC36">
        <v>36</v>
      </c>
      <c r="AD36">
        <v>88.529865000000001</v>
      </c>
      <c r="AE36">
        <v>0.68700000000000006</v>
      </c>
      <c r="AF36">
        <v>0.12088007502377121</v>
      </c>
      <c r="AG36">
        <v>0.12357564401206984</v>
      </c>
      <c r="AH36">
        <v>0.26569336099662649</v>
      </c>
      <c r="AI36">
        <v>248.54167699353334</v>
      </c>
      <c r="AJ36">
        <v>7.0150253559746556</v>
      </c>
      <c r="AK36">
        <v>1.2278115338439457</v>
      </c>
      <c r="AL36">
        <v>2.831748154637991</v>
      </c>
      <c r="AM36">
        <v>1</v>
      </c>
      <c r="AN36">
        <v>0.50504271299317005</v>
      </c>
      <c r="AO36">
        <v>20</v>
      </c>
      <c r="AP36">
        <v>7.3091499729290743E-2</v>
      </c>
      <c r="AQ36">
        <v>77</v>
      </c>
      <c r="AR36">
        <v>3.3414825400655155</v>
      </c>
      <c r="AS36">
        <v>-15780.85999999987</v>
      </c>
      <c r="AT36">
        <v>0.54998877609002828</v>
      </c>
      <c r="AU36">
        <v>47525935.049999997</v>
      </c>
    </row>
    <row r="37" spans="1:47" ht="15" x14ac:dyDescent="0.25">
      <c r="A37" t="s">
        <v>823</v>
      </c>
      <c r="B37" t="s">
        <v>112</v>
      </c>
      <c r="C37" t="s">
        <v>113</v>
      </c>
      <c r="D37"/>
      <c r="E37">
        <v>81.832999999999998</v>
      </c>
      <c r="F37" t="s">
        <v>1520</v>
      </c>
      <c r="G37">
        <v>3238740</v>
      </c>
      <c r="H37">
        <v>0.55796714356496968</v>
      </c>
      <c r="I37">
        <v>3132745</v>
      </c>
      <c r="J37">
        <v>0</v>
      </c>
      <c r="K37">
        <v>0.40919467006423527</v>
      </c>
      <c r="L37" s="126">
        <v>158440.26879999999</v>
      </c>
      <c r="M37">
        <v>30610</v>
      </c>
      <c r="N37">
        <v>0</v>
      </c>
      <c r="O37">
        <v>12.059999999999999</v>
      </c>
      <c r="P37">
        <v>0</v>
      </c>
      <c r="Q37">
        <v>-144.54</v>
      </c>
      <c r="R37">
        <v>11592.1</v>
      </c>
      <c r="S37">
        <v>1157.169578</v>
      </c>
      <c r="T37">
        <v>1518.1604722368299</v>
      </c>
      <c r="U37">
        <v>0.55702827507274832</v>
      </c>
      <c r="V37">
        <v>0.20911900520080903</v>
      </c>
      <c r="W37">
        <v>2.9991395090063454E-3</v>
      </c>
      <c r="X37">
        <v>8835.7000000000007</v>
      </c>
      <c r="Y37">
        <v>71.5</v>
      </c>
      <c r="Z37">
        <v>45986.153846153844</v>
      </c>
      <c r="AA37">
        <v>7.4722222222222223</v>
      </c>
      <c r="AB37">
        <v>16.184189902097902</v>
      </c>
      <c r="AC37">
        <v>6</v>
      </c>
      <c r="AD37">
        <v>192.86159633333332</v>
      </c>
      <c r="AE37">
        <v>0.42109999999999997</v>
      </c>
      <c r="AF37">
        <v>0.11574487473199969</v>
      </c>
      <c r="AG37">
        <v>0.23388960460606251</v>
      </c>
      <c r="AH37">
        <v>0.35353971600496509</v>
      </c>
      <c r="AI37">
        <v>267.08272138830807</v>
      </c>
      <c r="AJ37">
        <v>6.198733320390863</v>
      </c>
      <c r="AK37">
        <v>1.6397332233223323</v>
      </c>
      <c r="AL37">
        <v>2.829266776677668</v>
      </c>
      <c r="AM37">
        <v>3.5</v>
      </c>
      <c r="AN37">
        <v>0.93299477158062805</v>
      </c>
      <c r="AO37">
        <v>44</v>
      </c>
      <c r="AP37">
        <v>6.369426751592357E-3</v>
      </c>
      <c r="AQ37">
        <v>14.02</v>
      </c>
      <c r="AR37">
        <v>2.5435130131657986</v>
      </c>
      <c r="AS37">
        <v>-16331.070000000007</v>
      </c>
      <c r="AT37">
        <v>0.46674230836027047</v>
      </c>
      <c r="AU37">
        <v>13414026.279999999</v>
      </c>
    </row>
    <row r="38" spans="1:47" ht="15" x14ac:dyDescent="0.25">
      <c r="A38" t="s">
        <v>824</v>
      </c>
      <c r="B38" t="s">
        <v>511</v>
      </c>
      <c r="C38" t="s">
        <v>176</v>
      </c>
      <c r="D38"/>
      <c r="E38">
        <v>102.595</v>
      </c>
      <c r="F38" t="s">
        <v>1516</v>
      </c>
      <c r="G38">
        <v>331689</v>
      </c>
      <c r="H38">
        <v>0.21299452052554924</v>
      </c>
      <c r="I38">
        <v>493672</v>
      </c>
      <c r="J38">
        <v>7.129778895778361E-3</v>
      </c>
      <c r="K38">
        <v>0.78160200704532046</v>
      </c>
      <c r="L38" s="126">
        <v>198492.54920000001</v>
      </c>
      <c r="M38">
        <v>62950</v>
      </c>
      <c r="N38">
        <v>85</v>
      </c>
      <c r="O38">
        <v>37.729999999999997</v>
      </c>
      <c r="P38">
        <v>0</v>
      </c>
      <c r="Q38">
        <v>17.41</v>
      </c>
      <c r="R38">
        <v>11576.1</v>
      </c>
      <c r="S38">
        <v>2508.0440720000001</v>
      </c>
      <c r="T38">
        <v>2860.4120640050101</v>
      </c>
      <c r="U38">
        <v>0.13959062638034855</v>
      </c>
      <c r="V38">
        <v>9.4996473411253501E-2</v>
      </c>
      <c r="W38">
        <v>1.5323178499552299E-2</v>
      </c>
      <c r="X38">
        <v>10150</v>
      </c>
      <c r="Y38">
        <v>146.07</v>
      </c>
      <c r="Z38">
        <v>68986.609159991785</v>
      </c>
      <c r="AA38">
        <v>16.134969325153374</v>
      </c>
      <c r="AB38">
        <v>17.170151790237558</v>
      </c>
      <c r="AC38">
        <v>12.5</v>
      </c>
      <c r="AD38">
        <v>200.64352576000002</v>
      </c>
      <c r="AE38">
        <v>0.67589999999999995</v>
      </c>
      <c r="AF38">
        <v>0.12254901367944926</v>
      </c>
      <c r="AG38">
        <v>0.11095110837533063</v>
      </c>
      <c r="AH38">
        <v>0.24209166301576554</v>
      </c>
      <c r="AI38">
        <v>227.25637334813149</v>
      </c>
      <c r="AJ38">
        <v>5.1221813116151935</v>
      </c>
      <c r="AK38">
        <v>1.0255414241827188</v>
      </c>
      <c r="AL38">
        <v>1.3030635350343616</v>
      </c>
      <c r="AM38">
        <v>0</v>
      </c>
      <c r="AN38">
        <v>1.0043955272246801</v>
      </c>
      <c r="AO38">
        <v>29</v>
      </c>
      <c r="AP38">
        <v>6.766116142781034E-2</v>
      </c>
      <c r="AQ38">
        <v>57.24</v>
      </c>
      <c r="AR38">
        <v>6.871827330913665</v>
      </c>
      <c r="AS38">
        <v>-10452.780000000028</v>
      </c>
      <c r="AT38">
        <v>0.24833871597310769</v>
      </c>
      <c r="AU38">
        <v>29033278.129999999</v>
      </c>
    </row>
    <row r="39" spans="1:47" ht="15" x14ac:dyDescent="0.25">
      <c r="A39" t="s">
        <v>825</v>
      </c>
      <c r="B39" t="s">
        <v>114</v>
      </c>
      <c r="C39" t="s">
        <v>115</v>
      </c>
      <c r="D39"/>
      <c r="E39">
        <v>87.06</v>
      </c>
      <c r="F39" t="s">
        <v>1516</v>
      </c>
      <c r="G39">
        <v>-1194601</v>
      </c>
      <c r="H39">
        <v>0.31946250274965082</v>
      </c>
      <c r="I39">
        <v>-1178773</v>
      </c>
      <c r="J39">
        <v>0</v>
      </c>
      <c r="K39">
        <v>0.83745790663134245</v>
      </c>
      <c r="L39" s="126">
        <v>105314.43489999999</v>
      </c>
      <c r="M39">
        <v>33712</v>
      </c>
      <c r="N39">
        <v>52</v>
      </c>
      <c r="O39">
        <v>46.459999999999987</v>
      </c>
      <c r="P39">
        <v>0</v>
      </c>
      <c r="Q39">
        <v>-113.68</v>
      </c>
      <c r="R39">
        <v>11230.7</v>
      </c>
      <c r="S39">
        <v>2334.468159</v>
      </c>
      <c r="T39">
        <v>2915.6576337381098</v>
      </c>
      <c r="U39">
        <v>0.47810695883644305</v>
      </c>
      <c r="V39">
        <v>0.16692937853859158</v>
      </c>
      <c r="W39">
        <v>4.2780176553266925E-3</v>
      </c>
      <c r="X39">
        <v>8992.1</v>
      </c>
      <c r="Y39">
        <v>161.60000000000002</v>
      </c>
      <c r="Z39">
        <v>58546.435643564349</v>
      </c>
      <c r="AA39">
        <v>13.805882352941177</v>
      </c>
      <c r="AB39">
        <v>14.445966330445543</v>
      </c>
      <c r="AC39">
        <v>16</v>
      </c>
      <c r="AD39">
        <v>145.9042599375</v>
      </c>
      <c r="AE39">
        <v>0.77569999999999995</v>
      </c>
      <c r="AF39">
        <v>0.12007546604337799</v>
      </c>
      <c r="AG39">
        <v>0.15175226515313489</v>
      </c>
      <c r="AH39">
        <v>0.27850186010830535</v>
      </c>
      <c r="AI39">
        <v>206.04778786361678</v>
      </c>
      <c r="AJ39">
        <v>4.9794153992000201</v>
      </c>
      <c r="AK39">
        <v>0.8588444363134391</v>
      </c>
      <c r="AL39">
        <v>1.8770339201516801</v>
      </c>
      <c r="AM39">
        <v>1.25</v>
      </c>
      <c r="AN39">
        <v>1.41057405021208</v>
      </c>
      <c r="AO39">
        <v>31</v>
      </c>
      <c r="AP39">
        <v>0</v>
      </c>
      <c r="AQ39">
        <v>36.94</v>
      </c>
      <c r="AR39">
        <v>2.7609095212317909</v>
      </c>
      <c r="AS39">
        <v>97015.459999999963</v>
      </c>
      <c r="AT39">
        <v>0.56251689392940563</v>
      </c>
      <c r="AU39">
        <v>26217764.530000001</v>
      </c>
    </row>
    <row r="40" spans="1:47" ht="15" x14ac:dyDescent="0.25">
      <c r="A40" t="s">
        <v>826</v>
      </c>
      <c r="B40" t="s">
        <v>116</v>
      </c>
      <c r="C40" t="s">
        <v>117</v>
      </c>
      <c r="D40"/>
      <c r="E40">
        <v>91.704000000000008</v>
      </c>
      <c r="F40" t="s">
        <v>1516</v>
      </c>
      <c r="G40">
        <v>66272</v>
      </c>
      <c r="H40">
        <v>0.39162795553342256</v>
      </c>
      <c r="I40">
        <v>243685</v>
      </c>
      <c r="J40">
        <v>0</v>
      </c>
      <c r="K40">
        <v>0.74594561321992148</v>
      </c>
      <c r="L40" s="126">
        <v>143306.80249999999</v>
      </c>
      <c r="M40">
        <v>36906</v>
      </c>
      <c r="N40">
        <v>35</v>
      </c>
      <c r="O40">
        <v>57.95</v>
      </c>
      <c r="P40">
        <v>0</v>
      </c>
      <c r="Q40">
        <v>-38.370000000000005</v>
      </c>
      <c r="R40">
        <v>10501.5</v>
      </c>
      <c r="S40">
        <v>1888.4915350000001</v>
      </c>
      <c r="T40">
        <v>2246.6420612684901</v>
      </c>
      <c r="U40">
        <v>0.39976018955255732</v>
      </c>
      <c r="V40">
        <v>0.12516020359074578</v>
      </c>
      <c r="W40">
        <v>0</v>
      </c>
      <c r="X40">
        <v>8827.4</v>
      </c>
      <c r="Y40">
        <v>114.4</v>
      </c>
      <c r="Z40">
        <v>55440.38461538461</v>
      </c>
      <c r="AA40">
        <v>13.870689655172415</v>
      </c>
      <c r="AB40">
        <v>16.507793138111889</v>
      </c>
      <c r="AC40">
        <v>11</v>
      </c>
      <c r="AD40">
        <v>171.68104863636364</v>
      </c>
      <c r="AE40">
        <v>0.36570000000000003</v>
      </c>
      <c r="AF40">
        <v>0.12167288012509761</v>
      </c>
      <c r="AG40">
        <v>0.13610994448446018</v>
      </c>
      <c r="AH40">
        <v>0.26305645736629335</v>
      </c>
      <c r="AI40">
        <v>157.09469409933044</v>
      </c>
      <c r="AJ40">
        <v>7.570102335238917</v>
      </c>
      <c r="AK40">
        <v>1.3510916770035595</v>
      </c>
      <c r="AL40">
        <v>3.8715824209901846</v>
      </c>
      <c r="AM40">
        <v>2.5</v>
      </c>
      <c r="AN40">
        <v>1.62137204646204</v>
      </c>
      <c r="AO40">
        <v>115</v>
      </c>
      <c r="AP40">
        <v>6.8089430894308939E-2</v>
      </c>
      <c r="AQ40">
        <v>8.39</v>
      </c>
      <c r="AR40">
        <v>3.1686553111072091</v>
      </c>
      <c r="AS40">
        <v>44927.510000000009</v>
      </c>
      <c r="AT40">
        <v>0.57576523782394273</v>
      </c>
      <c r="AU40">
        <v>19831949.350000001</v>
      </c>
    </row>
    <row r="41" spans="1:47" ht="15" x14ac:dyDescent="0.25">
      <c r="A41" t="s">
        <v>827</v>
      </c>
      <c r="B41" t="s">
        <v>118</v>
      </c>
      <c r="C41" t="s">
        <v>119</v>
      </c>
      <c r="D41"/>
      <c r="E41">
        <v>86.978999999999999</v>
      </c>
      <c r="F41" t="s">
        <v>1520</v>
      </c>
      <c r="G41">
        <v>-235513</v>
      </c>
      <c r="H41">
        <v>0.12716744700157143</v>
      </c>
      <c r="I41">
        <v>-235513</v>
      </c>
      <c r="J41">
        <v>9.0708801172627133E-3</v>
      </c>
      <c r="K41">
        <v>0.74270069650450321</v>
      </c>
      <c r="L41" s="126">
        <v>160799.4846</v>
      </c>
      <c r="M41">
        <v>32260</v>
      </c>
      <c r="N41">
        <v>0</v>
      </c>
      <c r="O41">
        <v>22.759999999999998</v>
      </c>
      <c r="P41">
        <v>0</v>
      </c>
      <c r="Q41">
        <v>-56.359999999999985</v>
      </c>
      <c r="R41">
        <v>11225.4</v>
      </c>
      <c r="S41">
        <v>965.879414</v>
      </c>
      <c r="T41">
        <v>1197.6434060196102</v>
      </c>
      <c r="U41">
        <v>0.56735468222744423</v>
      </c>
      <c r="V41">
        <v>0.16589895972252286</v>
      </c>
      <c r="W41">
        <v>0</v>
      </c>
      <c r="X41">
        <v>9053.1</v>
      </c>
      <c r="Y41">
        <v>55</v>
      </c>
      <c r="Z41">
        <v>51383.381818181821</v>
      </c>
      <c r="AA41">
        <v>12.105263157894736</v>
      </c>
      <c r="AB41">
        <v>17.561443890909089</v>
      </c>
      <c r="AC41">
        <v>9.25</v>
      </c>
      <c r="AD41">
        <v>104.4193961081081</v>
      </c>
      <c r="AE41">
        <v>0.58730000000000004</v>
      </c>
      <c r="AF41">
        <v>0.11518646926700614</v>
      </c>
      <c r="AG41">
        <v>0.21914905499316653</v>
      </c>
      <c r="AH41">
        <v>0.34263819641445742</v>
      </c>
      <c r="AI41">
        <v>221.5897729030593</v>
      </c>
      <c r="AJ41">
        <v>4.8557179634535501</v>
      </c>
      <c r="AK41">
        <v>0.82403534100519082</v>
      </c>
      <c r="AL41">
        <v>2.7849412462797098</v>
      </c>
      <c r="AM41">
        <v>0</v>
      </c>
      <c r="AN41">
        <v>0.73862616619742705</v>
      </c>
      <c r="AO41">
        <v>21</v>
      </c>
      <c r="AP41">
        <v>0</v>
      </c>
      <c r="AQ41">
        <v>18.100000000000001</v>
      </c>
      <c r="AR41">
        <v>2.5762322964412627</v>
      </c>
      <c r="AS41">
        <v>27611.299999999988</v>
      </c>
      <c r="AT41">
        <v>0.51684045473978346</v>
      </c>
      <c r="AU41">
        <v>10842388.859999999</v>
      </c>
    </row>
    <row r="42" spans="1:47" ht="15" x14ac:dyDescent="0.25">
      <c r="A42" t="s">
        <v>828</v>
      </c>
      <c r="B42" t="s">
        <v>568</v>
      </c>
      <c r="C42" t="s">
        <v>115</v>
      </c>
      <c r="D42"/>
      <c r="E42">
        <v>90.468000000000004</v>
      </c>
      <c r="F42" t="s">
        <v>1516</v>
      </c>
      <c r="G42">
        <v>-153733</v>
      </c>
      <c r="H42">
        <v>0.29397354680768684</v>
      </c>
      <c r="I42">
        <v>-153733</v>
      </c>
      <c r="J42">
        <v>0</v>
      </c>
      <c r="K42">
        <v>0.73027559577754098</v>
      </c>
      <c r="L42" s="126">
        <v>215620.24840000001</v>
      </c>
      <c r="M42">
        <v>44121</v>
      </c>
      <c r="N42">
        <v>100</v>
      </c>
      <c r="O42">
        <v>19.66</v>
      </c>
      <c r="P42">
        <v>0</v>
      </c>
      <c r="Q42">
        <v>42.779999999999973</v>
      </c>
      <c r="R42">
        <v>11647.2</v>
      </c>
      <c r="S42">
        <v>1661.189441</v>
      </c>
      <c r="T42">
        <v>1922.4911264315701</v>
      </c>
      <c r="U42">
        <v>0.2179261269455661</v>
      </c>
      <c r="V42">
        <v>0.12827233892826073</v>
      </c>
      <c r="W42">
        <v>2.2822382001885114E-3</v>
      </c>
      <c r="X42">
        <v>10064.1</v>
      </c>
      <c r="Y42">
        <v>112</v>
      </c>
      <c r="Z42">
        <v>56224.946428571428</v>
      </c>
      <c r="AA42">
        <v>13.464285714285714</v>
      </c>
      <c r="AB42">
        <v>14.832048580357142</v>
      </c>
      <c r="AC42">
        <v>18.5</v>
      </c>
      <c r="AD42">
        <v>89.794023837837841</v>
      </c>
      <c r="AE42">
        <v>0.29920000000000002</v>
      </c>
      <c r="AF42">
        <v>0.12750171848188382</v>
      </c>
      <c r="AG42">
        <v>0.1321198390915034</v>
      </c>
      <c r="AH42">
        <v>0.26186413949360288</v>
      </c>
      <c r="AI42">
        <v>179.17222000931321</v>
      </c>
      <c r="AJ42">
        <v>7.8821205890357122</v>
      </c>
      <c r="AK42">
        <v>1.3948238302104228</v>
      </c>
      <c r="AL42">
        <v>3.6848593766273914</v>
      </c>
      <c r="AM42">
        <v>2</v>
      </c>
      <c r="AN42">
        <v>1.25683518495714</v>
      </c>
      <c r="AO42">
        <v>220</v>
      </c>
      <c r="AP42">
        <v>0</v>
      </c>
      <c r="AQ42">
        <v>4.87</v>
      </c>
      <c r="AR42">
        <v>3.9604068479232208</v>
      </c>
      <c r="AS42">
        <v>9416.7900000000373</v>
      </c>
      <c r="AT42">
        <v>0.43964147601259518</v>
      </c>
      <c r="AU42">
        <v>19348205.899999999</v>
      </c>
    </row>
    <row r="43" spans="1:47" ht="15" x14ac:dyDescent="0.25">
      <c r="A43" t="s">
        <v>829</v>
      </c>
      <c r="B43" t="s">
        <v>637</v>
      </c>
      <c r="C43" t="s">
        <v>274</v>
      </c>
      <c r="D43"/>
      <c r="E43">
        <v>99.853999999999999</v>
      </c>
      <c r="F43" t="s">
        <v>1516</v>
      </c>
      <c r="G43">
        <v>203701</v>
      </c>
      <c r="H43">
        <v>0.25996902339054656</v>
      </c>
      <c r="I43">
        <v>209969</v>
      </c>
      <c r="J43">
        <v>0</v>
      </c>
      <c r="K43">
        <v>0.67125591237418547</v>
      </c>
      <c r="L43" s="126">
        <v>316065.56929999997</v>
      </c>
      <c r="M43">
        <v>43776</v>
      </c>
      <c r="N43">
        <v>12</v>
      </c>
      <c r="O43">
        <v>27.85</v>
      </c>
      <c r="P43">
        <v>0</v>
      </c>
      <c r="Q43">
        <v>61.63</v>
      </c>
      <c r="R43">
        <v>11623.7</v>
      </c>
      <c r="S43">
        <v>1424.681278</v>
      </c>
      <c r="T43">
        <v>1652.4236151632201</v>
      </c>
      <c r="U43">
        <v>0.37377527256310306</v>
      </c>
      <c r="V43">
        <v>0.14737106273674216</v>
      </c>
      <c r="W43">
        <v>7.0191137866556564E-4</v>
      </c>
      <c r="X43">
        <v>10021.6</v>
      </c>
      <c r="Y43">
        <v>78.5</v>
      </c>
      <c r="Z43">
        <v>63827.24840764331</v>
      </c>
      <c r="AA43">
        <v>10.683544303797468</v>
      </c>
      <c r="AB43">
        <v>18.148806089171973</v>
      </c>
      <c r="AC43">
        <v>20.5</v>
      </c>
      <c r="AD43">
        <v>69.496647707317081</v>
      </c>
      <c r="AE43">
        <v>0.41</v>
      </c>
      <c r="AF43">
        <v>0.12926275058704298</v>
      </c>
      <c r="AG43">
        <v>0.13047369324904542</v>
      </c>
      <c r="AH43">
        <v>0.26253176964381197</v>
      </c>
      <c r="AI43">
        <v>241.59368506841571</v>
      </c>
      <c r="AJ43">
        <v>5.3168261213153043</v>
      </c>
      <c r="AK43">
        <v>1.5526265710616687</v>
      </c>
      <c r="AL43">
        <v>2.7554988756340903</v>
      </c>
      <c r="AM43">
        <v>1.5</v>
      </c>
      <c r="AN43">
        <v>1.00066562501708</v>
      </c>
      <c r="AO43">
        <v>116</v>
      </c>
      <c r="AP43">
        <v>1.7543859649122806E-2</v>
      </c>
      <c r="AQ43">
        <v>5.36</v>
      </c>
      <c r="AR43">
        <v>3.3089364758746589</v>
      </c>
      <c r="AS43">
        <v>20277.919999999925</v>
      </c>
      <c r="AT43">
        <v>0.52849247404325983</v>
      </c>
      <c r="AU43">
        <v>16560002.939999999</v>
      </c>
    </row>
    <row r="44" spans="1:47" ht="15" x14ac:dyDescent="0.25">
      <c r="A44" t="s">
        <v>830</v>
      </c>
      <c r="B44" t="s">
        <v>120</v>
      </c>
      <c r="C44" t="s">
        <v>109</v>
      </c>
      <c r="D44"/>
      <c r="E44">
        <v>83.486000000000004</v>
      </c>
      <c r="F44" t="s">
        <v>1520</v>
      </c>
      <c r="G44">
        <v>1261669</v>
      </c>
      <c r="H44">
        <v>0.20857655533246644</v>
      </c>
      <c r="I44">
        <v>1498300</v>
      </c>
      <c r="J44">
        <v>1.7296973104614075E-2</v>
      </c>
      <c r="K44">
        <v>0.76131616047949058</v>
      </c>
      <c r="L44" s="126">
        <v>206724.35209999999</v>
      </c>
      <c r="M44">
        <v>40302</v>
      </c>
      <c r="N44">
        <v>90</v>
      </c>
      <c r="O44">
        <v>234.76000000000002</v>
      </c>
      <c r="P44">
        <v>0</v>
      </c>
      <c r="Q44">
        <v>-11.13</v>
      </c>
      <c r="R44">
        <v>12888.800000000001</v>
      </c>
      <c r="S44">
        <v>5984.9926580000001</v>
      </c>
      <c r="T44">
        <v>7468.51182947095</v>
      </c>
      <c r="U44">
        <v>0.32628924872442178</v>
      </c>
      <c r="V44">
        <v>0.16562294051856796</v>
      </c>
      <c r="W44">
        <v>2.7185839698986646E-2</v>
      </c>
      <c r="X44">
        <v>10328.6</v>
      </c>
      <c r="Y44">
        <v>388.3</v>
      </c>
      <c r="Z44">
        <v>71077.607519958794</v>
      </c>
      <c r="AA44">
        <v>17.237851662404093</v>
      </c>
      <c r="AB44">
        <v>15.413321292814834</v>
      </c>
      <c r="AC44">
        <v>37</v>
      </c>
      <c r="AD44">
        <v>161.75655832432432</v>
      </c>
      <c r="AE44">
        <v>0.69810000000000005</v>
      </c>
      <c r="AF44">
        <v>0.15894410327840225</v>
      </c>
      <c r="AG44">
        <v>0.15353156432439907</v>
      </c>
      <c r="AH44">
        <v>0.31670817316683114</v>
      </c>
      <c r="AI44">
        <v>177.45201384338941</v>
      </c>
      <c r="AJ44">
        <v>5.2668791929562575</v>
      </c>
      <c r="AK44">
        <v>1.348969087113683</v>
      </c>
      <c r="AL44">
        <v>3.5813448720350944</v>
      </c>
      <c r="AM44">
        <v>1.9</v>
      </c>
      <c r="AN44">
        <v>0.72903109372064301</v>
      </c>
      <c r="AO44">
        <v>21</v>
      </c>
      <c r="AP44">
        <v>8.7064676616915429E-2</v>
      </c>
      <c r="AQ44">
        <v>189.14</v>
      </c>
      <c r="AR44">
        <v>3.2639794815251895</v>
      </c>
      <c r="AS44">
        <v>24549.969999999972</v>
      </c>
      <c r="AT44">
        <v>0.3451169183075416</v>
      </c>
      <c r="AU44">
        <v>77139398.659999996</v>
      </c>
    </row>
    <row r="45" spans="1:47" ht="15" x14ac:dyDescent="0.25">
      <c r="A45" t="s">
        <v>831</v>
      </c>
      <c r="B45" t="s">
        <v>501</v>
      </c>
      <c r="C45" t="s">
        <v>502</v>
      </c>
      <c r="D45"/>
      <c r="E45">
        <v>89.551000000000002</v>
      </c>
      <c r="F45" t="s">
        <v>1520</v>
      </c>
      <c r="G45">
        <v>766789</v>
      </c>
      <c r="H45">
        <v>0.2224314467213179</v>
      </c>
      <c r="I45">
        <v>702886</v>
      </c>
      <c r="J45">
        <v>0</v>
      </c>
      <c r="K45">
        <v>0.60883424087625582</v>
      </c>
      <c r="L45" s="126">
        <v>245277.99919999999</v>
      </c>
      <c r="M45">
        <v>42958</v>
      </c>
      <c r="N45">
        <v>65</v>
      </c>
      <c r="O45">
        <v>56.100000000000009</v>
      </c>
      <c r="P45">
        <v>0</v>
      </c>
      <c r="Q45">
        <v>-34.139999999999986</v>
      </c>
      <c r="R45">
        <v>11443.6</v>
      </c>
      <c r="S45">
        <v>1209.440004</v>
      </c>
      <c r="T45">
        <v>1373.47354695985</v>
      </c>
      <c r="U45">
        <v>0.22553660462516004</v>
      </c>
      <c r="V45">
        <v>0.14039068117346645</v>
      </c>
      <c r="W45">
        <v>1.1652963316401098E-3</v>
      </c>
      <c r="X45">
        <v>10076.9</v>
      </c>
      <c r="Y45">
        <v>75.739999999999995</v>
      </c>
      <c r="Z45">
        <v>58434.618431476105</v>
      </c>
      <c r="AA45">
        <v>11.7125</v>
      </c>
      <c r="AB45">
        <v>15.968312701346715</v>
      </c>
      <c r="AC45">
        <v>8.6</v>
      </c>
      <c r="AD45">
        <v>140.63255860465117</v>
      </c>
      <c r="AE45">
        <v>0.48759999999999998</v>
      </c>
      <c r="AF45">
        <v>0.1129910059604603</v>
      </c>
      <c r="AG45">
        <v>0.13320762554145246</v>
      </c>
      <c r="AH45">
        <v>0.24913960794192061</v>
      </c>
      <c r="AI45">
        <v>164.68448152968486</v>
      </c>
      <c r="AJ45">
        <v>7.6351002128770533</v>
      </c>
      <c r="AK45">
        <v>1.3720657107282002</v>
      </c>
      <c r="AL45">
        <v>3.4135686528497411</v>
      </c>
      <c r="AM45">
        <v>2.5</v>
      </c>
      <c r="AN45">
        <v>1.2509324349683499</v>
      </c>
      <c r="AO45">
        <v>118</v>
      </c>
      <c r="AP45">
        <v>4.2296072507552872E-2</v>
      </c>
      <c r="AQ45">
        <v>5.1100000000000003</v>
      </c>
      <c r="AR45">
        <v>4.6311515752212395</v>
      </c>
      <c r="AS45">
        <v>-84495.790000000008</v>
      </c>
      <c r="AT45">
        <v>0.25143408803967793</v>
      </c>
      <c r="AU45">
        <v>13840396.5</v>
      </c>
    </row>
    <row r="46" spans="1:47" ht="15" x14ac:dyDescent="0.25">
      <c r="A46" t="s">
        <v>832</v>
      </c>
      <c r="B46" t="s">
        <v>480</v>
      </c>
      <c r="C46" t="s">
        <v>216</v>
      </c>
      <c r="D46"/>
      <c r="E46">
        <v>92.156000000000006</v>
      </c>
      <c r="F46" t="s">
        <v>1520</v>
      </c>
      <c r="G46">
        <v>697114</v>
      </c>
      <c r="H46">
        <v>0.27277150847550707</v>
      </c>
      <c r="I46">
        <v>692421</v>
      </c>
      <c r="J46">
        <v>2.7823840611745684E-2</v>
      </c>
      <c r="K46">
        <v>0.67559558272676812</v>
      </c>
      <c r="L46" s="126">
        <v>165278.15609999999</v>
      </c>
      <c r="M46">
        <v>38699</v>
      </c>
      <c r="N46">
        <v>20</v>
      </c>
      <c r="O46">
        <v>15.74</v>
      </c>
      <c r="P46">
        <v>0</v>
      </c>
      <c r="Q46">
        <v>36.099999999999994</v>
      </c>
      <c r="R46">
        <v>11280.800000000001</v>
      </c>
      <c r="S46">
        <v>847.56870600000002</v>
      </c>
      <c r="T46">
        <v>1061.35789519337</v>
      </c>
      <c r="U46">
        <v>0.50907080800125715</v>
      </c>
      <c r="V46">
        <v>0.191420452231751</v>
      </c>
      <c r="W46">
        <v>0</v>
      </c>
      <c r="X46">
        <v>9008.5</v>
      </c>
      <c r="Y46">
        <v>52</v>
      </c>
      <c r="Z46">
        <v>56180.5</v>
      </c>
      <c r="AA46">
        <v>6.0769230769230766</v>
      </c>
      <c r="AB46">
        <v>16.299398192307692</v>
      </c>
      <c r="AC46">
        <v>7</v>
      </c>
      <c r="AD46">
        <v>121.08124371428572</v>
      </c>
      <c r="AE46">
        <v>0.37669999999999998</v>
      </c>
      <c r="AF46">
        <v>0.1262673418821042</v>
      </c>
      <c r="AG46">
        <v>0.19358358232242973</v>
      </c>
      <c r="AH46">
        <v>0.32471074214034573</v>
      </c>
      <c r="AI46">
        <v>86.693856769176179</v>
      </c>
      <c r="AJ46">
        <v>12.237831353175737</v>
      </c>
      <c r="AK46">
        <v>2.8920678016848349</v>
      </c>
      <c r="AL46">
        <v>6.5853084554770751</v>
      </c>
      <c r="AM46">
        <v>0.5</v>
      </c>
      <c r="AN46">
        <v>1.1088056780075799</v>
      </c>
      <c r="AO46">
        <v>46</v>
      </c>
      <c r="AP46">
        <v>4.3715846994535519E-2</v>
      </c>
      <c r="AQ46">
        <v>11.02</v>
      </c>
      <c r="AR46">
        <v>3.3061691832532603</v>
      </c>
      <c r="AS46">
        <v>26897.460000000021</v>
      </c>
      <c r="AT46">
        <v>0.41927115594934566</v>
      </c>
      <c r="AU46">
        <v>9561288.5399999991</v>
      </c>
    </row>
    <row r="47" spans="1:47" ht="15" x14ac:dyDescent="0.25">
      <c r="A47" t="s">
        <v>833</v>
      </c>
      <c r="B47" t="s">
        <v>612</v>
      </c>
      <c r="C47" t="s">
        <v>272</v>
      </c>
      <c r="D47"/>
      <c r="E47">
        <v>92.356000000000009</v>
      </c>
      <c r="F47" t="s">
        <v>1520</v>
      </c>
      <c r="G47">
        <v>67299</v>
      </c>
      <c r="H47">
        <v>0.21434945586803719</v>
      </c>
      <c r="I47">
        <v>580987</v>
      </c>
      <c r="J47">
        <v>0</v>
      </c>
      <c r="K47">
        <v>0.58322534512746649</v>
      </c>
      <c r="L47" s="126">
        <v>119396.85060000001</v>
      </c>
      <c r="M47">
        <v>53594</v>
      </c>
      <c r="N47">
        <v>80</v>
      </c>
      <c r="O47">
        <v>21.790000000000003</v>
      </c>
      <c r="P47">
        <v>0</v>
      </c>
      <c r="Q47">
        <v>-0.53000000000000114</v>
      </c>
      <c r="R47">
        <v>9039.8000000000011</v>
      </c>
      <c r="S47">
        <v>1317.344321</v>
      </c>
      <c r="T47">
        <v>1512.7024437631601</v>
      </c>
      <c r="U47">
        <v>0.23708168169952581</v>
      </c>
      <c r="V47">
        <v>7.80501334092744E-2</v>
      </c>
      <c r="W47">
        <v>5.7173588407643042E-2</v>
      </c>
      <c r="X47">
        <v>7872.4000000000005</v>
      </c>
      <c r="Y47">
        <v>62</v>
      </c>
      <c r="Z47">
        <v>54765.112903225803</v>
      </c>
      <c r="AA47">
        <v>11.984126984126984</v>
      </c>
      <c r="AB47">
        <v>21.247489048387099</v>
      </c>
      <c r="AC47">
        <v>11.5</v>
      </c>
      <c r="AD47">
        <v>114.55168008695652</v>
      </c>
      <c r="AE47">
        <v>0.39889999999999998</v>
      </c>
      <c r="AF47">
        <v>0.1282359951118977</v>
      </c>
      <c r="AG47">
        <v>0.14591856734361991</v>
      </c>
      <c r="AH47">
        <v>0.27793372339811218</v>
      </c>
      <c r="AI47">
        <v>93.964803299136847</v>
      </c>
      <c r="AJ47">
        <v>8.7494924222839785</v>
      </c>
      <c r="AK47">
        <v>2.4974788340981062</v>
      </c>
      <c r="AL47">
        <v>4.3445900924190521</v>
      </c>
      <c r="AM47">
        <v>4</v>
      </c>
      <c r="AN47">
        <v>1.08414429959573</v>
      </c>
      <c r="AO47">
        <v>34</v>
      </c>
      <c r="AP47">
        <v>4.3568464730290454E-2</v>
      </c>
      <c r="AQ47">
        <v>26.88</v>
      </c>
      <c r="AR47">
        <v>4.1667066410504292</v>
      </c>
      <c r="AS47">
        <v>71671.759999999951</v>
      </c>
      <c r="AT47">
        <v>0.3446285357649061</v>
      </c>
      <c r="AU47">
        <v>11908592.17</v>
      </c>
    </row>
    <row r="48" spans="1:47" ht="15" x14ac:dyDescent="0.25">
      <c r="A48" t="s">
        <v>834</v>
      </c>
      <c r="B48" t="s">
        <v>440</v>
      </c>
      <c r="C48" t="s">
        <v>375</v>
      </c>
      <c r="D48"/>
      <c r="E48">
        <v>90.960999999999999</v>
      </c>
      <c r="F48" t="s">
        <v>1516</v>
      </c>
      <c r="G48">
        <v>742051</v>
      </c>
      <c r="H48">
        <v>0.16612683086196764</v>
      </c>
      <c r="I48">
        <v>761314</v>
      </c>
      <c r="J48">
        <v>1.8056648483719739E-2</v>
      </c>
      <c r="K48">
        <v>0.63314306768967799</v>
      </c>
      <c r="L48" s="126">
        <v>102626.2825</v>
      </c>
      <c r="M48">
        <v>38115</v>
      </c>
      <c r="N48">
        <v>42</v>
      </c>
      <c r="O48">
        <v>44.66</v>
      </c>
      <c r="P48">
        <v>0</v>
      </c>
      <c r="Q48">
        <v>79.529999999999987</v>
      </c>
      <c r="R48">
        <v>8856.6</v>
      </c>
      <c r="S48">
        <v>1528.04853</v>
      </c>
      <c r="T48">
        <v>1857.6326033932801</v>
      </c>
      <c r="U48">
        <v>0.37224810719853252</v>
      </c>
      <c r="V48">
        <v>0.16603578748902692</v>
      </c>
      <c r="W48">
        <v>0</v>
      </c>
      <c r="X48">
        <v>7285.3</v>
      </c>
      <c r="Y48">
        <v>97</v>
      </c>
      <c r="Z48">
        <v>55045.381443298967</v>
      </c>
      <c r="AA48">
        <v>14.316326530612244</v>
      </c>
      <c r="AB48">
        <v>15.753077628865979</v>
      </c>
      <c r="AC48">
        <v>11.65</v>
      </c>
      <c r="AD48">
        <v>131.16296394849786</v>
      </c>
      <c r="AE48">
        <v>1.097</v>
      </c>
      <c r="AF48">
        <v>0.11651894754818966</v>
      </c>
      <c r="AG48">
        <v>0.14032922806771858</v>
      </c>
      <c r="AH48">
        <v>0.26257573613271479</v>
      </c>
      <c r="AI48">
        <v>195.6443098047416</v>
      </c>
      <c r="AJ48">
        <v>4.4032629100129119</v>
      </c>
      <c r="AK48">
        <v>1.0124467643851562</v>
      </c>
      <c r="AL48">
        <v>2.2689916508894346</v>
      </c>
      <c r="AM48">
        <v>0.5</v>
      </c>
      <c r="AN48">
        <v>0.76935806515861105</v>
      </c>
      <c r="AO48">
        <v>48</v>
      </c>
      <c r="AP48">
        <v>5.8616647127784291E-3</v>
      </c>
      <c r="AQ48">
        <v>10.96</v>
      </c>
      <c r="AR48">
        <v>3.4681798524054805</v>
      </c>
      <c r="AS48">
        <v>-63471.710000000079</v>
      </c>
      <c r="AT48">
        <v>0.43503199469718412</v>
      </c>
      <c r="AU48">
        <v>13533342.279999999</v>
      </c>
    </row>
    <row r="49" spans="1:47" ht="15" x14ac:dyDescent="0.25">
      <c r="A49" t="s">
        <v>835</v>
      </c>
      <c r="B49" t="s">
        <v>121</v>
      </c>
      <c r="C49" t="s">
        <v>122</v>
      </c>
      <c r="D49"/>
      <c r="E49">
        <v>101.66600000000001</v>
      </c>
      <c r="F49" t="s">
        <v>1516</v>
      </c>
      <c r="G49">
        <v>-2593091</v>
      </c>
      <c r="H49">
        <v>0.62025946933793741</v>
      </c>
      <c r="I49">
        <v>-871717</v>
      </c>
      <c r="J49">
        <v>0</v>
      </c>
      <c r="K49">
        <v>0.79703056299923958</v>
      </c>
      <c r="L49" s="126">
        <v>207080.0889</v>
      </c>
      <c r="M49">
        <v>74764</v>
      </c>
      <c r="N49">
        <v>0</v>
      </c>
      <c r="O49">
        <v>33.54</v>
      </c>
      <c r="P49">
        <v>0</v>
      </c>
      <c r="Q49">
        <v>-3.01</v>
      </c>
      <c r="R49">
        <v>14821.300000000001</v>
      </c>
      <c r="S49">
        <v>2382.699357</v>
      </c>
      <c r="T49">
        <v>2759.6860662743202</v>
      </c>
      <c r="U49">
        <v>8.5968099751327548E-2</v>
      </c>
      <c r="V49">
        <v>0.12303777526054034</v>
      </c>
      <c r="W49">
        <v>4.9205700104614581E-3</v>
      </c>
      <c r="X49">
        <v>12796.6</v>
      </c>
      <c r="Y49">
        <v>164.84</v>
      </c>
      <c r="Z49">
        <v>76550.715845668528</v>
      </c>
      <c r="AA49">
        <v>9.9289617486338795</v>
      </c>
      <c r="AB49">
        <v>14.454618763649599</v>
      </c>
      <c r="AC49">
        <v>15</v>
      </c>
      <c r="AD49">
        <v>158.8466238</v>
      </c>
      <c r="AE49">
        <v>0.65380000000000005</v>
      </c>
      <c r="AF49">
        <v>0.1143759948500412</v>
      </c>
      <c r="AG49">
        <v>0.17990520098724339</v>
      </c>
      <c r="AH49">
        <v>0.30181290711451442</v>
      </c>
      <c r="AI49">
        <v>162.79351352508885</v>
      </c>
      <c r="AJ49">
        <v>9.6631009982262928</v>
      </c>
      <c r="AK49">
        <v>1.9761577568782742</v>
      </c>
      <c r="AL49">
        <v>5.2455189900177377</v>
      </c>
      <c r="AM49">
        <v>1.38</v>
      </c>
      <c r="AN49">
        <v>0.46726706665268303</v>
      </c>
      <c r="AO49">
        <v>2</v>
      </c>
      <c r="AP49">
        <v>0.94475138121546964</v>
      </c>
      <c r="AQ49">
        <v>85.5</v>
      </c>
      <c r="AR49">
        <v>7.0217261345165403</v>
      </c>
      <c r="AS49">
        <v>-48874.300000000047</v>
      </c>
      <c r="AT49">
        <v>0.22768760545357847</v>
      </c>
      <c r="AU49">
        <v>35314662.899999999</v>
      </c>
    </row>
    <row r="50" spans="1:47" ht="15" x14ac:dyDescent="0.25">
      <c r="A50" t="s">
        <v>836</v>
      </c>
      <c r="B50" t="s">
        <v>472</v>
      </c>
      <c r="C50" t="s">
        <v>162</v>
      </c>
      <c r="D50"/>
      <c r="E50">
        <v>93.576999999999998</v>
      </c>
      <c r="F50" t="s">
        <v>1516</v>
      </c>
      <c r="G50">
        <v>96398</v>
      </c>
      <c r="H50">
        <v>0.24341561456611618</v>
      </c>
      <c r="I50">
        <v>325183</v>
      </c>
      <c r="J50">
        <v>0</v>
      </c>
      <c r="K50">
        <v>0.81086733231699881</v>
      </c>
      <c r="L50" s="126">
        <v>247527.4135</v>
      </c>
      <c r="M50">
        <v>58850</v>
      </c>
      <c r="N50">
        <v>144</v>
      </c>
      <c r="O50">
        <v>52.960000000000008</v>
      </c>
      <c r="P50">
        <v>0</v>
      </c>
      <c r="Q50">
        <v>40.089999999999996</v>
      </c>
      <c r="R50">
        <v>11386.6</v>
      </c>
      <c r="S50">
        <v>3562.9948370000002</v>
      </c>
      <c r="T50">
        <v>4038.8234114670304</v>
      </c>
      <c r="U50">
        <v>0.15019194651726631</v>
      </c>
      <c r="V50">
        <v>0.10143301086125038</v>
      </c>
      <c r="W50">
        <v>5.6132882350286711E-3</v>
      </c>
      <c r="X50">
        <v>10045.1</v>
      </c>
      <c r="Y50">
        <v>216</v>
      </c>
      <c r="Z50">
        <v>62315.236111111109</v>
      </c>
      <c r="AA50">
        <v>10.105504587155963</v>
      </c>
      <c r="AB50">
        <v>16.495346467592594</v>
      </c>
      <c r="AC50">
        <v>20</v>
      </c>
      <c r="AD50">
        <v>178.14974185</v>
      </c>
      <c r="AE50">
        <v>0.33250000000000002</v>
      </c>
      <c r="AF50">
        <v>0.11878510611394343</v>
      </c>
      <c r="AG50">
        <v>0.18902994105393911</v>
      </c>
      <c r="AH50">
        <v>0.31261530934836812</v>
      </c>
      <c r="AI50">
        <v>154.69149555772987</v>
      </c>
      <c r="AJ50">
        <v>5.8430705505610838</v>
      </c>
      <c r="AK50">
        <v>1.2639329601843368</v>
      </c>
      <c r="AL50">
        <v>2.9947465459526637</v>
      </c>
      <c r="AM50">
        <v>0</v>
      </c>
      <c r="AN50">
        <v>1.1225692431807801</v>
      </c>
      <c r="AO50">
        <v>109</v>
      </c>
      <c r="AP50">
        <v>4.0935672514619881E-2</v>
      </c>
      <c r="AQ50">
        <v>16.899999999999999</v>
      </c>
      <c r="AR50">
        <v>3.9823626880466292</v>
      </c>
      <c r="AS50">
        <v>-62108.810000000056</v>
      </c>
      <c r="AT50">
        <v>0.42295567572524345</v>
      </c>
      <c r="AU50">
        <v>40570365.479999997</v>
      </c>
    </row>
    <row r="51" spans="1:47" ht="15" x14ac:dyDescent="0.25">
      <c r="A51" t="s">
        <v>837</v>
      </c>
      <c r="B51" t="s">
        <v>600</v>
      </c>
      <c r="C51" t="s">
        <v>128</v>
      </c>
      <c r="D51"/>
      <c r="E51">
        <v>86.882000000000005</v>
      </c>
      <c r="F51" t="s">
        <v>1520</v>
      </c>
      <c r="G51">
        <v>-641296</v>
      </c>
      <c r="H51">
        <v>0.16609486332746701</v>
      </c>
      <c r="I51">
        <v>-666104</v>
      </c>
      <c r="J51">
        <v>3.7540042712226377E-3</v>
      </c>
      <c r="K51">
        <v>0.7163673487659814</v>
      </c>
      <c r="L51" s="126">
        <v>161079.45989999999</v>
      </c>
      <c r="M51">
        <v>40159</v>
      </c>
      <c r="N51">
        <v>68</v>
      </c>
      <c r="O51">
        <v>28.06</v>
      </c>
      <c r="P51">
        <v>0</v>
      </c>
      <c r="Q51">
        <v>-103.18999999999998</v>
      </c>
      <c r="R51">
        <v>12057.5</v>
      </c>
      <c r="S51">
        <v>1130.9214589999999</v>
      </c>
      <c r="T51">
        <v>1346.3521846906601</v>
      </c>
      <c r="U51">
        <v>0.36930654262171891</v>
      </c>
      <c r="V51">
        <v>0.18376296191581948</v>
      </c>
      <c r="W51">
        <v>2.6527041078986194E-3</v>
      </c>
      <c r="X51">
        <v>10128.1</v>
      </c>
      <c r="Y51">
        <v>80.5</v>
      </c>
      <c r="Z51">
        <v>58352.34782608696</v>
      </c>
      <c r="AA51">
        <v>14.518518518518519</v>
      </c>
      <c r="AB51">
        <v>14.048713776397515</v>
      </c>
      <c r="AC51">
        <v>12.36</v>
      </c>
      <c r="AD51">
        <v>91.498499919093845</v>
      </c>
      <c r="AE51">
        <v>0.59840000000000004</v>
      </c>
      <c r="AF51">
        <v>0.10364803005349403</v>
      </c>
      <c r="AG51">
        <v>0.22730147644259058</v>
      </c>
      <c r="AH51">
        <v>0.33446012568641537</v>
      </c>
      <c r="AI51">
        <v>174.13587692830225</v>
      </c>
      <c r="AJ51">
        <v>5.6485033056760141</v>
      </c>
      <c r="AK51">
        <v>1.0148934160683276</v>
      </c>
      <c r="AL51">
        <v>2.5465359968314258</v>
      </c>
      <c r="AM51">
        <v>0</v>
      </c>
      <c r="AN51">
        <v>1.86058683391119</v>
      </c>
      <c r="AO51">
        <v>114</v>
      </c>
      <c r="AP51">
        <v>5.8548009367681503E-3</v>
      </c>
      <c r="AQ51">
        <v>7.26</v>
      </c>
      <c r="AR51">
        <v>4.7633166956681015</v>
      </c>
      <c r="AS51">
        <v>-119595.18</v>
      </c>
      <c r="AT51">
        <v>0.29550141278987696</v>
      </c>
      <c r="AU51">
        <v>13636047.48</v>
      </c>
    </row>
    <row r="52" spans="1:47" ht="15" x14ac:dyDescent="0.25">
      <c r="A52" t="s">
        <v>838</v>
      </c>
      <c r="B52" t="s">
        <v>446</v>
      </c>
      <c r="C52" t="s">
        <v>328</v>
      </c>
      <c r="D52"/>
      <c r="E52">
        <v>91.782000000000011</v>
      </c>
      <c r="F52" t="s">
        <v>1518</v>
      </c>
      <c r="G52">
        <v>-1079289</v>
      </c>
      <c r="H52">
        <v>0.18304608639641973</v>
      </c>
      <c r="I52">
        <v>-1388293</v>
      </c>
      <c r="J52">
        <v>1.1449209774430907E-2</v>
      </c>
      <c r="K52">
        <v>0.79178280147693936</v>
      </c>
      <c r="L52" s="126">
        <v>102124.52280000001</v>
      </c>
      <c r="M52">
        <v>36828</v>
      </c>
      <c r="N52">
        <v>0</v>
      </c>
      <c r="O52">
        <v>29.249999999999996</v>
      </c>
      <c r="P52">
        <v>0</v>
      </c>
      <c r="Q52">
        <v>89.199999999999989</v>
      </c>
      <c r="R52">
        <v>10964.800000000001</v>
      </c>
      <c r="S52">
        <v>1554.8995239999999</v>
      </c>
      <c r="T52">
        <v>1936.18025795933</v>
      </c>
      <c r="U52">
        <v>0.45260077203547983</v>
      </c>
      <c r="V52">
        <v>0.17363799578859479</v>
      </c>
      <c r="W52">
        <v>1.2636096221481639E-3</v>
      </c>
      <c r="X52">
        <v>8805.6</v>
      </c>
      <c r="Y52">
        <v>99.1</v>
      </c>
      <c r="Z52">
        <v>52803.854692230074</v>
      </c>
      <c r="AA52">
        <v>11.62</v>
      </c>
      <c r="AB52">
        <v>15.690207103935419</v>
      </c>
      <c r="AC52">
        <v>16.899999999999999</v>
      </c>
      <c r="AD52">
        <v>92.005888994082838</v>
      </c>
      <c r="AE52">
        <v>0.72030000000000005</v>
      </c>
      <c r="AF52">
        <v>9.759406428316926E-2</v>
      </c>
      <c r="AG52">
        <v>0.24792325740931095</v>
      </c>
      <c r="AH52">
        <v>0.35218745873532836</v>
      </c>
      <c r="AI52">
        <v>184.25885118477919</v>
      </c>
      <c r="AJ52">
        <v>4.999884923072627</v>
      </c>
      <c r="AK52">
        <v>1.6340998380476364</v>
      </c>
      <c r="AL52">
        <v>2.6960844874766146</v>
      </c>
      <c r="AM52">
        <v>1.5</v>
      </c>
      <c r="AN52">
        <v>1.0161834672071299</v>
      </c>
      <c r="AO52">
        <v>70</v>
      </c>
      <c r="AP52">
        <v>8.8397790055248626E-3</v>
      </c>
      <c r="AQ52">
        <v>11.63</v>
      </c>
      <c r="AR52">
        <v>3.9736731402179544</v>
      </c>
      <c r="AS52">
        <v>5187.9799999999814</v>
      </c>
      <c r="AT52">
        <v>0.43458685172823358</v>
      </c>
      <c r="AU52">
        <v>17049209.969999999</v>
      </c>
    </row>
    <row r="53" spans="1:47" ht="15" x14ac:dyDescent="0.25">
      <c r="A53" t="s">
        <v>839</v>
      </c>
      <c r="B53" t="s">
        <v>481</v>
      </c>
      <c r="C53" t="s">
        <v>216</v>
      </c>
      <c r="D53"/>
      <c r="E53">
        <v>95.831000000000003</v>
      </c>
      <c r="F53" t="s">
        <v>1516</v>
      </c>
      <c r="G53">
        <v>25231</v>
      </c>
      <c r="H53">
        <v>0.18443771973431239</v>
      </c>
      <c r="I53">
        <v>38519</v>
      </c>
      <c r="J53">
        <v>0</v>
      </c>
      <c r="K53">
        <v>0.6743741627386507</v>
      </c>
      <c r="L53" s="126">
        <v>186344.62830000001</v>
      </c>
      <c r="M53">
        <v>56029</v>
      </c>
      <c r="N53">
        <v>93</v>
      </c>
      <c r="O53">
        <v>37.700000000000003</v>
      </c>
      <c r="P53">
        <v>0</v>
      </c>
      <c r="Q53">
        <v>87.250000000000014</v>
      </c>
      <c r="R53">
        <v>9797</v>
      </c>
      <c r="S53">
        <v>2000.7800070000001</v>
      </c>
      <c r="T53">
        <v>2259.3932816656998</v>
      </c>
      <c r="U53">
        <v>0.17943860631550182</v>
      </c>
      <c r="V53">
        <v>9.5020183795749016E-2</v>
      </c>
      <c r="W53">
        <v>4.9980507427171625E-4</v>
      </c>
      <c r="X53">
        <v>8675.6</v>
      </c>
      <c r="Y53">
        <v>99.89</v>
      </c>
      <c r="Z53">
        <v>57693.976774451898</v>
      </c>
      <c r="AA53">
        <v>12.704918032786885</v>
      </c>
      <c r="AB53">
        <v>20.029832886174791</v>
      </c>
      <c r="AC53">
        <v>11.12</v>
      </c>
      <c r="AD53">
        <v>179.92625962230218</v>
      </c>
      <c r="AE53">
        <v>0.36570000000000003</v>
      </c>
      <c r="AF53">
        <v>0.10592714665479357</v>
      </c>
      <c r="AG53">
        <v>0.15600802351421122</v>
      </c>
      <c r="AH53">
        <v>0.26446267488302122</v>
      </c>
      <c r="AI53">
        <v>134.12469090111213</v>
      </c>
      <c r="AJ53">
        <v>7.0900582066971243</v>
      </c>
      <c r="AK53">
        <v>1.3266129068320205</v>
      </c>
      <c r="AL53">
        <v>2.5960044567996006</v>
      </c>
      <c r="AM53">
        <v>0</v>
      </c>
      <c r="AN53">
        <v>1.0875565822959801</v>
      </c>
      <c r="AO53">
        <v>54</v>
      </c>
      <c r="AP53">
        <v>3.3898305084745763E-2</v>
      </c>
      <c r="AQ53">
        <v>19.78</v>
      </c>
      <c r="AR53">
        <v>3.4653311161941454</v>
      </c>
      <c r="AS53">
        <v>2788.8299999999581</v>
      </c>
      <c r="AT53">
        <v>0.44248020894760748</v>
      </c>
      <c r="AU53">
        <v>19601692.84</v>
      </c>
    </row>
    <row r="54" spans="1:47" ht="15" x14ac:dyDescent="0.25">
      <c r="A54" t="s">
        <v>840</v>
      </c>
      <c r="B54" t="s">
        <v>732</v>
      </c>
      <c r="C54" t="s">
        <v>192</v>
      </c>
      <c r="D54"/>
      <c r="E54">
        <v>92.942999999999998</v>
      </c>
      <c r="F54" t="s">
        <v>1516</v>
      </c>
      <c r="G54">
        <v>227355</v>
      </c>
      <c r="H54">
        <v>0.66475895535426466</v>
      </c>
      <c r="I54">
        <v>227355</v>
      </c>
      <c r="J54">
        <v>0</v>
      </c>
      <c r="K54">
        <v>0.65955504371556462</v>
      </c>
      <c r="L54" s="126">
        <v>231742.77859999999</v>
      </c>
      <c r="M54">
        <v>35810</v>
      </c>
      <c r="N54">
        <v>41</v>
      </c>
      <c r="O54">
        <v>9.5300000000000011</v>
      </c>
      <c r="P54">
        <v>0</v>
      </c>
      <c r="Q54">
        <v>-9.68</v>
      </c>
      <c r="R54">
        <v>15431.7</v>
      </c>
      <c r="S54">
        <v>230.34661199999999</v>
      </c>
      <c r="T54">
        <v>290.32695316179104</v>
      </c>
      <c r="U54">
        <v>0.59510341745334638</v>
      </c>
      <c r="V54">
        <v>0.16444713326193833</v>
      </c>
      <c r="W54">
        <v>0.13123643424805398</v>
      </c>
      <c r="X54">
        <v>12243.6</v>
      </c>
      <c r="Y54">
        <v>23.57</v>
      </c>
      <c r="Z54">
        <v>39495.613067458631</v>
      </c>
      <c r="AA54">
        <v>8.5384615384615383</v>
      </c>
      <c r="AB54">
        <v>9.7728728044123887</v>
      </c>
      <c r="AC54">
        <v>5.5</v>
      </c>
      <c r="AD54">
        <v>41.881202181818182</v>
      </c>
      <c r="AE54">
        <v>1.097</v>
      </c>
      <c r="AF54">
        <v>0.1310913885586725</v>
      </c>
      <c r="AG54">
        <v>0.14960999248226972</v>
      </c>
      <c r="AH54">
        <v>0.29674453425449338</v>
      </c>
      <c r="AI54">
        <v>309.47709358972469</v>
      </c>
      <c r="AJ54">
        <v>6.7515388500007019</v>
      </c>
      <c r="AK54">
        <v>0.93168880721590197</v>
      </c>
      <c r="AL54">
        <v>2.3215556833644282</v>
      </c>
      <c r="AM54">
        <v>3</v>
      </c>
      <c r="AN54">
        <v>1.7478499160873</v>
      </c>
      <c r="AO54">
        <v>51</v>
      </c>
      <c r="AP54">
        <v>0</v>
      </c>
      <c r="AQ54">
        <v>2.75</v>
      </c>
      <c r="AR54">
        <v>2.9837298576760842</v>
      </c>
      <c r="AS54">
        <v>6806.6699999999983</v>
      </c>
      <c r="AT54">
        <v>0.46099609613050829</v>
      </c>
      <c r="AU54">
        <v>3554638.2199999997</v>
      </c>
    </row>
    <row r="55" spans="1:47" ht="15" x14ac:dyDescent="0.25">
      <c r="A55" t="s">
        <v>841</v>
      </c>
      <c r="B55" t="s">
        <v>689</v>
      </c>
      <c r="C55" t="s">
        <v>250</v>
      </c>
      <c r="D55"/>
      <c r="E55">
        <v>95.162000000000006</v>
      </c>
      <c r="F55" t="s">
        <v>1516</v>
      </c>
      <c r="G55">
        <v>949302</v>
      </c>
      <c r="H55">
        <v>0.53349672180632224</v>
      </c>
      <c r="I55">
        <v>884809</v>
      </c>
      <c r="J55">
        <v>5.0441712216185569E-3</v>
      </c>
      <c r="K55">
        <v>0.60001982470577608</v>
      </c>
      <c r="L55" s="126">
        <v>88994.521900000007</v>
      </c>
      <c r="M55">
        <v>36049</v>
      </c>
      <c r="N55">
        <v>7</v>
      </c>
      <c r="O55">
        <v>15.390000000000002</v>
      </c>
      <c r="P55">
        <v>0</v>
      </c>
      <c r="Q55">
        <v>11.400000000000006</v>
      </c>
      <c r="R55">
        <v>11306.1</v>
      </c>
      <c r="S55">
        <v>826.00749199999996</v>
      </c>
      <c r="T55">
        <v>1014.0579609712901</v>
      </c>
      <c r="U55">
        <v>0.50934135716047479</v>
      </c>
      <c r="V55">
        <v>0.11351663018572233</v>
      </c>
      <c r="W55">
        <v>0</v>
      </c>
      <c r="X55">
        <v>9209.5</v>
      </c>
      <c r="Y55">
        <v>73</v>
      </c>
      <c r="Z55">
        <v>44751.863013698632</v>
      </c>
      <c r="AA55">
        <v>11.452054794520548</v>
      </c>
      <c r="AB55">
        <v>11.315171123287671</v>
      </c>
      <c r="AC55">
        <v>8</v>
      </c>
      <c r="AD55">
        <v>103.25093649999999</v>
      </c>
      <c r="AE55">
        <v>0.33250000000000002</v>
      </c>
      <c r="AF55">
        <v>0.11746360066450023</v>
      </c>
      <c r="AG55">
        <v>0.1716733800209993</v>
      </c>
      <c r="AH55">
        <v>0.29161262416826839</v>
      </c>
      <c r="AI55">
        <v>215.51499438457878</v>
      </c>
      <c r="AJ55">
        <v>6.2476633130543711</v>
      </c>
      <c r="AK55">
        <v>1.7526909227770382</v>
      </c>
      <c r="AL55">
        <v>3.5401839711937626</v>
      </c>
      <c r="AM55">
        <v>1.5</v>
      </c>
      <c r="AN55">
        <v>1.20963178354909</v>
      </c>
      <c r="AO55">
        <v>84</v>
      </c>
      <c r="AP55">
        <v>0</v>
      </c>
      <c r="AQ55">
        <v>5.85</v>
      </c>
      <c r="AR55">
        <v>3.162105588991786</v>
      </c>
      <c r="AS55">
        <v>-43272.760000000009</v>
      </c>
      <c r="AT55">
        <v>0.47274255097057755</v>
      </c>
      <c r="AU55">
        <v>9338961.1600000001</v>
      </c>
    </row>
    <row r="56" spans="1:47" ht="15" x14ac:dyDescent="0.25">
      <c r="A56" t="s">
        <v>842</v>
      </c>
      <c r="B56" t="s">
        <v>339</v>
      </c>
      <c r="C56" t="s">
        <v>164</v>
      </c>
      <c r="D56"/>
      <c r="E56">
        <v>102.944</v>
      </c>
      <c r="F56" t="s">
        <v>1518</v>
      </c>
      <c r="G56">
        <v>1012550</v>
      </c>
      <c r="H56">
        <v>0.5293146736143487</v>
      </c>
      <c r="I56">
        <v>959076</v>
      </c>
      <c r="J56">
        <v>0</v>
      </c>
      <c r="K56">
        <v>0.73730483266667823</v>
      </c>
      <c r="L56" s="126">
        <v>145250.29930000001</v>
      </c>
      <c r="M56">
        <v>45901</v>
      </c>
      <c r="N56">
        <v>32</v>
      </c>
      <c r="O56">
        <v>9.15</v>
      </c>
      <c r="P56">
        <v>0</v>
      </c>
      <c r="Q56">
        <v>155.20999999999998</v>
      </c>
      <c r="R56">
        <v>9050.4</v>
      </c>
      <c r="S56">
        <v>1115.8484940000001</v>
      </c>
      <c r="T56">
        <v>1232.96909177932</v>
      </c>
      <c r="U56">
        <v>0.18743293388358509</v>
      </c>
      <c r="V56">
        <v>9.52394581983457E-2</v>
      </c>
      <c r="W56">
        <v>2.6885370335948131E-3</v>
      </c>
      <c r="X56">
        <v>8190.7</v>
      </c>
      <c r="Y56">
        <v>69</v>
      </c>
      <c r="Z56">
        <v>52384.405797101448</v>
      </c>
      <c r="AA56">
        <v>14.985714285714286</v>
      </c>
      <c r="AB56">
        <v>16.171717304347826</v>
      </c>
      <c r="AC56">
        <v>5</v>
      </c>
      <c r="AD56">
        <v>223.16969880000002</v>
      </c>
      <c r="AE56">
        <v>0.33250000000000002</v>
      </c>
      <c r="AF56">
        <v>0.11603980718286928</v>
      </c>
      <c r="AG56">
        <v>0.15130925009858814</v>
      </c>
      <c r="AH56">
        <v>0.27127132155936429</v>
      </c>
      <c r="AI56">
        <v>194.44844095474488</v>
      </c>
      <c r="AJ56">
        <v>6.2231339555248297</v>
      </c>
      <c r="AK56">
        <v>0.95997193225025923</v>
      </c>
      <c r="AL56">
        <v>2.6131806429312134</v>
      </c>
      <c r="AM56">
        <v>0</v>
      </c>
      <c r="AN56">
        <v>1.1517839299350301</v>
      </c>
      <c r="AO56">
        <v>53</v>
      </c>
      <c r="AP56">
        <v>2.5380710659898475E-3</v>
      </c>
      <c r="AQ56">
        <v>7.25</v>
      </c>
      <c r="AR56">
        <v>3.8076079040423982</v>
      </c>
      <c r="AS56">
        <v>13446.549999999988</v>
      </c>
      <c r="AT56">
        <v>0.5396740217713144</v>
      </c>
      <c r="AU56">
        <v>10098857.02</v>
      </c>
    </row>
    <row r="57" spans="1:47" ht="15" x14ac:dyDescent="0.25">
      <c r="A57" t="s">
        <v>843</v>
      </c>
      <c r="B57" t="s">
        <v>586</v>
      </c>
      <c r="C57" t="s">
        <v>136</v>
      </c>
      <c r="D57"/>
      <c r="E57">
        <v>96.055000000000007</v>
      </c>
      <c r="F57" t="s">
        <v>1520</v>
      </c>
      <c r="G57">
        <v>-2430032</v>
      </c>
      <c r="H57">
        <v>0.14126852418025668</v>
      </c>
      <c r="I57">
        <v>-2250179</v>
      </c>
      <c r="J57">
        <v>1.8636873057073958E-2</v>
      </c>
      <c r="K57">
        <v>0.79491590771048715</v>
      </c>
      <c r="L57" s="126">
        <v>188765.06</v>
      </c>
      <c r="M57">
        <v>36478</v>
      </c>
      <c r="N57">
        <v>8</v>
      </c>
      <c r="O57">
        <v>104.58000000000001</v>
      </c>
      <c r="P57">
        <v>0</v>
      </c>
      <c r="Q57">
        <v>-168.32</v>
      </c>
      <c r="R57">
        <v>10287.6</v>
      </c>
      <c r="S57">
        <v>4111.8487000000005</v>
      </c>
      <c r="T57">
        <v>4994.12779499936</v>
      </c>
      <c r="U57">
        <v>0.42945978094962489</v>
      </c>
      <c r="V57">
        <v>0.153897067029728</v>
      </c>
      <c r="W57">
        <v>2.0796112707162594E-2</v>
      </c>
      <c r="X57">
        <v>8470.1</v>
      </c>
      <c r="Y57">
        <v>255</v>
      </c>
      <c r="Z57">
        <v>57567.937254901961</v>
      </c>
      <c r="AA57">
        <v>12.686046511627907</v>
      </c>
      <c r="AB57">
        <v>16.1248968627451</v>
      </c>
      <c r="AC57">
        <v>28</v>
      </c>
      <c r="AD57">
        <v>146.8517392857143</v>
      </c>
      <c r="AE57">
        <v>0.24640000000000001</v>
      </c>
      <c r="AF57">
        <v>0.10929183946490073</v>
      </c>
      <c r="AG57">
        <v>0.17072244712365681</v>
      </c>
      <c r="AH57">
        <v>0.29275243907738291</v>
      </c>
      <c r="AI57">
        <v>198.52165280303234</v>
      </c>
      <c r="AJ57">
        <v>5.11188502629577</v>
      </c>
      <c r="AK57">
        <v>0.91443887045183636</v>
      </c>
      <c r="AL57">
        <v>3.5714561841304144</v>
      </c>
      <c r="AM57">
        <v>1.6</v>
      </c>
      <c r="AN57">
        <v>0.79391442165623005</v>
      </c>
      <c r="AO57">
        <v>25</v>
      </c>
      <c r="AP57">
        <v>7.3017862738953304E-2</v>
      </c>
      <c r="AQ57">
        <v>116.2</v>
      </c>
      <c r="AR57">
        <v>3.2592861367890156</v>
      </c>
      <c r="AS57">
        <v>153947.94999999995</v>
      </c>
      <c r="AT57">
        <v>0.3725439713879658</v>
      </c>
      <c r="AU57">
        <v>42301005.590000004</v>
      </c>
    </row>
    <row r="58" spans="1:47" ht="15" x14ac:dyDescent="0.25">
      <c r="A58" t="s">
        <v>844</v>
      </c>
      <c r="B58" t="s">
        <v>702</v>
      </c>
      <c r="C58" t="s">
        <v>289</v>
      </c>
      <c r="D58"/>
      <c r="E58">
        <v>103.149</v>
      </c>
      <c r="F58" t="s">
        <v>1516</v>
      </c>
      <c r="G58">
        <v>89794</v>
      </c>
      <c r="H58">
        <v>0.8380566147192523</v>
      </c>
      <c r="I58">
        <v>81707</v>
      </c>
      <c r="J58">
        <v>0</v>
      </c>
      <c r="K58">
        <v>0.7836070196360867</v>
      </c>
      <c r="L58" s="126">
        <v>162539.89749999999</v>
      </c>
      <c r="M58">
        <v>43426</v>
      </c>
      <c r="N58">
        <v>11</v>
      </c>
      <c r="O58">
        <v>3.0300000000000002</v>
      </c>
      <c r="P58">
        <v>0</v>
      </c>
      <c r="Q58">
        <v>242.88</v>
      </c>
      <c r="R58">
        <v>10577</v>
      </c>
      <c r="S58">
        <v>623.59011999999996</v>
      </c>
      <c r="T58">
        <v>703.65482083718302</v>
      </c>
      <c r="U58">
        <v>0.18429916593290477</v>
      </c>
      <c r="V58">
        <v>9.3030176616653262E-2</v>
      </c>
      <c r="W58">
        <v>5.9269765210520015E-3</v>
      </c>
      <c r="X58">
        <v>9373.5</v>
      </c>
      <c r="Y58">
        <v>36.300000000000004</v>
      </c>
      <c r="Z58">
        <v>60115.399449035809</v>
      </c>
      <c r="AA58">
        <v>14.619047619047619</v>
      </c>
      <c r="AB58">
        <v>17.178791184573001</v>
      </c>
      <c r="AC58">
        <v>6</v>
      </c>
      <c r="AD58">
        <v>103.93168666666666</v>
      </c>
      <c r="AE58">
        <v>0.29920000000000002</v>
      </c>
      <c r="AF58">
        <v>0.11604162009944448</v>
      </c>
      <c r="AG58">
        <v>0.17714100364921925</v>
      </c>
      <c r="AH58">
        <v>0.29703564259666509</v>
      </c>
      <c r="AI58">
        <v>231.32502484163797</v>
      </c>
      <c r="AJ58">
        <v>4.1879430441172394</v>
      </c>
      <c r="AK58">
        <v>0.84987584227601698</v>
      </c>
      <c r="AL58">
        <v>2.3846171976818344</v>
      </c>
      <c r="AM58">
        <v>2.5</v>
      </c>
      <c r="AN58">
        <v>1.0268218352779099</v>
      </c>
      <c r="AO58">
        <v>32</v>
      </c>
      <c r="AP58">
        <v>9.8039215686274508E-3</v>
      </c>
      <c r="AQ58">
        <v>9.4700000000000006</v>
      </c>
      <c r="AR58">
        <v>3.8463342066957793</v>
      </c>
      <c r="AS58">
        <v>-28607.930000000022</v>
      </c>
      <c r="AT58">
        <v>0.61204732792537941</v>
      </c>
      <c r="AU58">
        <v>6595731.4800000004</v>
      </c>
    </row>
    <row r="59" spans="1:47" ht="15" x14ac:dyDescent="0.25">
      <c r="A59" t="s">
        <v>1555</v>
      </c>
      <c r="B59" t="s">
        <v>123</v>
      </c>
      <c r="C59" t="s">
        <v>124</v>
      </c>
      <c r="D59"/>
      <c r="E59">
        <v>90.762</v>
      </c>
      <c r="F59" t="s">
        <v>1516</v>
      </c>
      <c r="G59">
        <v>1246511</v>
      </c>
      <c r="H59">
        <v>0.45015370709414665</v>
      </c>
      <c r="I59">
        <v>1262322</v>
      </c>
      <c r="J59">
        <v>0</v>
      </c>
      <c r="K59">
        <v>0.72259103758998522</v>
      </c>
      <c r="L59" s="126">
        <v>203945.84820000001</v>
      </c>
      <c r="M59">
        <v>31543</v>
      </c>
      <c r="N59">
        <v>101</v>
      </c>
      <c r="O59">
        <v>44.180000000000007</v>
      </c>
      <c r="P59">
        <v>0</v>
      </c>
      <c r="Q59">
        <v>-64.140000000000015</v>
      </c>
      <c r="R59">
        <v>10357.9</v>
      </c>
      <c r="S59">
        <v>2938.939194</v>
      </c>
      <c r="T59">
        <v>3662.0630114174701</v>
      </c>
      <c r="U59">
        <v>0.41197268438620166</v>
      </c>
      <c r="V59">
        <v>0.16465867854222777</v>
      </c>
      <c r="W59">
        <v>1.5589574324483286E-2</v>
      </c>
      <c r="X59">
        <v>8312.6</v>
      </c>
      <c r="Y59">
        <v>192.6</v>
      </c>
      <c r="Z59">
        <v>56157.044755970928</v>
      </c>
      <c r="AA59">
        <v>9.1701030927835046</v>
      </c>
      <c r="AB59">
        <v>15.259289688473521</v>
      </c>
      <c r="AC59">
        <v>19</v>
      </c>
      <c r="AD59">
        <v>154.68101021052632</v>
      </c>
      <c r="AE59">
        <v>0.49869999999999998</v>
      </c>
      <c r="AF59">
        <v>0.12567219920371656</v>
      </c>
      <c r="AG59">
        <v>0.14720031219913116</v>
      </c>
      <c r="AH59">
        <v>0.27725899642892532</v>
      </c>
      <c r="AI59">
        <v>149.93369066621116</v>
      </c>
      <c r="AJ59">
        <v>5.7314449240433367</v>
      </c>
      <c r="AK59">
        <v>1.1838223199575169</v>
      </c>
      <c r="AL59">
        <v>2.7881768358273988</v>
      </c>
      <c r="AM59">
        <v>1.2</v>
      </c>
      <c r="AN59">
        <v>1.3111988335296501</v>
      </c>
      <c r="AO59">
        <v>118</v>
      </c>
      <c r="AP59">
        <v>5.0433412135539799E-2</v>
      </c>
      <c r="AQ59">
        <v>10.26</v>
      </c>
      <c r="AR59">
        <v>3.3180914435092279</v>
      </c>
      <c r="AS59">
        <v>129893.80000000005</v>
      </c>
      <c r="AT59">
        <v>0.4532682338230703</v>
      </c>
      <c r="AU59">
        <v>30441176.210000001</v>
      </c>
    </row>
    <row r="60" spans="1:47" ht="15" x14ac:dyDescent="0.25">
      <c r="A60" t="s">
        <v>845</v>
      </c>
      <c r="B60" t="s">
        <v>340</v>
      </c>
      <c r="C60" t="s">
        <v>272</v>
      </c>
      <c r="D60"/>
      <c r="E60">
        <v>82.483000000000004</v>
      </c>
      <c r="F60" t="s">
        <v>1520</v>
      </c>
      <c r="G60">
        <v>679154</v>
      </c>
      <c r="H60">
        <v>0.80091961347968166</v>
      </c>
      <c r="I60">
        <v>612493</v>
      </c>
      <c r="J60">
        <v>0</v>
      </c>
      <c r="K60">
        <v>0.62925607992914578</v>
      </c>
      <c r="L60" s="126">
        <v>104730.8416</v>
      </c>
      <c r="M60">
        <v>36178</v>
      </c>
      <c r="N60">
        <v>23</v>
      </c>
      <c r="O60">
        <v>8.44</v>
      </c>
      <c r="P60">
        <v>0</v>
      </c>
      <c r="Q60">
        <v>-6.7800000000000011</v>
      </c>
      <c r="R60">
        <v>12976</v>
      </c>
      <c r="S60">
        <v>453.996151</v>
      </c>
      <c r="T60">
        <v>536.83242498352604</v>
      </c>
      <c r="U60">
        <v>0.43698692723057908</v>
      </c>
      <c r="V60">
        <v>0.14466931460835225</v>
      </c>
      <c r="W60">
        <v>0</v>
      </c>
      <c r="X60">
        <v>10973.800000000001</v>
      </c>
      <c r="Y60">
        <v>36.36</v>
      </c>
      <c r="Z60">
        <v>46600.330033003302</v>
      </c>
      <c r="AA60">
        <v>8.5897435897435894</v>
      </c>
      <c r="AB60">
        <v>12.486142766776679</v>
      </c>
      <c r="AC60">
        <v>3</v>
      </c>
      <c r="AD60">
        <v>151.33205033333334</v>
      </c>
      <c r="AE60">
        <v>0.36570000000000003</v>
      </c>
      <c r="AF60">
        <v>0.1325913353696101</v>
      </c>
      <c r="AG60">
        <v>0.11431991569623712</v>
      </c>
      <c r="AH60">
        <v>0.26250973694137658</v>
      </c>
      <c r="AI60">
        <v>30.954006920644577</v>
      </c>
      <c r="AJ60">
        <v>36.028443037073934</v>
      </c>
      <c r="AK60">
        <v>7.8996185867786233</v>
      </c>
      <c r="AL60">
        <v>18.772560307407669</v>
      </c>
      <c r="AM60">
        <v>0.5</v>
      </c>
      <c r="AN60">
        <v>0.94335336255732805</v>
      </c>
      <c r="AO60">
        <v>25</v>
      </c>
      <c r="AP60">
        <v>0</v>
      </c>
      <c r="AQ60">
        <v>3.12</v>
      </c>
      <c r="AR60">
        <v>3.6898084758215335</v>
      </c>
      <c r="AS60">
        <v>27732.48000000001</v>
      </c>
      <c r="AT60">
        <v>0.57430736529159099</v>
      </c>
      <c r="AU60">
        <v>5891074.8300000001</v>
      </c>
    </row>
    <row r="61" spans="1:47" ht="15" x14ac:dyDescent="0.25">
      <c r="A61" t="s">
        <v>846</v>
      </c>
      <c r="B61" t="s">
        <v>125</v>
      </c>
      <c r="C61" t="s">
        <v>109</v>
      </c>
      <c r="D61"/>
      <c r="E61">
        <v>106.643</v>
      </c>
      <c r="F61" t="s">
        <v>1516</v>
      </c>
      <c r="G61">
        <v>3790540</v>
      </c>
      <c r="H61">
        <v>0.30470589421277983</v>
      </c>
      <c r="I61">
        <v>3723698</v>
      </c>
      <c r="J61">
        <v>0</v>
      </c>
      <c r="K61">
        <v>0.79791133287415605</v>
      </c>
      <c r="L61" s="126">
        <v>267626.47470000002</v>
      </c>
      <c r="M61">
        <v>57742</v>
      </c>
      <c r="N61">
        <v>47</v>
      </c>
      <c r="O61">
        <v>27.59</v>
      </c>
      <c r="P61">
        <v>0</v>
      </c>
      <c r="Q61">
        <v>-0.61</v>
      </c>
      <c r="R61">
        <v>12823.800000000001</v>
      </c>
      <c r="S61">
        <v>3723.5645180000001</v>
      </c>
      <c r="T61">
        <v>4242.0224332907301</v>
      </c>
      <c r="U61">
        <v>0.11821627122938441</v>
      </c>
      <c r="V61">
        <v>0.10138344056483997</v>
      </c>
      <c r="W61">
        <v>2.5605010612575613E-2</v>
      </c>
      <c r="X61">
        <v>11256.5</v>
      </c>
      <c r="Y61">
        <v>216.87000000000003</v>
      </c>
      <c r="Z61">
        <v>78409.618665560003</v>
      </c>
      <c r="AA61">
        <v>15.236607142857142</v>
      </c>
      <c r="AB61">
        <v>17.169569410245767</v>
      </c>
      <c r="AC61">
        <v>31.58</v>
      </c>
      <c r="AD61">
        <v>117.90894610512984</v>
      </c>
      <c r="AE61">
        <v>0.69810000000000005</v>
      </c>
      <c r="AF61">
        <v>0.11776483954298141</v>
      </c>
      <c r="AG61">
        <v>0.13099752482224711</v>
      </c>
      <c r="AH61">
        <v>0.25711166656745232</v>
      </c>
      <c r="AI61">
        <v>179.033556898879</v>
      </c>
      <c r="AJ61">
        <v>5.9472342018141644</v>
      </c>
      <c r="AK61">
        <v>1.4397774220984845</v>
      </c>
      <c r="AL61">
        <v>3.3058501326797103</v>
      </c>
      <c r="AM61">
        <v>2</v>
      </c>
      <c r="AN61">
        <v>0.99411813512517699</v>
      </c>
      <c r="AO61">
        <v>29</v>
      </c>
      <c r="AP61">
        <v>5.737356566085848E-2</v>
      </c>
      <c r="AQ61">
        <v>73.099999999999994</v>
      </c>
      <c r="AR61">
        <v>5.9602077402998139</v>
      </c>
      <c r="AS61">
        <v>5896.1000000000931</v>
      </c>
      <c r="AT61">
        <v>0.31644110990771046</v>
      </c>
      <c r="AU61">
        <v>47750418.520000003</v>
      </c>
    </row>
    <row r="62" spans="1:47" ht="15" x14ac:dyDescent="0.25">
      <c r="A62" t="s">
        <v>847</v>
      </c>
      <c r="B62" t="s">
        <v>341</v>
      </c>
      <c r="C62" t="s">
        <v>113</v>
      </c>
      <c r="D62"/>
      <c r="E62">
        <v>89.394000000000005</v>
      </c>
      <c r="F62" t="s">
        <v>1520</v>
      </c>
      <c r="G62">
        <v>697538</v>
      </c>
      <c r="H62">
        <v>0.4628019379686415</v>
      </c>
      <c r="I62">
        <v>751972</v>
      </c>
      <c r="J62">
        <v>8.3465307980029393E-3</v>
      </c>
      <c r="K62">
        <v>0.58886448552326431</v>
      </c>
      <c r="L62" s="126">
        <v>114688.4454</v>
      </c>
      <c r="M62">
        <v>28923</v>
      </c>
      <c r="N62">
        <v>7</v>
      </c>
      <c r="O62">
        <v>7.83</v>
      </c>
      <c r="P62">
        <v>0</v>
      </c>
      <c r="Q62">
        <v>2.289999999999992</v>
      </c>
      <c r="R62">
        <v>10674.6</v>
      </c>
      <c r="S62">
        <v>777.33679600000005</v>
      </c>
      <c r="T62">
        <v>963.64489157028004</v>
      </c>
      <c r="U62">
        <v>0.58268247216744384</v>
      </c>
      <c r="V62">
        <v>0.14208418354609834</v>
      </c>
      <c r="W62">
        <v>0</v>
      </c>
      <c r="X62">
        <v>8610.7999999999993</v>
      </c>
      <c r="Y62">
        <v>55</v>
      </c>
      <c r="Z62">
        <v>46796.181818181816</v>
      </c>
      <c r="AA62">
        <v>9.5090909090909097</v>
      </c>
      <c r="AB62">
        <v>14.133396290909092</v>
      </c>
      <c r="AC62">
        <v>13</v>
      </c>
      <c r="AD62">
        <v>59.79513815384616</v>
      </c>
      <c r="AE62">
        <v>0.86429999999999996</v>
      </c>
      <c r="AF62">
        <v>0.11726387396058571</v>
      </c>
      <c r="AG62">
        <v>0.14685534092663186</v>
      </c>
      <c r="AH62">
        <v>0.26943334769582272</v>
      </c>
      <c r="AI62">
        <v>157.58806302538648</v>
      </c>
      <c r="AJ62">
        <v>8.7496822831206789</v>
      </c>
      <c r="AK62">
        <v>1.7857622511204172</v>
      </c>
      <c r="AL62">
        <v>4.6339240320329154</v>
      </c>
      <c r="AM62">
        <v>2</v>
      </c>
      <c r="AN62">
        <v>0.91136879136702997</v>
      </c>
      <c r="AO62">
        <v>16</v>
      </c>
      <c r="AP62">
        <v>1.4705882352941176E-2</v>
      </c>
      <c r="AQ62">
        <v>23.81</v>
      </c>
      <c r="AR62">
        <v>3.5188250649853439</v>
      </c>
      <c r="AS62">
        <v>-33505.679999999993</v>
      </c>
      <c r="AT62">
        <v>0.42340434605874205</v>
      </c>
      <c r="AU62">
        <v>8297797.1699999999</v>
      </c>
    </row>
    <row r="63" spans="1:47" ht="15" x14ac:dyDescent="0.25">
      <c r="A63" t="s">
        <v>848</v>
      </c>
      <c r="B63" t="s">
        <v>534</v>
      </c>
      <c r="C63" t="s">
        <v>202</v>
      </c>
      <c r="D63"/>
      <c r="E63">
        <v>83.088999999999999</v>
      </c>
      <c r="F63" t="s">
        <v>1517</v>
      </c>
      <c r="G63">
        <v>764337</v>
      </c>
      <c r="H63">
        <v>0.3562034151172781</v>
      </c>
      <c r="I63">
        <v>1288403</v>
      </c>
      <c r="J63">
        <v>9.4412028983050199E-3</v>
      </c>
      <c r="K63">
        <v>0.58920874129143996</v>
      </c>
      <c r="L63" s="126">
        <v>142659.53899999999</v>
      </c>
      <c r="M63">
        <v>33676</v>
      </c>
      <c r="N63">
        <v>39</v>
      </c>
      <c r="O63">
        <v>12.080000000000002</v>
      </c>
      <c r="P63">
        <v>0</v>
      </c>
      <c r="Q63">
        <v>-24.099999999999994</v>
      </c>
      <c r="R63">
        <v>11462.9</v>
      </c>
      <c r="S63">
        <v>691.67128100000002</v>
      </c>
      <c r="T63">
        <v>875.01311829557903</v>
      </c>
      <c r="U63">
        <v>0.59291490230313615</v>
      </c>
      <c r="V63">
        <v>0.16914758240482736</v>
      </c>
      <c r="W63">
        <v>0</v>
      </c>
      <c r="X63">
        <v>9061.1</v>
      </c>
      <c r="Y63">
        <v>44.9</v>
      </c>
      <c r="Z63">
        <v>52586.748329621383</v>
      </c>
      <c r="AA63">
        <v>13.085106382978724</v>
      </c>
      <c r="AB63">
        <v>15.404705590200447</v>
      </c>
      <c r="AC63">
        <v>3</v>
      </c>
      <c r="AD63">
        <v>230.55709366666667</v>
      </c>
      <c r="AE63">
        <v>0.68700000000000006</v>
      </c>
      <c r="AF63">
        <v>0.10256243758097336</v>
      </c>
      <c r="AG63">
        <v>0.19807498540911606</v>
      </c>
      <c r="AH63">
        <v>0.30619965732021309</v>
      </c>
      <c r="AI63">
        <v>230.89870056351234</v>
      </c>
      <c r="AJ63">
        <v>6.0516505328541195</v>
      </c>
      <c r="AK63">
        <v>1.4382526642705973</v>
      </c>
      <c r="AL63">
        <v>1.7205069314866068</v>
      </c>
      <c r="AM63">
        <v>0.5</v>
      </c>
      <c r="AN63">
        <v>2.0742315264070301</v>
      </c>
      <c r="AO63">
        <v>120</v>
      </c>
      <c r="AP63">
        <v>1.782178217821782E-2</v>
      </c>
      <c r="AQ63">
        <v>4.13</v>
      </c>
      <c r="AR63">
        <v>3.251058736489417</v>
      </c>
      <c r="AS63">
        <v>-28530.179999999993</v>
      </c>
      <c r="AT63">
        <v>0.57932946843799282</v>
      </c>
      <c r="AU63">
        <v>7928563.1600000001</v>
      </c>
    </row>
    <row r="64" spans="1:47" ht="15" x14ac:dyDescent="0.25">
      <c r="A64" t="s">
        <v>849</v>
      </c>
      <c r="B64" t="s">
        <v>733</v>
      </c>
      <c r="C64" t="s">
        <v>192</v>
      </c>
      <c r="D64"/>
      <c r="E64">
        <v>89.885000000000005</v>
      </c>
      <c r="F64" t="s">
        <v>1520</v>
      </c>
      <c r="G64">
        <v>138870</v>
      </c>
      <c r="H64">
        <v>0.44979401186728274</v>
      </c>
      <c r="I64">
        <v>117396</v>
      </c>
      <c r="J64">
        <v>2.7467861699177476E-3</v>
      </c>
      <c r="K64">
        <v>0.67166809491215496</v>
      </c>
      <c r="L64" s="126">
        <v>140451.57089999999</v>
      </c>
      <c r="M64">
        <v>36539</v>
      </c>
      <c r="N64">
        <v>21</v>
      </c>
      <c r="O64">
        <v>24.049999999999997</v>
      </c>
      <c r="P64">
        <v>0</v>
      </c>
      <c r="Q64">
        <v>-44.97999999999999</v>
      </c>
      <c r="R64">
        <v>11786.7</v>
      </c>
      <c r="S64">
        <v>529.93937900000003</v>
      </c>
      <c r="T64">
        <v>623.800262721791</v>
      </c>
      <c r="U64">
        <v>0.40961834051588758</v>
      </c>
      <c r="V64">
        <v>0.13325095623814739</v>
      </c>
      <c r="W64">
        <v>3.5853157460864968E-2</v>
      </c>
      <c r="X64">
        <v>10013.200000000001</v>
      </c>
      <c r="Y64">
        <v>41</v>
      </c>
      <c r="Z64">
        <v>52807.878048780491</v>
      </c>
      <c r="AA64">
        <v>12.804878048780488</v>
      </c>
      <c r="AB64">
        <v>12.925350707317074</v>
      </c>
      <c r="AC64">
        <v>4</v>
      </c>
      <c r="AD64">
        <v>132.48484475000001</v>
      </c>
      <c r="AE64">
        <v>0.33250000000000002</v>
      </c>
      <c r="AF64">
        <v>0.11788254454174106</v>
      </c>
      <c r="AG64">
        <v>0.18612712394799813</v>
      </c>
      <c r="AH64">
        <v>0.31046371194342171</v>
      </c>
      <c r="AI64">
        <v>249.11906008781429</v>
      </c>
      <c r="AJ64">
        <v>4.5120702479964852</v>
      </c>
      <c r="AK64">
        <v>1.0633543910678849</v>
      </c>
      <c r="AL64">
        <v>3.1568602008816979</v>
      </c>
      <c r="AM64">
        <v>3</v>
      </c>
      <c r="AN64">
        <v>1.2656071218874201</v>
      </c>
      <c r="AO64">
        <v>54</v>
      </c>
      <c r="AP64">
        <v>0</v>
      </c>
      <c r="AQ64">
        <v>5.37</v>
      </c>
      <c r="AR64">
        <v>2.9035517753295608</v>
      </c>
      <c r="AS64">
        <v>-21418.24000000002</v>
      </c>
      <c r="AT64">
        <v>0.52924292434336462</v>
      </c>
      <c r="AU64">
        <v>6246225.0099999998</v>
      </c>
    </row>
    <row r="65" spans="1:47" ht="15" x14ac:dyDescent="0.25">
      <c r="A65" t="s">
        <v>850</v>
      </c>
      <c r="B65" t="s">
        <v>734</v>
      </c>
      <c r="C65" t="s">
        <v>192</v>
      </c>
      <c r="D65"/>
      <c r="E65">
        <v>84.344000000000008</v>
      </c>
      <c r="F65" t="s">
        <v>1516</v>
      </c>
      <c r="G65">
        <v>786386</v>
      </c>
      <c r="H65">
        <v>9.9386023155725062E-2</v>
      </c>
      <c r="I65">
        <v>759605</v>
      </c>
      <c r="J65">
        <v>0</v>
      </c>
      <c r="K65">
        <v>0.64863277172681166</v>
      </c>
      <c r="L65" s="126">
        <v>120873.79150000001</v>
      </c>
      <c r="M65">
        <v>32461</v>
      </c>
      <c r="N65">
        <v>12</v>
      </c>
      <c r="O65">
        <v>25.44</v>
      </c>
      <c r="P65">
        <v>0</v>
      </c>
      <c r="Q65">
        <v>3.9200000000000017</v>
      </c>
      <c r="R65">
        <v>9566.5</v>
      </c>
      <c r="S65">
        <v>996.464249</v>
      </c>
      <c r="T65">
        <v>1198.6625937385902</v>
      </c>
      <c r="U65">
        <v>0.52170985213138343</v>
      </c>
      <c r="V65">
        <v>0.13851975435999814</v>
      </c>
      <c r="W65">
        <v>0</v>
      </c>
      <c r="X65">
        <v>7952.7</v>
      </c>
      <c r="Y65">
        <v>61.4</v>
      </c>
      <c r="Z65">
        <v>50652.589576547231</v>
      </c>
      <c r="AA65">
        <v>12.953125</v>
      </c>
      <c r="AB65">
        <v>16.229059429967428</v>
      </c>
      <c r="AC65">
        <v>11.9</v>
      </c>
      <c r="AD65">
        <v>83.736491512605042</v>
      </c>
      <c r="AE65">
        <v>0.96399999999999997</v>
      </c>
      <c r="AF65">
        <v>0.11081660359867698</v>
      </c>
      <c r="AG65">
        <v>0.16532528989663575</v>
      </c>
      <c r="AH65">
        <v>0.2833448915542533</v>
      </c>
      <c r="AI65">
        <v>160.2987765595191</v>
      </c>
      <c r="AJ65">
        <v>5.6497867678361251</v>
      </c>
      <c r="AK65">
        <v>1.8743502241254102</v>
      </c>
      <c r="AL65">
        <v>2.3557074975584102</v>
      </c>
      <c r="AM65">
        <v>0.5</v>
      </c>
      <c r="AN65">
        <v>0.91897380919492999</v>
      </c>
      <c r="AO65">
        <v>25</v>
      </c>
      <c r="AP65">
        <v>2.0134228187919462E-2</v>
      </c>
      <c r="AQ65">
        <v>23</v>
      </c>
      <c r="AR65">
        <v>3.0266785263142157</v>
      </c>
      <c r="AS65">
        <v>54664.239999999991</v>
      </c>
      <c r="AT65">
        <v>0.45091097559955379</v>
      </c>
      <c r="AU65">
        <v>9532663.8100000005</v>
      </c>
    </row>
    <row r="66" spans="1:47" ht="15" x14ac:dyDescent="0.25">
      <c r="A66" t="s">
        <v>851</v>
      </c>
      <c r="B66" t="s">
        <v>126</v>
      </c>
      <c r="C66" t="s">
        <v>109</v>
      </c>
      <c r="D66"/>
      <c r="E66">
        <v>78.326999999999998</v>
      </c>
      <c r="F66" t="s">
        <v>1516</v>
      </c>
      <c r="G66">
        <v>103383</v>
      </c>
      <c r="H66">
        <v>0.2320888652108842</v>
      </c>
      <c r="I66">
        <v>103383</v>
      </c>
      <c r="J66">
        <v>3.8216141531519812E-3</v>
      </c>
      <c r="K66">
        <v>0.74397549682080322</v>
      </c>
      <c r="L66" s="126">
        <v>221611.3861</v>
      </c>
      <c r="M66">
        <v>34077</v>
      </c>
      <c r="N66">
        <v>13</v>
      </c>
      <c r="O66">
        <v>69.490000000000009</v>
      </c>
      <c r="P66">
        <v>0</v>
      </c>
      <c r="Q66">
        <v>-21.29</v>
      </c>
      <c r="R66">
        <v>13091</v>
      </c>
      <c r="S66">
        <v>1243.205541</v>
      </c>
      <c r="T66">
        <v>1655.1551017085901</v>
      </c>
      <c r="U66">
        <v>0.56923618232168094</v>
      </c>
      <c r="V66">
        <v>0.17157078855072444</v>
      </c>
      <c r="W66">
        <v>7.9810653771852841E-2</v>
      </c>
      <c r="X66">
        <v>9832.8000000000011</v>
      </c>
      <c r="Y66">
        <v>79.5</v>
      </c>
      <c r="Z66">
        <v>67172.46540880503</v>
      </c>
      <c r="AA66">
        <v>13.762499999999999</v>
      </c>
      <c r="AB66">
        <v>15.637805547169812</v>
      </c>
      <c r="AC66">
        <v>11.55</v>
      </c>
      <c r="AD66">
        <v>107.63684337662337</v>
      </c>
      <c r="AE66">
        <v>0.89749999999999996</v>
      </c>
      <c r="AF66">
        <v>0.1142665987886097</v>
      </c>
      <c r="AG66">
        <v>0.14310125684004105</v>
      </c>
      <c r="AH66">
        <v>0.26412081180799785</v>
      </c>
      <c r="AI66">
        <v>164.25361154338677</v>
      </c>
      <c r="AJ66">
        <v>5.2957927238358282</v>
      </c>
      <c r="AK66">
        <v>1.2881543675104432</v>
      </c>
      <c r="AL66">
        <v>3.2112530790740492</v>
      </c>
      <c r="AM66">
        <v>1</v>
      </c>
      <c r="AN66">
        <v>0.25171450840572901</v>
      </c>
      <c r="AO66">
        <v>4</v>
      </c>
      <c r="AP66">
        <v>0.25161290322580643</v>
      </c>
      <c r="AQ66">
        <v>19.5</v>
      </c>
      <c r="AR66">
        <v>3.1560610300741794</v>
      </c>
      <c r="AS66">
        <v>9981.2599999999511</v>
      </c>
      <c r="AT66">
        <v>0.35765070108654967</v>
      </c>
      <c r="AU66">
        <v>16274861.08</v>
      </c>
    </row>
    <row r="67" spans="1:47" ht="15" x14ac:dyDescent="0.25">
      <c r="A67" t="s">
        <v>852</v>
      </c>
      <c r="B67" t="s">
        <v>617</v>
      </c>
      <c r="C67" t="s">
        <v>141</v>
      </c>
      <c r="D67"/>
      <c r="E67">
        <v>98.662000000000006</v>
      </c>
      <c r="F67" t="s">
        <v>1516</v>
      </c>
      <c r="G67">
        <v>1122246</v>
      </c>
      <c r="H67">
        <v>0.57607949580058404</v>
      </c>
      <c r="I67">
        <v>1106641</v>
      </c>
      <c r="J67">
        <v>0</v>
      </c>
      <c r="K67">
        <v>0.75815650836274529</v>
      </c>
      <c r="L67" s="126">
        <v>130996.8367</v>
      </c>
      <c r="M67">
        <v>40651</v>
      </c>
      <c r="N67">
        <v>57</v>
      </c>
      <c r="O67">
        <v>15.639999999999999</v>
      </c>
      <c r="P67">
        <v>0</v>
      </c>
      <c r="Q67">
        <v>-24.849999999999998</v>
      </c>
      <c r="R67">
        <v>9262.3000000000011</v>
      </c>
      <c r="S67">
        <v>1487.171073</v>
      </c>
      <c r="T67">
        <v>1724.40282825791</v>
      </c>
      <c r="U67">
        <v>0.24850112923088036</v>
      </c>
      <c r="V67">
        <v>0.10799649005814141</v>
      </c>
      <c r="W67">
        <v>3.6069865110938716E-3</v>
      </c>
      <c r="X67">
        <v>7988</v>
      </c>
      <c r="Y67">
        <v>81.710000000000008</v>
      </c>
      <c r="Z67">
        <v>58036.666258719859</v>
      </c>
      <c r="AA67">
        <v>13.72289156626506</v>
      </c>
      <c r="AB67">
        <v>18.200600575204991</v>
      </c>
      <c r="AC67">
        <v>8</v>
      </c>
      <c r="AD67">
        <v>185.896384125</v>
      </c>
      <c r="AE67">
        <v>0.36570000000000003</v>
      </c>
      <c r="AF67">
        <v>0.13658512265189612</v>
      </c>
      <c r="AG67">
        <v>0.1380313429511795</v>
      </c>
      <c r="AH67">
        <v>0.27885428766644937</v>
      </c>
      <c r="AI67">
        <v>175.31944020000449</v>
      </c>
      <c r="AJ67">
        <v>4.7064007977601348</v>
      </c>
      <c r="AK67">
        <v>1.0097278027077821</v>
      </c>
      <c r="AL67">
        <v>2.4164252675181226</v>
      </c>
      <c r="AM67">
        <v>0.8</v>
      </c>
      <c r="AN67">
        <v>0.95332156473083995</v>
      </c>
      <c r="AO67">
        <v>37</v>
      </c>
      <c r="AP67">
        <v>8.321775312066574E-3</v>
      </c>
      <c r="AQ67">
        <v>17.190000000000001</v>
      </c>
      <c r="AR67">
        <v>3.8653214559579179</v>
      </c>
      <c r="AS67">
        <v>64879.820000000065</v>
      </c>
      <c r="AT67">
        <v>0.45032180070890571</v>
      </c>
      <c r="AU67">
        <v>13774557.18</v>
      </c>
    </row>
    <row r="68" spans="1:47" ht="15" x14ac:dyDescent="0.25">
      <c r="A68" t="s">
        <v>853</v>
      </c>
      <c r="B68" t="s">
        <v>429</v>
      </c>
      <c r="C68" t="s">
        <v>349</v>
      </c>
      <c r="D68"/>
      <c r="E68">
        <v>81.572000000000003</v>
      </c>
      <c r="F68" t="s">
        <v>1520</v>
      </c>
      <c r="G68">
        <v>688298</v>
      </c>
      <c r="H68">
        <v>0.62568491182897168</v>
      </c>
      <c r="I68">
        <v>652165</v>
      </c>
      <c r="J68">
        <v>2.5357453972649569E-3</v>
      </c>
      <c r="K68">
        <v>0.56712503396846825</v>
      </c>
      <c r="L68" s="126">
        <v>178434.75820000001</v>
      </c>
      <c r="M68">
        <v>38403</v>
      </c>
      <c r="N68">
        <v>11</v>
      </c>
      <c r="O68">
        <v>16.68</v>
      </c>
      <c r="P68">
        <v>0</v>
      </c>
      <c r="Q68">
        <v>-46.2</v>
      </c>
      <c r="R68">
        <v>11121.6</v>
      </c>
      <c r="S68">
        <v>626.36918700000001</v>
      </c>
      <c r="T68">
        <v>788.345064485036</v>
      </c>
      <c r="U68">
        <v>0.5466317119459454</v>
      </c>
      <c r="V68">
        <v>0.15897631950404353</v>
      </c>
      <c r="W68">
        <v>0</v>
      </c>
      <c r="X68">
        <v>8836.5</v>
      </c>
      <c r="Y68">
        <v>42.5</v>
      </c>
      <c r="Z68">
        <v>41151.388235294115</v>
      </c>
      <c r="AA68">
        <v>7.0666666666666664</v>
      </c>
      <c r="AB68">
        <v>14.738098517647058</v>
      </c>
      <c r="AC68">
        <v>13.5</v>
      </c>
      <c r="AD68">
        <v>46.397717555555559</v>
      </c>
      <c r="AE68">
        <v>0.27710000000000001</v>
      </c>
      <c r="AF68">
        <v>0.11740914751421645</v>
      </c>
      <c r="AG68">
        <v>0.19084328594034458</v>
      </c>
      <c r="AH68">
        <v>0.31050067251741204</v>
      </c>
      <c r="AI68">
        <v>81.924528002045534</v>
      </c>
      <c r="AJ68">
        <v>13.802171100068207</v>
      </c>
      <c r="AK68">
        <v>3.4402319010036053</v>
      </c>
      <c r="AL68">
        <v>4.8382133878982758</v>
      </c>
      <c r="AM68">
        <v>1.5</v>
      </c>
      <c r="AN68">
        <v>1.4086201007713901</v>
      </c>
      <c r="AO68">
        <v>33</v>
      </c>
      <c r="AP68">
        <v>1.1363636363636364E-2</v>
      </c>
      <c r="AQ68">
        <v>12.7</v>
      </c>
      <c r="AR68">
        <v>2.8738719605383811</v>
      </c>
      <c r="AS68">
        <v>-5190.6399999999558</v>
      </c>
      <c r="AT68">
        <v>0.48287993309465127</v>
      </c>
      <c r="AU68">
        <v>6966212.9800000004</v>
      </c>
    </row>
    <row r="69" spans="1:47" ht="15" x14ac:dyDescent="0.25">
      <c r="A69" t="s">
        <v>854</v>
      </c>
      <c r="B69" t="s">
        <v>127</v>
      </c>
      <c r="C69" t="s">
        <v>128</v>
      </c>
      <c r="D69"/>
      <c r="E69">
        <v>94.172000000000011</v>
      </c>
      <c r="F69" t="s">
        <v>1516</v>
      </c>
      <c r="G69">
        <v>3560475</v>
      </c>
      <c r="H69">
        <v>0.19846008278335589</v>
      </c>
      <c r="I69">
        <v>3657671</v>
      </c>
      <c r="J69">
        <v>0</v>
      </c>
      <c r="K69">
        <v>0.83244406984457708</v>
      </c>
      <c r="L69" s="126">
        <v>148740.8125</v>
      </c>
      <c r="M69">
        <v>45341</v>
      </c>
      <c r="N69">
        <v>87</v>
      </c>
      <c r="O69">
        <v>94.570000000000007</v>
      </c>
      <c r="P69">
        <v>0</v>
      </c>
      <c r="Q69">
        <v>-21.77</v>
      </c>
      <c r="R69">
        <v>10654.4</v>
      </c>
      <c r="S69">
        <v>6886.232841</v>
      </c>
      <c r="T69">
        <v>7853.2791385281107</v>
      </c>
      <c r="U69">
        <v>0.20895480057439433</v>
      </c>
      <c r="V69">
        <v>0.10685193021924425</v>
      </c>
      <c r="W69">
        <v>7.338025763395763E-3</v>
      </c>
      <c r="X69">
        <v>9342.5</v>
      </c>
      <c r="Y69">
        <v>399.63</v>
      </c>
      <c r="Z69">
        <v>64174.551460100593</v>
      </c>
      <c r="AA69">
        <v>12.387096774193548</v>
      </c>
      <c r="AB69">
        <v>17.23152125966519</v>
      </c>
      <c r="AC69">
        <v>37</v>
      </c>
      <c r="AD69">
        <v>186.1144011081081</v>
      </c>
      <c r="AE69">
        <v>0.53190000000000004</v>
      </c>
      <c r="AF69">
        <v>0.10755737134192279</v>
      </c>
      <c r="AG69">
        <v>0.18133940973594276</v>
      </c>
      <c r="AH69">
        <v>0.29732710227428272</v>
      </c>
      <c r="AI69">
        <v>13476.308766016644</v>
      </c>
      <c r="AJ69">
        <v>6.743344371289102E-2</v>
      </c>
      <c r="AK69">
        <v>1.1648727923190483E-2</v>
      </c>
      <c r="AL69">
        <v>3.5465573215805866E-2</v>
      </c>
      <c r="AM69">
        <v>1.25</v>
      </c>
      <c r="AN69">
        <v>0.75946675249735696</v>
      </c>
      <c r="AO69">
        <v>26</v>
      </c>
      <c r="AP69">
        <v>6.5558417232498251E-2</v>
      </c>
      <c r="AQ69">
        <v>137.88</v>
      </c>
      <c r="AR69">
        <v>4.5573767487928682</v>
      </c>
      <c r="AS69">
        <v>-172064.79000000004</v>
      </c>
      <c r="AT69">
        <v>0.29996484659641759</v>
      </c>
      <c r="AU69">
        <v>73368990.329999998</v>
      </c>
    </row>
    <row r="70" spans="1:47" ht="15" x14ac:dyDescent="0.25">
      <c r="A70" t="s">
        <v>855</v>
      </c>
      <c r="B70" t="s">
        <v>129</v>
      </c>
      <c r="C70" t="s">
        <v>130</v>
      </c>
      <c r="D70"/>
      <c r="E70">
        <v>88.718000000000004</v>
      </c>
      <c r="F70" t="s">
        <v>1520</v>
      </c>
      <c r="G70">
        <v>404996</v>
      </c>
      <c r="H70">
        <v>0.6096425537447866</v>
      </c>
      <c r="I70">
        <v>415131</v>
      </c>
      <c r="J70">
        <v>0</v>
      </c>
      <c r="K70">
        <v>0.81512061224101606</v>
      </c>
      <c r="L70" s="126">
        <v>132103.03049999999</v>
      </c>
      <c r="M70">
        <v>33788</v>
      </c>
      <c r="N70">
        <v>40</v>
      </c>
      <c r="O70">
        <v>20.789999999999996</v>
      </c>
      <c r="P70">
        <v>0</v>
      </c>
      <c r="Q70">
        <v>31.36</v>
      </c>
      <c r="R70">
        <v>11296.1</v>
      </c>
      <c r="S70">
        <v>1921.2488370000001</v>
      </c>
      <c r="T70">
        <v>2377.3922206259904</v>
      </c>
      <c r="U70">
        <v>0.38571907747106676</v>
      </c>
      <c r="V70">
        <v>0.17205325288116233</v>
      </c>
      <c r="W70">
        <v>4.3311209041476178E-3</v>
      </c>
      <c r="X70">
        <v>9128.8000000000011</v>
      </c>
      <c r="Y70">
        <v>138.54000000000002</v>
      </c>
      <c r="Z70">
        <v>56411.361339685282</v>
      </c>
      <c r="AA70">
        <v>12.425675675675675</v>
      </c>
      <c r="AB70">
        <v>13.867827609354698</v>
      </c>
      <c r="AC70">
        <v>17</v>
      </c>
      <c r="AD70">
        <v>113.01463747058824</v>
      </c>
      <c r="AE70">
        <v>0.45429999999999998</v>
      </c>
      <c r="AF70">
        <v>0.12464693462064619</v>
      </c>
      <c r="AG70">
        <v>0.16011895527014394</v>
      </c>
      <c r="AH70">
        <v>0.28792947636178157</v>
      </c>
      <c r="AI70">
        <v>142.59527174407341</v>
      </c>
      <c r="AJ70">
        <v>5.3775688145392957</v>
      </c>
      <c r="AK70">
        <v>1.4917555783487433</v>
      </c>
      <c r="AL70">
        <v>2.8511537408609255</v>
      </c>
      <c r="AM70">
        <v>4.4000000000000004</v>
      </c>
      <c r="AN70">
        <v>0.69894283739205398</v>
      </c>
      <c r="AO70">
        <v>59</v>
      </c>
      <c r="AP70">
        <v>1.2448132780082987E-2</v>
      </c>
      <c r="AQ70">
        <v>11.85</v>
      </c>
      <c r="AR70">
        <v>4.1215221228610197</v>
      </c>
      <c r="AS70">
        <v>-80719.150000000023</v>
      </c>
      <c r="AT70">
        <v>0.50055983456139885</v>
      </c>
      <c r="AU70">
        <v>21702628.530000001</v>
      </c>
    </row>
    <row r="71" spans="1:47" ht="15" x14ac:dyDescent="0.25">
      <c r="A71" t="s">
        <v>856</v>
      </c>
      <c r="B71" t="s">
        <v>455</v>
      </c>
      <c r="C71" t="s">
        <v>132</v>
      </c>
      <c r="D71"/>
      <c r="E71">
        <v>94.157000000000011</v>
      </c>
      <c r="F71" t="s">
        <v>1516</v>
      </c>
      <c r="G71">
        <v>577707</v>
      </c>
      <c r="H71">
        <v>0.51831137962377316</v>
      </c>
      <c r="I71">
        <v>577707</v>
      </c>
      <c r="J71">
        <v>0</v>
      </c>
      <c r="K71">
        <v>0.63160925925439915</v>
      </c>
      <c r="L71" s="126">
        <v>168832.99669999999</v>
      </c>
      <c r="M71">
        <v>37303</v>
      </c>
      <c r="N71">
        <v>11</v>
      </c>
      <c r="O71">
        <v>27.729999999999997</v>
      </c>
      <c r="P71">
        <v>0</v>
      </c>
      <c r="Q71">
        <v>-91.2</v>
      </c>
      <c r="R71">
        <v>13352.300000000001</v>
      </c>
      <c r="S71">
        <v>634.28904799999998</v>
      </c>
      <c r="T71">
        <v>770.8511359719721</v>
      </c>
      <c r="U71">
        <v>0.42980743063373844</v>
      </c>
      <c r="V71">
        <v>0.1831788777787631</v>
      </c>
      <c r="W71">
        <v>0</v>
      </c>
      <c r="X71">
        <v>10986.800000000001</v>
      </c>
      <c r="Y71">
        <v>52.6</v>
      </c>
      <c r="Z71">
        <v>56822.490494296573</v>
      </c>
      <c r="AA71">
        <v>13.696428571428571</v>
      </c>
      <c r="AB71">
        <v>12.058727148288973</v>
      </c>
      <c r="AC71">
        <v>8.4</v>
      </c>
      <c r="AD71">
        <v>75.51060095238094</v>
      </c>
      <c r="AE71">
        <v>0.37669999999999998</v>
      </c>
      <c r="AF71">
        <v>0.10054525498000763</v>
      </c>
      <c r="AG71">
        <v>0.19914950012693824</v>
      </c>
      <c r="AH71">
        <v>0.30222229028320546</v>
      </c>
      <c r="AI71">
        <v>204.95387774691642</v>
      </c>
      <c r="AJ71">
        <v>5.5410916153846159</v>
      </c>
      <c r="AK71">
        <v>1.0461199230769231</v>
      </c>
      <c r="AL71">
        <v>1.8799115384615384</v>
      </c>
      <c r="AM71">
        <v>0.5</v>
      </c>
      <c r="AN71">
        <v>1.4568356571783301</v>
      </c>
      <c r="AO71">
        <v>133</v>
      </c>
      <c r="AP71">
        <v>3.0516431924882629E-2</v>
      </c>
      <c r="AQ71">
        <v>2.98</v>
      </c>
      <c r="AR71">
        <v>4.1266933714958265</v>
      </c>
      <c r="AS71">
        <v>-51806.02999999997</v>
      </c>
      <c r="AT71">
        <v>0.51755233487458518</v>
      </c>
      <c r="AU71">
        <v>8469221</v>
      </c>
    </row>
    <row r="72" spans="1:47" ht="15" x14ac:dyDescent="0.25">
      <c r="A72" t="s">
        <v>857</v>
      </c>
      <c r="B72" t="s">
        <v>404</v>
      </c>
      <c r="C72" t="s">
        <v>104</v>
      </c>
      <c r="D72"/>
      <c r="E72">
        <v>89.913000000000011</v>
      </c>
      <c r="F72" t="s">
        <v>1520</v>
      </c>
      <c r="G72">
        <v>2713406</v>
      </c>
      <c r="H72">
        <v>0.5323021365581122</v>
      </c>
      <c r="I72">
        <v>2713406</v>
      </c>
      <c r="J72">
        <v>0</v>
      </c>
      <c r="K72">
        <v>0.66989061981339293</v>
      </c>
      <c r="L72" s="126">
        <v>141656.36559999999</v>
      </c>
      <c r="M72">
        <v>34929</v>
      </c>
      <c r="N72">
        <v>22</v>
      </c>
      <c r="O72">
        <v>22.89</v>
      </c>
      <c r="P72">
        <v>0</v>
      </c>
      <c r="Q72">
        <v>237.89999999999998</v>
      </c>
      <c r="R72">
        <v>9512.2000000000007</v>
      </c>
      <c r="S72">
        <v>1736.12248</v>
      </c>
      <c r="T72">
        <v>2111.0586523292104</v>
      </c>
      <c r="U72">
        <v>0.54896514904870075</v>
      </c>
      <c r="V72">
        <v>0.14089362980888306</v>
      </c>
      <c r="W72">
        <v>2.4671888356632534E-3</v>
      </c>
      <c r="X72">
        <v>7822.8</v>
      </c>
      <c r="Y72">
        <v>96.5</v>
      </c>
      <c r="Z72">
        <v>60737.896373056996</v>
      </c>
      <c r="AA72">
        <v>16.731958762886599</v>
      </c>
      <c r="AB72">
        <v>17.990906528497408</v>
      </c>
      <c r="AC72">
        <v>9</v>
      </c>
      <c r="AD72">
        <v>192.90249777777777</v>
      </c>
      <c r="AE72">
        <v>0.72030000000000005</v>
      </c>
      <c r="AF72">
        <v>0.11850822736478506</v>
      </c>
      <c r="AG72">
        <v>0.16339612165121981</v>
      </c>
      <c r="AH72">
        <v>0.28229498941606218</v>
      </c>
      <c r="AI72">
        <v>185.87974277022207</v>
      </c>
      <c r="AJ72">
        <v>5.3755128133618415</v>
      </c>
      <c r="AK72">
        <v>0.95534529453689065</v>
      </c>
      <c r="AL72">
        <v>3.1429040934585228</v>
      </c>
      <c r="AM72">
        <v>1.9</v>
      </c>
      <c r="AN72">
        <v>0.99065391452302898</v>
      </c>
      <c r="AO72">
        <v>70</v>
      </c>
      <c r="AP72">
        <v>8.7431693989071038E-3</v>
      </c>
      <c r="AQ72">
        <v>9.6300000000000008</v>
      </c>
      <c r="AR72">
        <v>3.2306150208910993</v>
      </c>
      <c r="AS72">
        <v>29599.050000000047</v>
      </c>
      <c r="AT72">
        <v>0.41465648463030352</v>
      </c>
      <c r="AU72">
        <v>16514297.01</v>
      </c>
    </row>
    <row r="73" spans="1:47" ht="15" x14ac:dyDescent="0.25">
      <c r="A73" t="s">
        <v>858</v>
      </c>
      <c r="B73" t="s">
        <v>545</v>
      </c>
      <c r="C73" t="s">
        <v>295</v>
      </c>
      <c r="D73"/>
      <c r="E73">
        <v>85.004000000000005</v>
      </c>
      <c r="F73" t="s">
        <v>1520</v>
      </c>
      <c r="G73">
        <v>849260</v>
      </c>
      <c r="H73">
        <v>7.1203000581446185E-2</v>
      </c>
      <c r="I73">
        <v>849260</v>
      </c>
      <c r="J73">
        <v>7.8510538455097117E-2</v>
      </c>
      <c r="K73">
        <v>0.69032212941861348</v>
      </c>
      <c r="L73" s="126">
        <v>205335.73199999999</v>
      </c>
      <c r="M73">
        <v>34441</v>
      </c>
      <c r="N73">
        <v>23</v>
      </c>
      <c r="O73">
        <v>35.730000000000004</v>
      </c>
      <c r="P73">
        <v>0</v>
      </c>
      <c r="Q73">
        <v>-201.98999999999998</v>
      </c>
      <c r="R73">
        <v>11024.1</v>
      </c>
      <c r="S73">
        <v>1675.7455809999999</v>
      </c>
      <c r="T73">
        <v>2159.6269680339601</v>
      </c>
      <c r="U73">
        <v>0.60990640499859983</v>
      </c>
      <c r="V73">
        <v>0.18580408179515887</v>
      </c>
      <c r="W73">
        <v>0</v>
      </c>
      <c r="X73">
        <v>8554.1</v>
      </c>
      <c r="Y73">
        <v>135</v>
      </c>
      <c r="Z73">
        <v>45070.548148148147</v>
      </c>
      <c r="AA73">
        <v>9.5703703703703695</v>
      </c>
      <c r="AB73">
        <v>12.412930229629628</v>
      </c>
      <c r="AC73">
        <v>13</v>
      </c>
      <c r="AD73">
        <v>128.90350623076921</v>
      </c>
      <c r="AE73">
        <v>0.77569999999999995</v>
      </c>
      <c r="AF73">
        <v>0.1030644072571041</v>
      </c>
      <c r="AG73">
        <v>0.21541827336542269</v>
      </c>
      <c r="AH73">
        <v>0.32164875838245283</v>
      </c>
      <c r="AI73">
        <v>215.8478017791652</v>
      </c>
      <c r="AJ73">
        <v>5.1578011976577667</v>
      </c>
      <c r="AK73">
        <v>1.2344964695083853</v>
      </c>
      <c r="AL73">
        <v>2.5201337826853853</v>
      </c>
      <c r="AM73">
        <v>0</v>
      </c>
      <c r="AN73">
        <v>1.14496824802643</v>
      </c>
      <c r="AO73">
        <v>128</v>
      </c>
      <c r="AP73">
        <v>2.8089887640449437E-2</v>
      </c>
      <c r="AQ73">
        <v>9.3800000000000008</v>
      </c>
      <c r="AR73">
        <v>3.0489173364445601</v>
      </c>
      <c r="AS73">
        <v>4046.5699999999488</v>
      </c>
      <c r="AT73">
        <v>0.45580374477568814</v>
      </c>
      <c r="AU73">
        <v>18473609.41</v>
      </c>
    </row>
    <row r="74" spans="1:47" ht="15" x14ac:dyDescent="0.25">
      <c r="A74" t="s">
        <v>859</v>
      </c>
      <c r="B74" t="s">
        <v>601</v>
      </c>
      <c r="C74" t="s">
        <v>128</v>
      </c>
      <c r="D74"/>
      <c r="E74">
        <v>93.822000000000003</v>
      </c>
      <c r="F74" t="s">
        <v>1520</v>
      </c>
      <c r="G74">
        <v>2073389</v>
      </c>
      <c r="H74">
        <v>0.63759943550660814</v>
      </c>
      <c r="I74">
        <v>2536183</v>
      </c>
      <c r="J74">
        <v>0</v>
      </c>
      <c r="K74">
        <v>0.73173609016694352</v>
      </c>
      <c r="L74" s="126">
        <v>212741.6925</v>
      </c>
      <c r="M74">
        <v>49726</v>
      </c>
      <c r="N74">
        <v>82</v>
      </c>
      <c r="O74">
        <v>42.2</v>
      </c>
      <c r="P74">
        <v>0</v>
      </c>
      <c r="Q74">
        <v>146.89999999999998</v>
      </c>
      <c r="R74">
        <v>10063.1</v>
      </c>
      <c r="S74">
        <v>2224.05753</v>
      </c>
      <c r="T74">
        <v>2547.1276253296201</v>
      </c>
      <c r="U74">
        <v>0.20525332319078995</v>
      </c>
      <c r="V74">
        <v>0.11753512014592536</v>
      </c>
      <c r="W74">
        <v>6.0560182541680926E-3</v>
      </c>
      <c r="X74">
        <v>8786.7000000000007</v>
      </c>
      <c r="Y74">
        <v>119.88000000000001</v>
      </c>
      <c r="Z74">
        <v>64261.002669335998</v>
      </c>
      <c r="AA74">
        <v>11.138461538461538</v>
      </c>
      <c r="AB74">
        <v>18.552365115115116</v>
      </c>
      <c r="AC74">
        <v>19</v>
      </c>
      <c r="AD74">
        <v>117.05565947368422</v>
      </c>
      <c r="AE74">
        <v>0.53190000000000004</v>
      </c>
      <c r="AF74">
        <v>0.10521090267127023</v>
      </c>
      <c r="AG74">
        <v>0.17172736052619836</v>
      </c>
      <c r="AH74">
        <v>0.28047715457300193</v>
      </c>
      <c r="AI74">
        <v>158.3470729734226</v>
      </c>
      <c r="AJ74">
        <v>5.8537038898495908</v>
      </c>
      <c r="AK74">
        <v>1.1422226860094329</v>
      </c>
      <c r="AL74">
        <v>2.0176467815533843</v>
      </c>
      <c r="AM74">
        <v>1</v>
      </c>
      <c r="AN74">
        <v>1.3041280834157001</v>
      </c>
      <c r="AO74">
        <v>71</v>
      </c>
      <c r="AP74">
        <v>4.0889526542324243E-2</v>
      </c>
      <c r="AQ74">
        <v>18.940000000000001</v>
      </c>
      <c r="AR74">
        <v>4.8939329151840463</v>
      </c>
      <c r="AS74">
        <v>-10017.659999999974</v>
      </c>
      <c r="AT74">
        <v>0.24850975864819469</v>
      </c>
      <c r="AU74">
        <v>22380945.640000001</v>
      </c>
    </row>
    <row r="75" spans="1:47" ht="15" x14ac:dyDescent="0.25">
      <c r="A75" t="s">
        <v>860</v>
      </c>
      <c r="B75" t="s">
        <v>473</v>
      </c>
      <c r="C75" t="s">
        <v>162</v>
      </c>
      <c r="D75"/>
      <c r="E75">
        <v>95.281000000000006</v>
      </c>
      <c r="F75" t="s">
        <v>1516</v>
      </c>
      <c r="G75">
        <v>1866011</v>
      </c>
      <c r="H75">
        <v>0.45928274754814657</v>
      </c>
      <c r="I75">
        <v>1866011</v>
      </c>
      <c r="J75">
        <v>0</v>
      </c>
      <c r="K75">
        <v>0.68497607204502464</v>
      </c>
      <c r="L75" s="126">
        <v>270776.55829999998</v>
      </c>
      <c r="M75">
        <v>57416</v>
      </c>
      <c r="N75">
        <v>128</v>
      </c>
      <c r="O75">
        <v>63.509999999999991</v>
      </c>
      <c r="P75">
        <v>0</v>
      </c>
      <c r="Q75">
        <v>-18.659999999999997</v>
      </c>
      <c r="R75">
        <v>11376.6</v>
      </c>
      <c r="S75">
        <v>2164.274269</v>
      </c>
      <c r="T75">
        <v>2451.6757697078301</v>
      </c>
      <c r="U75">
        <v>0.20796122120324484</v>
      </c>
      <c r="V75">
        <v>0.11348301669431343</v>
      </c>
      <c r="W75">
        <v>3.9177918073746683E-3</v>
      </c>
      <c r="X75">
        <v>10042.9</v>
      </c>
      <c r="Y75">
        <v>128.55000000000001</v>
      </c>
      <c r="Z75">
        <v>55584.854142357057</v>
      </c>
      <c r="AA75">
        <v>7.6511627906976747</v>
      </c>
      <c r="AB75">
        <v>16.836050322831582</v>
      </c>
      <c r="AC75">
        <v>26</v>
      </c>
      <c r="AD75">
        <v>83.241318038461543</v>
      </c>
      <c r="AE75">
        <v>0.42109999999999997</v>
      </c>
      <c r="AF75">
        <v>0.11009451027398207</v>
      </c>
      <c r="AG75">
        <v>0.15786896926721794</v>
      </c>
      <c r="AH75">
        <v>0.2722813246366344</v>
      </c>
      <c r="AI75">
        <v>148.08197121341834</v>
      </c>
      <c r="AJ75">
        <v>7.029849886111891</v>
      </c>
      <c r="AK75">
        <v>1.5096060407501015</v>
      </c>
      <c r="AL75">
        <v>3.7359466442010674</v>
      </c>
      <c r="AM75">
        <v>1.5</v>
      </c>
      <c r="AN75">
        <v>1.47870995034037</v>
      </c>
      <c r="AO75">
        <v>206</v>
      </c>
      <c r="AP75">
        <v>5.5322128851540614E-2</v>
      </c>
      <c r="AQ75">
        <v>6.23</v>
      </c>
      <c r="AR75">
        <v>4.271805260778212</v>
      </c>
      <c r="AS75">
        <v>5904.2399999999907</v>
      </c>
      <c r="AT75">
        <v>0.41907042297019209</v>
      </c>
      <c r="AU75">
        <v>24622018.010000002</v>
      </c>
    </row>
    <row r="76" spans="1:47" ht="15" x14ac:dyDescent="0.25">
      <c r="A76" t="s">
        <v>861</v>
      </c>
      <c r="B76" t="s">
        <v>131</v>
      </c>
      <c r="C76" t="s">
        <v>132</v>
      </c>
      <c r="D76"/>
      <c r="E76">
        <v>77.704999999999998</v>
      </c>
      <c r="F76" t="s">
        <v>1518</v>
      </c>
      <c r="G76">
        <v>1063173</v>
      </c>
      <c r="H76">
        <v>0.44575400669252191</v>
      </c>
      <c r="I76">
        <v>506967</v>
      </c>
      <c r="J76">
        <v>0</v>
      </c>
      <c r="K76">
        <v>0.5819289410789602</v>
      </c>
      <c r="L76" s="126">
        <v>76243.698300000004</v>
      </c>
      <c r="M76">
        <v>28529</v>
      </c>
      <c r="N76">
        <v>16</v>
      </c>
      <c r="O76">
        <v>76.090000000000018</v>
      </c>
      <c r="P76">
        <v>0</v>
      </c>
      <c r="Q76">
        <v>-228.52</v>
      </c>
      <c r="R76">
        <v>12908.800000000001</v>
      </c>
      <c r="S76">
        <v>1215.451059</v>
      </c>
      <c r="T76">
        <v>1668.2645981031101</v>
      </c>
      <c r="U76">
        <v>0.68377683893235219</v>
      </c>
      <c r="V76">
        <v>0.23974538574983462</v>
      </c>
      <c r="W76">
        <v>5.6290057500373615E-3</v>
      </c>
      <c r="X76">
        <v>9405</v>
      </c>
      <c r="Y76">
        <v>97</v>
      </c>
      <c r="Z76">
        <v>48740.082474226801</v>
      </c>
      <c r="AA76">
        <v>12.459183673469388</v>
      </c>
      <c r="AB76">
        <v>12.530423288659794</v>
      </c>
      <c r="AC76">
        <v>10</v>
      </c>
      <c r="AD76">
        <v>121.5451059</v>
      </c>
      <c r="AE76">
        <v>0.36570000000000003</v>
      </c>
      <c r="AF76">
        <v>0.11731881315660721</v>
      </c>
      <c r="AG76">
        <v>0.18795827565250206</v>
      </c>
      <c r="AH76">
        <v>0.31567050544539033</v>
      </c>
      <c r="AI76">
        <v>229.80028519601626</v>
      </c>
      <c r="AJ76">
        <v>4.7624559004120854</v>
      </c>
      <c r="AK76">
        <v>1.1525363841739138</v>
      </c>
      <c r="AL76">
        <v>1.9160592672683856</v>
      </c>
      <c r="AM76">
        <v>1</v>
      </c>
      <c r="AN76">
        <v>1.0381996768361801</v>
      </c>
      <c r="AO76">
        <v>6</v>
      </c>
      <c r="AP76">
        <v>2.557544757033248E-2</v>
      </c>
      <c r="AQ76">
        <v>59.5</v>
      </c>
      <c r="AR76">
        <v>3.7152860019335749</v>
      </c>
      <c r="AS76">
        <v>-74783.609999999986</v>
      </c>
      <c r="AT76">
        <v>0.70373965679445027</v>
      </c>
      <c r="AU76">
        <v>15690031.65</v>
      </c>
    </row>
    <row r="77" spans="1:47" ht="15" x14ac:dyDescent="0.25">
      <c r="A77" t="s">
        <v>862</v>
      </c>
      <c r="B77" t="s">
        <v>344</v>
      </c>
      <c r="C77" t="s">
        <v>345</v>
      </c>
      <c r="D77"/>
      <c r="E77">
        <v>73.876000000000005</v>
      </c>
      <c r="F77" t="s">
        <v>1520</v>
      </c>
      <c r="G77">
        <v>342917</v>
      </c>
      <c r="H77">
        <v>0.41997675951898972</v>
      </c>
      <c r="I77">
        <v>276910</v>
      </c>
      <c r="J77">
        <v>0</v>
      </c>
      <c r="K77">
        <v>0.66450233193557207</v>
      </c>
      <c r="L77" s="126">
        <v>133375.171</v>
      </c>
      <c r="M77">
        <v>31541</v>
      </c>
      <c r="N77">
        <v>14</v>
      </c>
      <c r="O77">
        <v>29.290000000000003</v>
      </c>
      <c r="P77">
        <v>0</v>
      </c>
      <c r="Q77">
        <v>-65.350000000000009</v>
      </c>
      <c r="R77">
        <v>11729</v>
      </c>
      <c r="S77">
        <v>819.08211500000004</v>
      </c>
      <c r="T77">
        <v>988.23647014984203</v>
      </c>
      <c r="U77">
        <v>0.45582348358320579</v>
      </c>
      <c r="V77">
        <v>0.14675586220070255</v>
      </c>
      <c r="W77">
        <v>0</v>
      </c>
      <c r="X77">
        <v>9721.4</v>
      </c>
      <c r="Y77">
        <v>56</v>
      </c>
      <c r="Z77">
        <v>45824.875</v>
      </c>
      <c r="AA77">
        <v>11.5</v>
      </c>
      <c r="AB77">
        <v>14.626466339285715</v>
      </c>
      <c r="AC77">
        <v>10</v>
      </c>
      <c r="AD77">
        <v>81.908211500000007</v>
      </c>
      <c r="AE77">
        <v>0.33250000000000002</v>
      </c>
      <c r="AF77">
        <v>9.770581157087263E-2</v>
      </c>
      <c r="AG77">
        <v>0.29473516272622363</v>
      </c>
      <c r="AH77">
        <v>0.39561789308578593</v>
      </c>
      <c r="AI77">
        <v>214.85513696023017</v>
      </c>
      <c r="AJ77">
        <v>4.591174709064461</v>
      </c>
      <c r="AK77">
        <v>0.93337888671697422</v>
      </c>
      <c r="AL77">
        <v>2.6150314233112102</v>
      </c>
      <c r="AM77">
        <v>0</v>
      </c>
      <c r="AN77">
        <v>1.4255267487009</v>
      </c>
      <c r="AO77">
        <v>157</v>
      </c>
      <c r="AP77">
        <v>4.4150110375275938E-3</v>
      </c>
      <c r="AQ77">
        <v>2.64</v>
      </c>
      <c r="AR77">
        <v>3.2056768312978465</v>
      </c>
      <c r="AS77">
        <v>-37340.739999999991</v>
      </c>
      <c r="AT77">
        <v>0.45676467710173085</v>
      </c>
      <c r="AU77">
        <v>9607046.9100000001</v>
      </c>
    </row>
    <row r="78" spans="1:47" ht="15" x14ac:dyDescent="0.25">
      <c r="A78" t="s">
        <v>863</v>
      </c>
      <c r="B78" t="s">
        <v>133</v>
      </c>
      <c r="C78" t="s">
        <v>134</v>
      </c>
      <c r="D78"/>
      <c r="E78">
        <v>85.497</v>
      </c>
      <c r="F78" t="s">
        <v>1517</v>
      </c>
      <c r="G78">
        <v>1349014</v>
      </c>
      <c r="H78">
        <v>0.14984715162534645</v>
      </c>
      <c r="I78">
        <v>1109531</v>
      </c>
      <c r="J78">
        <v>0</v>
      </c>
      <c r="K78">
        <v>0.66415786796718024</v>
      </c>
      <c r="L78" s="126">
        <v>116079.3268</v>
      </c>
      <c r="M78">
        <v>29202</v>
      </c>
      <c r="N78">
        <v>20</v>
      </c>
      <c r="O78">
        <v>50.59</v>
      </c>
      <c r="P78">
        <v>0</v>
      </c>
      <c r="Q78">
        <v>-169.57</v>
      </c>
      <c r="R78">
        <v>10769.4</v>
      </c>
      <c r="S78">
        <v>1875.5516560000001</v>
      </c>
      <c r="T78">
        <v>2391.6368242132103</v>
      </c>
      <c r="U78">
        <v>0.57113107312891831</v>
      </c>
      <c r="V78">
        <v>0.17805475841290291</v>
      </c>
      <c r="W78">
        <v>4.2417424092530565E-3</v>
      </c>
      <c r="X78">
        <v>8445.5</v>
      </c>
      <c r="Y78">
        <v>127.25</v>
      </c>
      <c r="Z78">
        <v>51765.516699410611</v>
      </c>
      <c r="AA78">
        <v>13.908396946564885</v>
      </c>
      <c r="AB78">
        <v>14.739109280943026</v>
      </c>
      <c r="AC78">
        <v>13</v>
      </c>
      <c r="AD78">
        <v>144.27320430769231</v>
      </c>
      <c r="AE78">
        <v>0.86429999999999996</v>
      </c>
      <c r="AF78">
        <v>0.10601084075197208</v>
      </c>
      <c r="AG78">
        <v>0.22200489197963283</v>
      </c>
      <c r="AH78">
        <v>0.33464027477427882</v>
      </c>
      <c r="AI78">
        <v>215.1025799312882</v>
      </c>
      <c r="AJ78">
        <v>5.0171539228031214</v>
      </c>
      <c r="AK78">
        <v>1.508446891204553</v>
      </c>
      <c r="AL78">
        <v>2.5572186666534469</v>
      </c>
      <c r="AM78">
        <v>0.5</v>
      </c>
      <c r="AN78">
        <v>0.92278096285183397</v>
      </c>
      <c r="AO78">
        <v>77</v>
      </c>
      <c r="AP78">
        <v>0</v>
      </c>
      <c r="AQ78">
        <v>10.88</v>
      </c>
      <c r="AR78">
        <v>3.052853619421136</v>
      </c>
      <c r="AS78">
        <v>-74590.460000000079</v>
      </c>
      <c r="AT78">
        <v>0.4803120175965977</v>
      </c>
      <c r="AU78">
        <v>20198478.539999999</v>
      </c>
    </row>
    <row r="79" spans="1:47" ht="15" x14ac:dyDescent="0.25">
      <c r="A79" t="s">
        <v>864</v>
      </c>
      <c r="B79" t="s">
        <v>135</v>
      </c>
      <c r="C79" t="s">
        <v>136</v>
      </c>
      <c r="D79"/>
      <c r="E79">
        <v>72.09</v>
      </c>
      <c r="F79" t="s">
        <v>1516</v>
      </c>
      <c r="G79">
        <v>1116320</v>
      </c>
      <c r="H79">
        <v>0.37342366875433758</v>
      </c>
      <c r="I79">
        <v>1116320</v>
      </c>
      <c r="J79">
        <v>1.6354170794633232E-2</v>
      </c>
      <c r="K79">
        <v>0.62581653795785885</v>
      </c>
      <c r="L79" s="126">
        <v>49517.827899999997</v>
      </c>
      <c r="M79">
        <v>25045</v>
      </c>
      <c r="N79">
        <v>4</v>
      </c>
      <c r="O79">
        <v>62.100000000000009</v>
      </c>
      <c r="P79">
        <v>0.41</v>
      </c>
      <c r="Q79">
        <v>-165.47</v>
      </c>
      <c r="R79">
        <v>13499.7</v>
      </c>
      <c r="S79">
        <v>1087.4763379999999</v>
      </c>
      <c r="T79">
        <v>1421.5978537077999</v>
      </c>
      <c r="U79">
        <v>0.83343048609853987</v>
      </c>
      <c r="V79">
        <v>0.15081751047717967</v>
      </c>
      <c r="W79">
        <v>7.3635364928740191E-2</v>
      </c>
      <c r="X79">
        <v>10326.800000000001</v>
      </c>
      <c r="Y79">
        <v>83</v>
      </c>
      <c r="Z79">
        <v>54728.265060240963</v>
      </c>
      <c r="AA79">
        <v>8.0963855421686741</v>
      </c>
      <c r="AB79">
        <v>13.102124554216866</v>
      </c>
      <c r="AC79">
        <v>15</v>
      </c>
      <c r="AD79">
        <v>72.498422533333326</v>
      </c>
      <c r="AE79">
        <v>1.097</v>
      </c>
      <c r="AF79">
        <v>0.12349683075460369</v>
      </c>
      <c r="AG79">
        <v>0.15632100753496503</v>
      </c>
      <c r="AH79">
        <v>0.28615667064647737</v>
      </c>
      <c r="AI79">
        <v>254.7181858774384</v>
      </c>
      <c r="AJ79">
        <v>7.2251811913357402</v>
      </c>
      <c r="AK79">
        <v>1.5378568592057762</v>
      </c>
      <c r="AL79">
        <v>4.4152672563176898</v>
      </c>
      <c r="AM79">
        <v>0.5</v>
      </c>
      <c r="AN79">
        <v>0.65465576081364596</v>
      </c>
      <c r="AO79">
        <v>4</v>
      </c>
      <c r="AP79">
        <v>0</v>
      </c>
      <c r="AQ79">
        <v>133</v>
      </c>
      <c r="AR79">
        <v>3.257950992415493</v>
      </c>
      <c r="AS79">
        <v>-2921.8000000000466</v>
      </c>
      <c r="AT79">
        <v>0.58047240012683388</v>
      </c>
      <c r="AU79">
        <v>14680564.83</v>
      </c>
    </row>
    <row r="80" spans="1:47" ht="15" x14ac:dyDescent="0.25">
      <c r="A80" t="s">
        <v>865</v>
      </c>
      <c r="B80" t="s">
        <v>487</v>
      </c>
      <c r="C80" t="s">
        <v>122</v>
      </c>
      <c r="D80"/>
      <c r="E80">
        <v>90.89200000000001</v>
      </c>
      <c r="F80" t="s">
        <v>1520</v>
      </c>
      <c r="G80">
        <v>5438122</v>
      </c>
      <c r="H80">
        <v>0.53427762919517918</v>
      </c>
      <c r="I80">
        <v>5438122</v>
      </c>
      <c r="J80">
        <v>6.2181845055547672E-3</v>
      </c>
      <c r="K80">
        <v>0.65934131387645944</v>
      </c>
      <c r="L80" s="126">
        <v>114037.6572</v>
      </c>
      <c r="M80">
        <v>49023</v>
      </c>
      <c r="N80">
        <v>36</v>
      </c>
      <c r="O80">
        <v>117.50999999999999</v>
      </c>
      <c r="P80">
        <v>0</v>
      </c>
      <c r="Q80">
        <v>30.869999999999997</v>
      </c>
      <c r="R80">
        <v>10648.300000000001</v>
      </c>
      <c r="S80">
        <v>3708.482692</v>
      </c>
      <c r="T80">
        <v>4479.6128057106198</v>
      </c>
      <c r="U80">
        <v>0.32798175939282498</v>
      </c>
      <c r="V80">
        <v>0.12905644511499315</v>
      </c>
      <c r="W80">
        <v>2.0462191225456578E-2</v>
      </c>
      <c r="X80">
        <v>8815.3000000000011</v>
      </c>
      <c r="Y80">
        <v>229.77</v>
      </c>
      <c r="Z80">
        <v>58757.492274883574</v>
      </c>
      <c r="AA80">
        <v>12.418803418803419</v>
      </c>
      <c r="AB80">
        <v>16.139977769073422</v>
      </c>
      <c r="AC80">
        <v>22</v>
      </c>
      <c r="AD80">
        <v>168.56739509090909</v>
      </c>
      <c r="AE80">
        <v>0.37669999999999998</v>
      </c>
      <c r="AF80">
        <v>0.12541659434875538</v>
      </c>
      <c r="AG80">
        <v>0.13521906049365062</v>
      </c>
      <c r="AH80">
        <v>0.26541464825793615</v>
      </c>
      <c r="AI80">
        <v>143.69704384749491</v>
      </c>
      <c r="AJ80">
        <v>6.9621793476425138</v>
      </c>
      <c r="AK80">
        <v>1.6064589658809003</v>
      </c>
      <c r="AL80">
        <v>0.39172387586367369</v>
      </c>
      <c r="AM80">
        <v>0.5</v>
      </c>
      <c r="AN80">
        <v>1.08196254048493</v>
      </c>
      <c r="AO80">
        <v>32</v>
      </c>
      <c r="AP80">
        <v>3.5347307850390468E-2</v>
      </c>
      <c r="AQ80">
        <v>67.13</v>
      </c>
      <c r="AR80">
        <v>3.7195856925909707</v>
      </c>
      <c r="AS80">
        <v>-2293.7199999999721</v>
      </c>
      <c r="AT80">
        <v>0.45394126739889157</v>
      </c>
      <c r="AU80">
        <v>39488970.18</v>
      </c>
    </row>
    <row r="81" spans="1:47" ht="15" x14ac:dyDescent="0.25">
      <c r="A81" t="s">
        <v>866</v>
      </c>
      <c r="B81" t="s">
        <v>587</v>
      </c>
      <c r="C81" t="s">
        <v>136</v>
      </c>
      <c r="D81"/>
      <c r="E81">
        <v>103.86500000000001</v>
      </c>
      <c r="F81" t="s">
        <v>1516</v>
      </c>
      <c r="G81">
        <v>1100848</v>
      </c>
      <c r="H81">
        <v>0.53824561228577184</v>
      </c>
      <c r="I81">
        <v>1101348</v>
      </c>
      <c r="J81">
        <v>0</v>
      </c>
      <c r="K81">
        <v>0.76058247095311393</v>
      </c>
      <c r="L81" s="126">
        <v>199947.1691</v>
      </c>
      <c r="M81">
        <v>54116</v>
      </c>
      <c r="N81">
        <v>35</v>
      </c>
      <c r="O81">
        <v>32.269999999999996</v>
      </c>
      <c r="P81">
        <v>0</v>
      </c>
      <c r="Q81">
        <v>-138.06</v>
      </c>
      <c r="R81">
        <v>10059.300000000001</v>
      </c>
      <c r="S81">
        <v>2638.1977259999999</v>
      </c>
      <c r="T81">
        <v>2994.1670262058701</v>
      </c>
      <c r="U81">
        <v>0.10687774317337122</v>
      </c>
      <c r="V81">
        <v>9.8958116151450282E-2</v>
      </c>
      <c r="W81">
        <v>2.3994513139080765E-3</v>
      </c>
      <c r="X81">
        <v>8863.4</v>
      </c>
      <c r="Y81">
        <v>155</v>
      </c>
      <c r="Z81">
        <v>64813.380645161291</v>
      </c>
      <c r="AA81">
        <v>15.161290322580646</v>
      </c>
      <c r="AB81">
        <v>17.020630490322581</v>
      </c>
      <c r="AC81">
        <v>12</v>
      </c>
      <c r="AD81">
        <v>219.84981049999999</v>
      </c>
      <c r="AE81">
        <v>0.63170000000000004</v>
      </c>
      <c r="AF81">
        <v>0.12134817714549696</v>
      </c>
      <c r="AG81">
        <v>0.16141572794294923</v>
      </c>
      <c r="AH81">
        <v>0.28419914223570919</v>
      </c>
      <c r="AI81">
        <v>163.15911266159586</v>
      </c>
      <c r="AJ81">
        <v>4.5271675657341452</v>
      </c>
      <c r="AK81">
        <v>1.1831011787773611</v>
      </c>
      <c r="AL81">
        <v>2.7618281735688104</v>
      </c>
      <c r="AM81">
        <v>1</v>
      </c>
      <c r="AN81">
        <v>0.67183337983028202</v>
      </c>
      <c r="AO81">
        <v>30</v>
      </c>
      <c r="AP81">
        <v>0.10555902560899438</v>
      </c>
      <c r="AQ81">
        <v>43.1</v>
      </c>
      <c r="AR81">
        <v>4.6273662383737655</v>
      </c>
      <c r="AS81">
        <v>-34667.390000000014</v>
      </c>
      <c r="AT81">
        <v>0.43923083033457888</v>
      </c>
      <c r="AU81">
        <v>26538366.059999999</v>
      </c>
    </row>
    <row r="82" spans="1:47" ht="15" x14ac:dyDescent="0.25">
      <c r="A82" t="s">
        <v>867</v>
      </c>
      <c r="B82" t="s">
        <v>137</v>
      </c>
      <c r="C82" t="s">
        <v>100</v>
      </c>
      <c r="D82"/>
      <c r="E82">
        <v>64.362000000000009</v>
      </c>
      <c r="F82" t="s">
        <v>1520</v>
      </c>
      <c r="G82">
        <v>986590</v>
      </c>
      <c r="H82">
        <v>9.8095224246704055E-2</v>
      </c>
      <c r="I82">
        <v>2080253</v>
      </c>
      <c r="J82">
        <v>2.7448160659346815E-3</v>
      </c>
      <c r="K82">
        <v>0.71934285048535196</v>
      </c>
      <c r="L82" s="126">
        <v>55284.213400000001</v>
      </c>
      <c r="M82">
        <v>22973</v>
      </c>
      <c r="N82">
        <v>124</v>
      </c>
      <c r="O82">
        <v>919.93</v>
      </c>
      <c r="P82">
        <v>478.71</v>
      </c>
      <c r="Q82">
        <v>-339.09</v>
      </c>
      <c r="R82">
        <v>14288.5</v>
      </c>
      <c r="S82">
        <v>8643.3176469999999</v>
      </c>
      <c r="T82">
        <v>12061.8609877817</v>
      </c>
      <c r="U82">
        <v>1</v>
      </c>
      <c r="V82">
        <v>0.16897920361420918</v>
      </c>
      <c r="W82">
        <v>2.0215979474539635E-2</v>
      </c>
      <c r="X82">
        <v>10238.9</v>
      </c>
      <c r="Y82">
        <v>601.92999999999984</v>
      </c>
      <c r="Z82">
        <v>61609.951821640403</v>
      </c>
      <c r="AA82">
        <v>10.538095238095238</v>
      </c>
      <c r="AB82">
        <v>14.359340200687791</v>
      </c>
      <c r="AC82">
        <v>95.63</v>
      </c>
      <c r="AD82">
        <v>90.382909620412008</v>
      </c>
      <c r="AE82">
        <v>0.75349999999999995</v>
      </c>
      <c r="AF82">
        <v>0.12893836467739236</v>
      </c>
      <c r="AG82">
        <v>0.15963631699618958</v>
      </c>
      <c r="AH82">
        <v>0.29488219699346901</v>
      </c>
      <c r="AI82">
        <v>242.85778745254993</v>
      </c>
      <c r="AJ82">
        <v>5.1335194657512258</v>
      </c>
      <c r="AK82">
        <v>1.5197596013905026</v>
      </c>
      <c r="AL82">
        <v>2.8301004813021979</v>
      </c>
      <c r="AM82">
        <v>2.5</v>
      </c>
      <c r="AN82">
        <v>0.78203978894519499</v>
      </c>
      <c r="AO82">
        <v>17</v>
      </c>
      <c r="AP82">
        <v>0.16448068060971288</v>
      </c>
      <c r="AQ82">
        <v>281.88</v>
      </c>
      <c r="AR82">
        <v>2.5969350684154184</v>
      </c>
      <c r="AS82">
        <v>1324966.5100000007</v>
      </c>
      <c r="AT82">
        <v>0.75072060656232253</v>
      </c>
      <c r="AU82">
        <v>123500278.78</v>
      </c>
    </row>
    <row r="83" spans="1:47" ht="15" x14ac:dyDescent="0.25">
      <c r="A83" t="s">
        <v>868</v>
      </c>
      <c r="B83" t="s">
        <v>708</v>
      </c>
      <c r="C83" t="s">
        <v>100</v>
      </c>
      <c r="D83"/>
      <c r="E83">
        <v>84.100999999999999</v>
      </c>
      <c r="F83" t="s">
        <v>1516</v>
      </c>
      <c r="G83">
        <v>169041</v>
      </c>
      <c r="H83">
        <v>0.34085053278443617</v>
      </c>
      <c r="I83">
        <v>142419</v>
      </c>
      <c r="J83">
        <v>1.4793613355475393E-2</v>
      </c>
      <c r="K83">
        <v>0.68836217157981483</v>
      </c>
      <c r="L83" s="126">
        <v>186573.28020000001</v>
      </c>
      <c r="M83">
        <v>32932</v>
      </c>
      <c r="N83">
        <v>19</v>
      </c>
      <c r="O83">
        <v>69.19</v>
      </c>
      <c r="P83">
        <v>0.14000000000000001</v>
      </c>
      <c r="Q83">
        <v>-8.6500000000000057</v>
      </c>
      <c r="R83">
        <v>12758.7</v>
      </c>
      <c r="S83">
        <v>1916.8750419999999</v>
      </c>
      <c r="T83">
        <v>2495.5768110015701</v>
      </c>
      <c r="U83">
        <v>0.81119211056012075</v>
      </c>
      <c r="V83">
        <v>0.15036334486324851</v>
      </c>
      <c r="W83">
        <v>2.6084120719643655E-3</v>
      </c>
      <c r="X83">
        <v>9800.1</v>
      </c>
      <c r="Y83">
        <v>127.74</v>
      </c>
      <c r="Z83">
        <v>65159.33928291843</v>
      </c>
      <c r="AA83">
        <v>13.480620155038761</v>
      </c>
      <c r="AB83">
        <v>15.00606733990919</v>
      </c>
      <c r="AC83">
        <v>17</v>
      </c>
      <c r="AD83">
        <v>112.75735541176471</v>
      </c>
      <c r="AE83">
        <v>0.33250000000000002</v>
      </c>
      <c r="AF83">
        <v>0.11200624647315129</v>
      </c>
      <c r="AG83">
        <v>0.14739383693461083</v>
      </c>
      <c r="AH83">
        <v>0.26238340846738628</v>
      </c>
      <c r="AI83">
        <v>198.30870123040603</v>
      </c>
      <c r="AJ83">
        <v>4.6588677647034062</v>
      </c>
      <c r="AK83">
        <v>1.1094967813896717</v>
      </c>
      <c r="AL83">
        <v>2.7890735874023038</v>
      </c>
      <c r="AM83">
        <v>1.9</v>
      </c>
      <c r="AN83">
        <v>0.95388887861511196</v>
      </c>
      <c r="AO83">
        <v>36</v>
      </c>
      <c r="AP83">
        <v>4.8504446240905413E-2</v>
      </c>
      <c r="AQ83">
        <v>29.53</v>
      </c>
      <c r="AR83">
        <v>2.5890977554171437</v>
      </c>
      <c r="AS83">
        <v>170524.72000000009</v>
      </c>
      <c r="AT83">
        <v>0.71466723065497439</v>
      </c>
      <c r="AU83">
        <v>24456851.489999998</v>
      </c>
    </row>
    <row r="84" spans="1:47" ht="15" x14ac:dyDescent="0.25">
      <c r="A84" t="s">
        <v>869</v>
      </c>
      <c r="B84" t="s">
        <v>503</v>
      </c>
      <c r="C84" t="s">
        <v>502</v>
      </c>
      <c r="D84"/>
      <c r="E84">
        <v>81.274000000000001</v>
      </c>
      <c r="F84" t="s">
        <v>1520</v>
      </c>
      <c r="G84">
        <v>-4765</v>
      </c>
      <c r="H84">
        <v>3.3129776554786921E-3</v>
      </c>
      <c r="I84">
        <v>-16372</v>
      </c>
      <c r="J84">
        <v>5.8254465163533775E-2</v>
      </c>
      <c r="K84">
        <v>0.62129275102577985</v>
      </c>
      <c r="L84" s="126">
        <v>290760.83889999997</v>
      </c>
      <c r="M84">
        <v>36269</v>
      </c>
      <c r="N84">
        <v>90</v>
      </c>
      <c r="O84">
        <v>45.319999999999993</v>
      </c>
      <c r="P84">
        <v>0</v>
      </c>
      <c r="Q84">
        <v>-4.0600000000000023</v>
      </c>
      <c r="R84">
        <v>12622.7</v>
      </c>
      <c r="S84">
        <v>947.75523599999997</v>
      </c>
      <c r="T84">
        <v>1144.6833320663502</v>
      </c>
      <c r="U84">
        <v>0.42201123539875646</v>
      </c>
      <c r="V84">
        <v>0.14665870545504431</v>
      </c>
      <c r="W84">
        <v>2.946199708465657E-2</v>
      </c>
      <c r="X84">
        <v>10451.200000000001</v>
      </c>
      <c r="Y84">
        <v>64</v>
      </c>
      <c r="Z84">
        <v>57614.78125</v>
      </c>
      <c r="AA84">
        <v>14.308823529411764</v>
      </c>
      <c r="AB84">
        <v>14.8086755625</v>
      </c>
      <c r="AC84">
        <v>8.18</v>
      </c>
      <c r="AD84">
        <v>115.86249828850856</v>
      </c>
      <c r="AE84">
        <v>0.39889999999999998</v>
      </c>
      <c r="AF84">
        <v>0.10517427477082961</v>
      </c>
      <c r="AG84">
        <v>0.2365608438276306</v>
      </c>
      <c r="AH84">
        <v>0.34259732981839996</v>
      </c>
      <c r="AI84">
        <v>224.14647994622106</v>
      </c>
      <c r="AJ84">
        <v>5.624494624263308</v>
      </c>
      <c r="AK84">
        <v>1.1988022274943984</v>
      </c>
      <c r="AL84">
        <v>2.3236429324596588</v>
      </c>
      <c r="AM84">
        <v>1</v>
      </c>
      <c r="AN84">
        <v>1.4095421366933001</v>
      </c>
      <c r="AO84">
        <v>79</v>
      </c>
      <c r="AP84">
        <v>3.542673107890499E-2</v>
      </c>
      <c r="AQ84">
        <v>7.29</v>
      </c>
      <c r="AR84">
        <v>4.7469784073464663</v>
      </c>
      <c r="AS84">
        <v>-165783.80000000005</v>
      </c>
      <c r="AT84">
        <v>0.4602395511792714</v>
      </c>
      <c r="AU84">
        <v>11963272.26</v>
      </c>
    </row>
    <row r="85" spans="1:47" ht="15" x14ac:dyDescent="0.25">
      <c r="A85" t="s">
        <v>870</v>
      </c>
      <c r="B85" t="s">
        <v>628</v>
      </c>
      <c r="C85" t="s">
        <v>379</v>
      </c>
      <c r="D85"/>
      <c r="E85">
        <v>84.573999999999998</v>
      </c>
      <c r="F85" t="s">
        <v>1516</v>
      </c>
      <c r="G85">
        <v>526101</v>
      </c>
      <c r="H85">
        <v>0.1135392915415622</v>
      </c>
      <c r="I85">
        <v>525540</v>
      </c>
      <c r="J85">
        <v>0</v>
      </c>
      <c r="K85">
        <v>0.63358043865729796</v>
      </c>
      <c r="L85" s="126">
        <v>128293.5122</v>
      </c>
      <c r="M85">
        <v>37089</v>
      </c>
      <c r="N85">
        <v>44</v>
      </c>
      <c r="O85">
        <v>48.069999999999993</v>
      </c>
      <c r="P85">
        <v>0</v>
      </c>
      <c r="Q85">
        <v>-8.9000000000000057</v>
      </c>
      <c r="R85">
        <v>11144.9</v>
      </c>
      <c r="S85">
        <v>1047.7055620000001</v>
      </c>
      <c r="T85">
        <v>1284.94123355234</v>
      </c>
      <c r="U85">
        <v>0.40571746530443636</v>
      </c>
      <c r="V85">
        <v>0.18148914723428755</v>
      </c>
      <c r="W85">
        <v>1.6769482416854821E-3</v>
      </c>
      <c r="X85">
        <v>9087.3000000000011</v>
      </c>
      <c r="Y85">
        <v>65.72</v>
      </c>
      <c r="Z85">
        <v>56959.844796104684</v>
      </c>
      <c r="AA85">
        <v>12.852941176470589</v>
      </c>
      <c r="AB85">
        <v>15.941959251369449</v>
      </c>
      <c r="AC85">
        <v>5.5</v>
      </c>
      <c r="AD85">
        <v>190.49192036363638</v>
      </c>
      <c r="AE85">
        <v>0.53190000000000004</v>
      </c>
      <c r="AF85">
        <v>0.11573378026965142</v>
      </c>
      <c r="AG85">
        <v>0.17865295138482049</v>
      </c>
      <c r="AH85">
        <v>0.30119623325285122</v>
      </c>
      <c r="AI85">
        <v>254.36822105942011</v>
      </c>
      <c r="AJ85">
        <v>5.808972094122768</v>
      </c>
      <c r="AK85">
        <v>1.7532212770587947</v>
      </c>
      <c r="AL85">
        <v>2.1138419830170765</v>
      </c>
      <c r="AM85">
        <v>1</v>
      </c>
      <c r="AN85">
        <v>1.29362591897382</v>
      </c>
      <c r="AO85">
        <v>71</v>
      </c>
      <c r="AP85">
        <v>5.0847457627118647E-2</v>
      </c>
      <c r="AQ85">
        <v>5.37</v>
      </c>
      <c r="AR85">
        <v>3.1859534591727328</v>
      </c>
      <c r="AS85">
        <v>-10320.820000000007</v>
      </c>
      <c r="AT85">
        <v>0.49845959383089428</v>
      </c>
      <c r="AU85">
        <v>11676583.470000001</v>
      </c>
    </row>
    <row r="86" spans="1:47" ht="15" x14ac:dyDescent="0.25">
      <c r="A86" t="s">
        <v>1556</v>
      </c>
      <c r="B86" t="s">
        <v>346</v>
      </c>
      <c r="C86" t="s">
        <v>347</v>
      </c>
      <c r="D86"/>
      <c r="E86">
        <v>83.665000000000006</v>
      </c>
      <c r="F86" t="s">
        <v>1518</v>
      </c>
      <c r="G86">
        <v>-488806</v>
      </c>
      <c r="H86">
        <v>0.42848017344970996</v>
      </c>
      <c r="I86">
        <v>-241006</v>
      </c>
      <c r="J86">
        <v>1.1609563793250835E-2</v>
      </c>
      <c r="K86">
        <v>0.73234214463472247</v>
      </c>
      <c r="L86" s="126">
        <v>124432.8186</v>
      </c>
      <c r="M86">
        <v>37722</v>
      </c>
      <c r="N86">
        <v>15</v>
      </c>
      <c r="O86">
        <v>12.35</v>
      </c>
      <c r="P86">
        <v>0</v>
      </c>
      <c r="Q86">
        <v>23.32</v>
      </c>
      <c r="R86">
        <v>11739.6</v>
      </c>
      <c r="S86">
        <v>791.84678099999996</v>
      </c>
      <c r="T86">
        <v>921.70380146463901</v>
      </c>
      <c r="U86">
        <v>0.31011905445884486</v>
      </c>
      <c r="V86">
        <v>0.15564321022351926</v>
      </c>
      <c r="W86">
        <v>0</v>
      </c>
      <c r="X86">
        <v>10085.6</v>
      </c>
      <c r="Y86">
        <v>58.74</v>
      </c>
      <c r="Z86">
        <v>56836.533878106908</v>
      </c>
      <c r="AA86">
        <v>15.203389830508474</v>
      </c>
      <c r="AB86">
        <v>13.480537640449437</v>
      </c>
      <c r="AC86">
        <v>10</v>
      </c>
      <c r="AD86">
        <v>79.184678099999999</v>
      </c>
      <c r="AE86">
        <v>0.37669999999999998</v>
      </c>
      <c r="AF86">
        <v>0.1240314043256233</v>
      </c>
      <c r="AG86">
        <v>0.16321670646125239</v>
      </c>
      <c r="AH86">
        <v>0.29288580487640387</v>
      </c>
      <c r="AI86">
        <v>176.80188056482103</v>
      </c>
      <c r="AJ86">
        <v>6.7192397857142865</v>
      </c>
      <c r="AK86">
        <v>1.5454162857142857</v>
      </c>
      <c r="AL86">
        <v>2.9443695714285711</v>
      </c>
      <c r="AM86">
        <v>0.5</v>
      </c>
      <c r="AN86">
        <v>1.0169656256858799</v>
      </c>
      <c r="AO86">
        <v>50</v>
      </c>
      <c r="AP86">
        <v>0.1971326164874552</v>
      </c>
      <c r="AQ86">
        <v>5.3</v>
      </c>
      <c r="AR86">
        <v>3.7710973140774735</v>
      </c>
      <c r="AS86">
        <v>-27550.510000000009</v>
      </c>
      <c r="AT86">
        <v>0.59503655136760325</v>
      </c>
      <c r="AU86">
        <v>9295951.7100000009</v>
      </c>
    </row>
    <row r="87" spans="1:47" ht="15" x14ac:dyDescent="0.25">
      <c r="A87" t="s">
        <v>871</v>
      </c>
      <c r="B87" t="s">
        <v>757</v>
      </c>
      <c r="C87" t="s">
        <v>183</v>
      </c>
      <c r="D87"/>
      <c r="E87">
        <v>91.01700000000001</v>
      </c>
      <c r="F87" t="s">
        <v>1520</v>
      </c>
      <c r="G87">
        <v>1946472</v>
      </c>
      <c r="H87">
        <v>0.36869625979420778</v>
      </c>
      <c r="I87">
        <v>1993690</v>
      </c>
      <c r="J87">
        <v>0</v>
      </c>
      <c r="K87">
        <v>0.70748121537665165</v>
      </c>
      <c r="L87" s="126">
        <v>105735.5</v>
      </c>
      <c r="M87">
        <v>39720</v>
      </c>
      <c r="N87">
        <v>56</v>
      </c>
      <c r="O87">
        <v>56.29</v>
      </c>
      <c r="P87">
        <v>0</v>
      </c>
      <c r="Q87">
        <v>58.47</v>
      </c>
      <c r="R87">
        <v>11295.5</v>
      </c>
      <c r="S87">
        <v>1532.768515</v>
      </c>
      <c r="T87">
        <v>1764.2580567837501</v>
      </c>
      <c r="U87">
        <v>0.31266914626048409</v>
      </c>
      <c r="V87">
        <v>0.12175855986968781</v>
      </c>
      <c r="W87">
        <v>3.5469543814318236E-4</v>
      </c>
      <c r="X87">
        <v>9813.4</v>
      </c>
      <c r="Y87">
        <v>90.5</v>
      </c>
      <c r="Z87">
        <v>61443.701657458565</v>
      </c>
      <c r="AA87">
        <v>13.421052631578947</v>
      </c>
      <c r="AB87">
        <v>16.93666867403315</v>
      </c>
      <c r="AC87">
        <v>9</v>
      </c>
      <c r="AD87">
        <v>170.30761277777776</v>
      </c>
      <c r="AE87">
        <v>0.36570000000000003</v>
      </c>
      <c r="AF87">
        <v>0.10624290091971489</v>
      </c>
      <c r="AG87">
        <v>0.18940914469440304</v>
      </c>
      <c r="AH87">
        <v>0.31070470382043802</v>
      </c>
      <c r="AI87">
        <v>182.70860685052628</v>
      </c>
      <c r="AJ87">
        <v>5.1007525084806282</v>
      </c>
      <c r="AK87">
        <v>1.0289135154436706</v>
      </c>
      <c r="AL87">
        <v>3.0362706659525083</v>
      </c>
      <c r="AM87">
        <v>2</v>
      </c>
      <c r="AN87">
        <v>0.98338462662788595</v>
      </c>
      <c r="AO87">
        <v>11</v>
      </c>
      <c r="AP87">
        <v>2.1668472372697724E-3</v>
      </c>
      <c r="AQ87">
        <v>74.36</v>
      </c>
      <c r="AR87">
        <v>3.7679315845848813</v>
      </c>
      <c r="AS87">
        <v>-12536.930000000051</v>
      </c>
      <c r="AT87">
        <v>0.52548342203156784</v>
      </c>
      <c r="AU87">
        <v>17313457.059999999</v>
      </c>
    </row>
    <row r="88" spans="1:47" ht="15" x14ac:dyDescent="0.25">
      <c r="A88" t="s">
        <v>872</v>
      </c>
      <c r="B88" t="s">
        <v>348</v>
      </c>
      <c r="C88" t="s">
        <v>349</v>
      </c>
      <c r="D88"/>
      <c r="E88">
        <v>86.737000000000009</v>
      </c>
      <c r="F88" t="s">
        <v>1520</v>
      </c>
      <c r="G88">
        <v>2313282</v>
      </c>
      <c r="H88">
        <v>0.45008437237890325</v>
      </c>
      <c r="I88">
        <v>2214362</v>
      </c>
      <c r="J88">
        <v>6.5491064122706584E-3</v>
      </c>
      <c r="K88">
        <v>0.64116554587075636</v>
      </c>
      <c r="L88" s="126">
        <v>297852.55989999999</v>
      </c>
      <c r="M88">
        <v>36572</v>
      </c>
      <c r="N88">
        <v>0</v>
      </c>
      <c r="O88">
        <v>40.68</v>
      </c>
      <c r="P88">
        <v>0</v>
      </c>
      <c r="Q88">
        <v>-70.22</v>
      </c>
      <c r="R88">
        <v>11627.1</v>
      </c>
      <c r="S88">
        <v>1940.014099</v>
      </c>
      <c r="T88">
        <v>2409.0943247116902</v>
      </c>
      <c r="U88">
        <v>0.50954303348080976</v>
      </c>
      <c r="V88">
        <v>0.17385164838433476</v>
      </c>
      <c r="W88">
        <v>5.7032786543681708E-3</v>
      </c>
      <c r="X88">
        <v>9363.2000000000007</v>
      </c>
      <c r="Y88">
        <v>124.5</v>
      </c>
      <c r="Z88">
        <v>55164.706827309237</v>
      </c>
      <c r="AA88">
        <v>12.188976377952756</v>
      </c>
      <c r="AB88">
        <v>15.582442562248996</v>
      </c>
      <c r="AC88">
        <v>23.5</v>
      </c>
      <c r="AD88">
        <v>82.553791446808503</v>
      </c>
      <c r="AE88">
        <v>0.68700000000000006</v>
      </c>
      <c r="AF88">
        <v>9.4890153477061104E-2</v>
      </c>
      <c r="AG88">
        <v>0.24370252829995614</v>
      </c>
      <c r="AH88">
        <v>0.34459061690154125</v>
      </c>
      <c r="AI88">
        <v>130.27843464141753</v>
      </c>
      <c r="AJ88">
        <v>7.0301663751968411</v>
      </c>
      <c r="AK88">
        <v>1.248501713209518</v>
      </c>
      <c r="AL88">
        <v>4.1624172871940557</v>
      </c>
      <c r="AM88">
        <v>0</v>
      </c>
      <c r="AN88">
        <v>1.8885908211548901</v>
      </c>
      <c r="AO88">
        <v>289</v>
      </c>
      <c r="AP88">
        <v>8.943089430894309E-2</v>
      </c>
      <c r="AQ88">
        <v>3.29</v>
      </c>
      <c r="AR88">
        <v>3.6625642450841682</v>
      </c>
      <c r="AS88">
        <v>-123208.77999999991</v>
      </c>
      <c r="AT88">
        <v>0.47702402462454135</v>
      </c>
      <c r="AU88">
        <v>22556759.850000001</v>
      </c>
    </row>
    <row r="89" spans="1:47" ht="15" x14ac:dyDescent="0.25">
      <c r="A89" t="s">
        <v>873</v>
      </c>
      <c r="B89" t="s">
        <v>509</v>
      </c>
      <c r="C89" t="s">
        <v>176</v>
      </c>
      <c r="D89"/>
      <c r="E89">
        <v>97.859000000000009</v>
      </c>
      <c r="F89" t="s">
        <v>1516</v>
      </c>
      <c r="G89">
        <v>408262</v>
      </c>
      <c r="H89">
        <v>0.73252036728279524</v>
      </c>
      <c r="I89">
        <v>449694</v>
      </c>
      <c r="J89">
        <v>0</v>
      </c>
      <c r="K89">
        <v>0.70407004426943953</v>
      </c>
      <c r="L89" s="126">
        <v>207178.6728</v>
      </c>
      <c r="M89">
        <v>39244</v>
      </c>
      <c r="N89">
        <v>80</v>
      </c>
      <c r="O89">
        <v>10.54</v>
      </c>
      <c r="P89">
        <v>0</v>
      </c>
      <c r="Q89">
        <v>80.349999999999994</v>
      </c>
      <c r="R89">
        <v>10866.6</v>
      </c>
      <c r="S89">
        <v>570.28465600000004</v>
      </c>
      <c r="T89">
        <v>645.51886346733511</v>
      </c>
      <c r="U89">
        <v>0.19394822188587868</v>
      </c>
      <c r="V89">
        <v>0.10962735248482644</v>
      </c>
      <c r="W89">
        <v>3.5070205360741807E-3</v>
      </c>
      <c r="X89">
        <v>9600.1</v>
      </c>
      <c r="Y89">
        <v>37.19</v>
      </c>
      <c r="Z89">
        <v>53796.853993008874</v>
      </c>
      <c r="AA89">
        <v>7</v>
      </c>
      <c r="AB89">
        <v>15.334354826566283</v>
      </c>
      <c r="AC89">
        <v>8</v>
      </c>
      <c r="AD89">
        <v>71.285582000000005</v>
      </c>
      <c r="AE89">
        <v>0.36570000000000003</v>
      </c>
      <c r="AF89">
        <v>0.12561853968449543</v>
      </c>
      <c r="AG89">
        <v>0.10591504365488667</v>
      </c>
      <c r="AH89">
        <v>0.24199799210546388</v>
      </c>
      <c r="AI89">
        <v>184.54468113902752</v>
      </c>
      <c r="AJ89">
        <v>7.0597424056706855</v>
      </c>
      <c r="AK89">
        <v>1.1083694877569055</v>
      </c>
      <c r="AL89">
        <v>2.5195975979400056</v>
      </c>
      <c r="AM89">
        <v>3</v>
      </c>
      <c r="AN89">
        <v>0.87351601648757204</v>
      </c>
      <c r="AO89">
        <v>49</v>
      </c>
      <c r="AP89">
        <v>3.968253968253968E-2</v>
      </c>
      <c r="AQ89">
        <v>2.29</v>
      </c>
      <c r="AR89">
        <v>3.6008297052722757</v>
      </c>
      <c r="AS89">
        <v>9684.679999999993</v>
      </c>
      <c r="AT89">
        <v>0.36311300961563614</v>
      </c>
      <c r="AU89">
        <v>6197063.6100000003</v>
      </c>
    </row>
    <row r="90" spans="1:47" ht="15" x14ac:dyDescent="0.25">
      <c r="A90" t="s">
        <v>874</v>
      </c>
      <c r="B90" t="s">
        <v>138</v>
      </c>
      <c r="C90" t="s">
        <v>139</v>
      </c>
      <c r="D90"/>
      <c r="E90">
        <v>89.070999999999998</v>
      </c>
      <c r="F90" t="s">
        <v>1516</v>
      </c>
      <c r="G90">
        <v>-1338004</v>
      </c>
      <c r="H90">
        <v>0.22060821000467057</v>
      </c>
      <c r="I90">
        <v>-1175257</v>
      </c>
      <c r="J90">
        <v>0</v>
      </c>
      <c r="K90">
        <v>0.77712780917644153</v>
      </c>
      <c r="L90" s="126">
        <v>157983.60750000001</v>
      </c>
      <c r="M90">
        <v>36025</v>
      </c>
      <c r="N90">
        <v>77</v>
      </c>
      <c r="O90">
        <v>36.42</v>
      </c>
      <c r="P90">
        <v>0</v>
      </c>
      <c r="Q90">
        <v>-224.05</v>
      </c>
      <c r="R90">
        <v>12690.7</v>
      </c>
      <c r="S90">
        <v>2612.6767690000001</v>
      </c>
      <c r="T90">
        <v>3211.8086281999504</v>
      </c>
      <c r="U90">
        <v>0.42050289076535974</v>
      </c>
      <c r="V90">
        <v>0.17753434466274767</v>
      </c>
      <c r="W90">
        <v>3.6716899364752607E-2</v>
      </c>
      <c r="X90">
        <v>10323.300000000001</v>
      </c>
      <c r="Y90">
        <v>184.43</v>
      </c>
      <c r="Z90">
        <v>57727.002114623436</v>
      </c>
      <c r="AA90">
        <v>14.840425531914894</v>
      </c>
      <c r="AB90">
        <v>14.1662244157675</v>
      </c>
      <c r="AC90">
        <v>32</v>
      </c>
      <c r="AD90">
        <v>81.646149031250005</v>
      </c>
      <c r="AE90">
        <v>0.41</v>
      </c>
      <c r="AF90">
        <v>0.11898377668507837</v>
      </c>
      <c r="AG90">
        <v>0.18269992581487138</v>
      </c>
      <c r="AH90">
        <v>0.31437401107211616</v>
      </c>
      <c r="AI90">
        <v>212.72704170471383</v>
      </c>
      <c r="AJ90">
        <v>4.9598187794964614</v>
      </c>
      <c r="AK90">
        <v>0.98265013395419476</v>
      </c>
      <c r="AL90">
        <v>2.9335517923233185</v>
      </c>
      <c r="AM90">
        <v>0</v>
      </c>
      <c r="AN90">
        <v>1.73870943866598</v>
      </c>
      <c r="AO90">
        <v>146</v>
      </c>
      <c r="AP90">
        <v>3.5545023696682464E-2</v>
      </c>
      <c r="AQ90">
        <v>8.6199999999999992</v>
      </c>
      <c r="AR90">
        <v>3.6572616335285684</v>
      </c>
      <c r="AS90">
        <v>-89429.979999999981</v>
      </c>
      <c r="AT90">
        <v>0.61511202149357369</v>
      </c>
      <c r="AU90">
        <v>33156592.289999999</v>
      </c>
    </row>
    <row r="91" spans="1:47" ht="15" x14ac:dyDescent="0.25">
      <c r="A91" t="s">
        <v>875</v>
      </c>
      <c r="B91" t="s">
        <v>548</v>
      </c>
      <c r="C91" t="s">
        <v>244</v>
      </c>
      <c r="D91"/>
      <c r="E91">
        <v>90.783000000000001</v>
      </c>
      <c r="F91" t="s">
        <v>1518</v>
      </c>
      <c r="G91">
        <v>675313</v>
      </c>
      <c r="H91">
        <v>0.46013671087688335</v>
      </c>
      <c r="I91">
        <v>662243</v>
      </c>
      <c r="J91">
        <v>0</v>
      </c>
      <c r="K91">
        <v>0.70675466838999523</v>
      </c>
      <c r="L91" s="126">
        <v>136584.96359999999</v>
      </c>
      <c r="M91">
        <v>46450</v>
      </c>
      <c r="N91">
        <v>87</v>
      </c>
      <c r="O91">
        <v>28.14</v>
      </c>
      <c r="P91">
        <v>0</v>
      </c>
      <c r="Q91">
        <v>35.860000000000007</v>
      </c>
      <c r="R91">
        <v>9715.1</v>
      </c>
      <c r="S91">
        <v>1081.9813570000001</v>
      </c>
      <c r="T91">
        <v>1237.6213206320899</v>
      </c>
      <c r="U91">
        <v>0.1982407549005486</v>
      </c>
      <c r="V91">
        <v>8.3876790864151632E-2</v>
      </c>
      <c r="W91">
        <v>0</v>
      </c>
      <c r="X91">
        <v>8493.4</v>
      </c>
      <c r="Y91">
        <v>65.349999999999994</v>
      </c>
      <c r="Z91">
        <v>50122.631981637343</v>
      </c>
      <c r="AA91">
        <v>11.447761194029852</v>
      </c>
      <c r="AB91">
        <v>16.556715485845451</v>
      </c>
      <c r="AC91">
        <v>6</v>
      </c>
      <c r="AD91">
        <v>180.33022616666668</v>
      </c>
      <c r="AE91">
        <v>0.29920000000000002</v>
      </c>
      <c r="AF91">
        <v>0.11929148897449579</v>
      </c>
      <c r="AG91">
        <v>0.19221645536268006</v>
      </c>
      <c r="AH91">
        <v>0.31031054032965161</v>
      </c>
      <c r="AI91">
        <v>194.18079492842867</v>
      </c>
      <c r="AJ91">
        <v>5.0720502141837223</v>
      </c>
      <c r="AK91">
        <v>1.4319068538791051</v>
      </c>
      <c r="AL91">
        <v>2.5821821037601143</v>
      </c>
      <c r="AM91">
        <v>2</v>
      </c>
      <c r="AN91">
        <v>0.955517146301882</v>
      </c>
      <c r="AO91">
        <v>64</v>
      </c>
      <c r="AP91">
        <v>0</v>
      </c>
      <c r="AQ91">
        <v>8.1999999999999993</v>
      </c>
      <c r="AR91">
        <v>3.9486814079103763</v>
      </c>
      <c r="AS91">
        <v>14101.459999999963</v>
      </c>
      <c r="AT91">
        <v>0.33167546219252153</v>
      </c>
      <c r="AU91">
        <v>10511572.76</v>
      </c>
    </row>
    <row r="92" spans="1:47" ht="15" x14ac:dyDescent="0.25">
      <c r="A92" t="s">
        <v>876</v>
      </c>
      <c r="B92" t="s">
        <v>140</v>
      </c>
      <c r="C92" t="s">
        <v>141</v>
      </c>
      <c r="D92"/>
      <c r="E92">
        <v>97.028000000000006</v>
      </c>
      <c r="F92" t="s">
        <v>1516</v>
      </c>
      <c r="G92">
        <v>200463</v>
      </c>
      <c r="H92">
        <v>0.40360798096937917</v>
      </c>
      <c r="I92">
        <v>217013</v>
      </c>
      <c r="J92">
        <v>0</v>
      </c>
      <c r="K92">
        <v>0.88400729487058916</v>
      </c>
      <c r="L92" s="126">
        <v>221698.11910000001</v>
      </c>
      <c r="M92">
        <v>58926</v>
      </c>
      <c r="N92">
        <v>148</v>
      </c>
      <c r="O92">
        <v>90.169999999999987</v>
      </c>
      <c r="P92">
        <v>0.15</v>
      </c>
      <c r="Q92">
        <v>-45.29</v>
      </c>
      <c r="R92">
        <v>13143.7</v>
      </c>
      <c r="S92">
        <v>7892.9518340000004</v>
      </c>
      <c r="T92">
        <v>9368.3121157930418</v>
      </c>
      <c r="U92">
        <v>0.15253328986677306</v>
      </c>
      <c r="V92">
        <v>0.13805737788821276</v>
      </c>
      <c r="W92">
        <v>2.5397427757824071E-2</v>
      </c>
      <c r="X92">
        <v>11073.800000000001</v>
      </c>
      <c r="Y92">
        <v>545.15</v>
      </c>
      <c r="Z92">
        <v>66110.340365037162</v>
      </c>
      <c r="AA92">
        <v>13.044802867383513</v>
      </c>
      <c r="AB92">
        <v>14.478495522333304</v>
      </c>
      <c r="AC92">
        <v>39</v>
      </c>
      <c r="AD92">
        <v>202.38338035897436</v>
      </c>
      <c r="AE92">
        <v>0</v>
      </c>
      <c r="AF92">
        <v>0.1020893952660811</v>
      </c>
      <c r="AG92">
        <v>0.20528027381898775</v>
      </c>
      <c r="AH92">
        <v>0.31848737258178678</v>
      </c>
      <c r="AI92">
        <v>160.30263792434539</v>
      </c>
      <c r="AJ92">
        <v>5.0849365071712471</v>
      </c>
      <c r="AK92">
        <v>0.8111960931380956</v>
      </c>
      <c r="AL92">
        <v>2.9700648561838228</v>
      </c>
      <c r="AM92">
        <v>1.8</v>
      </c>
      <c r="AN92">
        <v>0.629323277748427</v>
      </c>
      <c r="AO92">
        <v>31</v>
      </c>
      <c r="AP92">
        <v>9.4832376365993704E-2</v>
      </c>
      <c r="AQ92">
        <v>163.94</v>
      </c>
      <c r="AR92">
        <v>4.2667249067172071</v>
      </c>
      <c r="AS92">
        <v>-25477.959999999963</v>
      </c>
      <c r="AT92">
        <v>0.3779637913345969</v>
      </c>
      <c r="AU92">
        <v>103742779.51000001</v>
      </c>
    </row>
    <row r="93" spans="1:47" ht="15" x14ac:dyDescent="0.25">
      <c r="A93" t="s">
        <v>877</v>
      </c>
      <c r="B93" t="s">
        <v>470</v>
      </c>
      <c r="C93" t="s">
        <v>160</v>
      </c>
      <c r="D93"/>
      <c r="E93">
        <v>98.942000000000007</v>
      </c>
      <c r="F93" t="s">
        <v>1516</v>
      </c>
      <c r="G93">
        <v>-298955</v>
      </c>
      <c r="H93">
        <v>0.2812486224886136</v>
      </c>
      <c r="I93">
        <v>-329809</v>
      </c>
      <c r="J93">
        <v>1.5400105584115011E-2</v>
      </c>
      <c r="K93">
        <v>0.71870512926024877</v>
      </c>
      <c r="L93" s="126">
        <v>159699.62040000001</v>
      </c>
      <c r="M93">
        <v>38394</v>
      </c>
      <c r="N93">
        <v>0</v>
      </c>
      <c r="O93">
        <v>10.33</v>
      </c>
      <c r="P93">
        <v>0</v>
      </c>
      <c r="Q93">
        <v>-56.210000000000008</v>
      </c>
      <c r="R93">
        <v>11029.9</v>
      </c>
      <c r="S93">
        <v>997.903457</v>
      </c>
      <c r="T93">
        <v>1200.04221107801</v>
      </c>
      <c r="U93">
        <v>0.34931506806073725</v>
      </c>
      <c r="V93">
        <v>0.14201560782848358</v>
      </c>
      <c r="W93">
        <v>7.8966466592769805E-3</v>
      </c>
      <c r="X93">
        <v>9172</v>
      </c>
      <c r="Y93">
        <v>68.099999999999994</v>
      </c>
      <c r="Z93">
        <v>57091.086637298096</v>
      </c>
      <c r="AA93">
        <v>14.916666666666666</v>
      </c>
      <c r="AB93">
        <v>14.653501571218797</v>
      </c>
      <c r="AC93">
        <v>14</v>
      </c>
      <c r="AD93">
        <v>71.278818357142853</v>
      </c>
      <c r="AE93">
        <v>0.45429999999999998</v>
      </c>
      <c r="AF93">
        <v>0.12217124951590892</v>
      </c>
      <c r="AG93">
        <v>0.16609510247775841</v>
      </c>
      <c r="AH93">
        <v>0.29599914527933852</v>
      </c>
      <c r="AI93">
        <v>169.67172406538722</v>
      </c>
      <c r="AJ93">
        <v>4.8098235843039046</v>
      </c>
      <c r="AK93">
        <v>1.3925206123461458</v>
      </c>
      <c r="AL93">
        <v>2.1904214014032934</v>
      </c>
      <c r="AM93">
        <v>0.5</v>
      </c>
      <c r="AN93">
        <v>1.06133117836263</v>
      </c>
      <c r="AO93">
        <v>161</v>
      </c>
      <c r="AP93">
        <v>0</v>
      </c>
      <c r="AQ93">
        <v>3.86</v>
      </c>
      <c r="AR93">
        <v>3.4585250309146756</v>
      </c>
      <c r="AS93">
        <v>7761.679999999993</v>
      </c>
      <c r="AT93">
        <v>0.58029995714638893</v>
      </c>
      <c r="AU93">
        <v>11006788.189999999</v>
      </c>
    </row>
    <row r="94" spans="1:47" ht="15" x14ac:dyDescent="0.25">
      <c r="A94" t="s">
        <v>878</v>
      </c>
      <c r="B94" t="s">
        <v>350</v>
      </c>
      <c r="C94" t="s">
        <v>109</v>
      </c>
      <c r="D94"/>
      <c r="E94">
        <v>103.83</v>
      </c>
      <c r="F94" t="s">
        <v>1516</v>
      </c>
      <c r="G94">
        <v>4198339</v>
      </c>
      <c r="H94">
        <v>0.44140830022200073</v>
      </c>
      <c r="I94">
        <v>4198339</v>
      </c>
      <c r="J94">
        <v>0</v>
      </c>
      <c r="K94">
        <v>0.73329239498177978</v>
      </c>
      <c r="L94" s="126">
        <v>269246.86599999998</v>
      </c>
      <c r="M94">
        <v>79044</v>
      </c>
      <c r="N94">
        <v>19</v>
      </c>
      <c r="O94">
        <v>9.5399999999999991</v>
      </c>
      <c r="P94">
        <v>0</v>
      </c>
      <c r="Q94">
        <v>26.549999999999997</v>
      </c>
      <c r="R94">
        <v>15892.800000000001</v>
      </c>
      <c r="S94">
        <v>1921.081872</v>
      </c>
      <c r="T94">
        <v>2179.9681178537699</v>
      </c>
      <c r="U94">
        <v>4.8329243721060941E-2</v>
      </c>
      <c r="V94">
        <v>0.10328431749419996</v>
      </c>
      <c r="W94">
        <v>1.0485343854205086E-2</v>
      </c>
      <c r="X94">
        <v>14005.4</v>
      </c>
      <c r="Y94">
        <v>124.34000000000003</v>
      </c>
      <c r="Z94">
        <v>70237.389416117076</v>
      </c>
      <c r="AA94">
        <v>16.733333333333334</v>
      </c>
      <c r="AB94">
        <v>15.450232202026697</v>
      </c>
      <c r="AC94">
        <v>9.5</v>
      </c>
      <c r="AD94">
        <v>202.21914442105262</v>
      </c>
      <c r="AE94">
        <v>0.73140000000000005</v>
      </c>
      <c r="AF94">
        <v>0.11527210699140773</v>
      </c>
      <c r="AG94">
        <v>0.1602001666857874</v>
      </c>
      <c r="AH94">
        <v>0.27938533541806315</v>
      </c>
      <c r="AI94">
        <v>189.29750225658265</v>
      </c>
      <c r="AJ94">
        <v>6.9796622907363011</v>
      </c>
      <c r="AK94">
        <v>1.4279947257848078</v>
      </c>
      <c r="AL94">
        <v>4.1679358239655064</v>
      </c>
      <c r="AM94">
        <v>0</v>
      </c>
      <c r="AN94">
        <v>0.74167113534154905</v>
      </c>
      <c r="AO94">
        <v>12</v>
      </c>
      <c r="AP94">
        <v>2.2644927536231884E-2</v>
      </c>
      <c r="AQ94">
        <v>73.25</v>
      </c>
      <c r="AR94">
        <v>8.3608424824093124</v>
      </c>
      <c r="AS94">
        <v>145067.99</v>
      </c>
      <c r="AT94">
        <v>0.20097761062233604</v>
      </c>
      <c r="AU94">
        <v>30531387.469999999</v>
      </c>
    </row>
    <row r="95" spans="1:47" ht="15" x14ac:dyDescent="0.25">
      <c r="A95" t="s">
        <v>879</v>
      </c>
      <c r="B95" t="s">
        <v>735</v>
      </c>
      <c r="C95" t="s">
        <v>192</v>
      </c>
      <c r="D95"/>
      <c r="E95">
        <v>99.094999999999999</v>
      </c>
      <c r="F95" t="s">
        <v>1517</v>
      </c>
      <c r="G95">
        <v>-29391</v>
      </c>
      <c r="H95">
        <v>0.31470555171356934</v>
      </c>
      <c r="I95">
        <v>46411</v>
      </c>
      <c r="J95">
        <v>0</v>
      </c>
      <c r="K95">
        <v>0.72881422127419793</v>
      </c>
      <c r="L95" s="126">
        <v>115253.9644</v>
      </c>
      <c r="M95">
        <v>39760</v>
      </c>
      <c r="N95">
        <v>28</v>
      </c>
      <c r="O95">
        <v>25.339999999999993</v>
      </c>
      <c r="P95">
        <v>0</v>
      </c>
      <c r="Q95">
        <v>0.60999999999999943</v>
      </c>
      <c r="R95">
        <v>11500.300000000001</v>
      </c>
      <c r="S95">
        <v>1331.697044</v>
      </c>
      <c r="T95">
        <v>1561.73541189153</v>
      </c>
      <c r="U95">
        <v>0.28567917584113822</v>
      </c>
      <c r="V95">
        <v>0.11452009726019938</v>
      </c>
      <c r="W95">
        <v>2.2527646310522261E-3</v>
      </c>
      <c r="X95">
        <v>9806.3000000000011</v>
      </c>
      <c r="Y95">
        <v>83</v>
      </c>
      <c r="Z95">
        <v>60585.036144578313</v>
      </c>
      <c r="AA95">
        <v>11.528735632183908</v>
      </c>
      <c r="AB95">
        <v>16.04454269879518</v>
      </c>
      <c r="AC95">
        <v>12</v>
      </c>
      <c r="AD95">
        <v>110.97475366666667</v>
      </c>
      <c r="AE95">
        <v>0.82</v>
      </c>
      <c r="AF95">
        <v>0.13507319249735544</v>
      </c>
      <c r="AG95">
        <v>0.14453901472796493</v>
      </c>
      <c r="AH95">
        <v>0.28837928782022437</v>
      </c>
      <c r="AI95">
        <v>214.19886849279513</v>
      </c>
      <c r="AJ95">
        <v>5.1427593883217417</v>
      </c>
      <c r="AK95">
        <v>1.2261332244222571</v>
      </c>
      <c r="AL95">
        <v>2.984176015256899</v>
      </c>
      <c r="AM95">
        <v>2</v>
      </c>
      <c r="AN95">
        <v>1.1860408942957801</v>
      </c>
      <c r="AO95">
        <v>26</v>
      </c>
      <c r="AP95">
        <v>1.1293634496919919E-2</v>
      </c>
      <c r="AQ95">
        <v>37.04</v>
      </c>
      <c r="AR95">
        <v>2.9872567649102977</v>
      </c>
      <c r="AS95">
        <v>59652.760000000009</v>
      </c>
      <c r="AT95">
        <v>0.43714063308297685</v>
      </c>
      <c r="AU95">
        <v>15314893.529999999</v>
      </c>
    </row>
    <row r="96" spans="1:47" ht="15" x14ac:dyDescent="0.25">
      <c r="A96" t="s">
        <v>880</v>
      </c>
      <c r="B96" t="s">
        <v>504</v>
      </c>
      <c r="C96" t="s">
        <v>502</v>
      </c>
      <c r="D96"/>
      <c r="E96">
        <v>100.947</v>
      </c>
      <c r="F96" t="s">
        <v>1516</v>
      </c>
      <c r="G96">
        <v>1582655</v>
      </c>
      <c r="H96">
        <v>0.27018026298573378</v>
      </c>
      <c r="I96">
        <v>1708237</v>
      </c>
      <c r="J96">
        <v>0</v>
      </c>
      <c r="K96">
        <v>0.75870538950968935</v>
      </c>
      <c r="L96" s="126">
        <v>222434.8731</v>
      </c>
      <c r="M96">
        <v>49653</v>
      </c>
      <c r="N96">
        <v>147</v>
      </c>
      <c r="O96">
        <v>80.239999999999995</v>
      </c>
      <c r="P96">
        <v>0</v>
      </c>
      <c r="Q96">
        <v>9.75</v>
      </c>
      <c r="R96">
        <v>11915.4</v>
      </c>
      <c r="S96">
        <v>2755.4275480000001</v>
      </c>
      <c r="T96">
        <v>3092.5502562557303</v>
      </c>
      <c r="U96">
        <v>0.15980760093641916</v>
      </c>
      <c r="V96">
        <v>9.4384986892059625E-2</v>
      </c>
      <c r="W96">
        <v>8.2508005033562204E-3</v>
      </c>
      <c r="X96">
        <v>10616.5</v>
      </c>
      <c r="Y96">
        <v>175.62</v>
      </c>
      <c r="Z96">
        <v>62562.663705728279</v>
      </c>
      <c r="AA96">
        <v>14.694444444444445</v>
      </c>
      <c r="AB96">
        <v>15.689713859469309</v>
      </c>
      <c r="AC96">
        <v>19</v>
      </c>
      <c r="AD96">
        <v>145.0225025263158</v>
      </c>
      <c r="AE96">
        <v>0.73140000000000005</v>
      </c>
      <c r="AF96">
        <v>0.10705837846084876</v>
      </c>
      <c r="AG96">
        <v>0.17549681951057389</v>
      </c>
      <c r="AH96">
        <v>0.28763007159766818</v>
      </c>
      <c r="AI96">
        <v>125.38997813634401</v>
      </c>
      <c r="AJ96">
        <v>7.9057209054624709</v>
      </c>
      <c r="AK96">
        <v>0.95367394783836901</v>
      </c>
      <c r="AL96">
        <v>3.519731550811426</v>
      </c>
      <c r="AM96">
        <v>2</v>
      </c>
      <c r="AN96">
        <v>0.91363457315266905</v>
      </c>
      <c r="AO96">
        <v>75</v>
      </c>
      <c r="AP96">
        <v>0.14349489795918369</v>
      </c>
      <c r="AQ96">
        <v>18.84</v>
      </c>
      <c r="AR96">
        <v>4.6895851635915013</v>
      </c>
      <c r="AS96">
        <v>-81944.329999999958</v>
      </c>
      <c r="AT96">
        <v>0.32016205034084727</v>
      </c>
      <c r="AU96">
        <v>32831944.16</v>
      </c>
    </row>
    <row r="97" spans="1:47" ht="15" x14ac:dyDescent="0.25">
      <c r="A97" t="s">
        <v>881</v>
      </c>
      <c r="B97" t="s">
        <v>351</v>
      </c>
      <c r="C97" t="s">
        <v>206</v>
      </c>
      <c r="D97"/>
      <c r="E97">
        <v>85.584000000000003</v>
      </c>
      <c r="F97" t="s">
        <v>1520</v>
      </c>
      <c r="G97">
        <v>261639</v>
      </c>
      <c r="H97">
        <v>0.26893062990345351</v>
      </c>
      <c r="I97">
        <v>384162</v>
      </c>
      <c r="J97">
        <v>1.4005816791782675E-2</v>
      </c>
      <c r="K97">
        <v>0.73333563092028753</v>
      </c>
      <c r="L97" s="126">
        <v>100644.1468</v>
      </c>
      <c r="M97">
        <v>35553</v>
      </c>
      <c r="N97">
        <v>36</v>
      </c>
      <c r="O97">
        <v>29.990000000000002</v>
      </c>
      <c r="P97">
        <v>0</v>
      </c>
      <c r="Q97">
        <v>107.03</v>
      </c>
      <c r="R97">
        <v>10050.9</v>
      </c>
      <c r="S97">
        <v>1333.171969</v>
      </c>
      <c r="T97">
        <v>1788.5121338378601</v>
      </c>
      <c r="U97">
        <v>0.61052467268009292</v>
      </c>
      <c r="V97">
        <v>0.16169254230697075</v>
      </c>
      <c r="W97">
        <v>8.3297355916729437E-4</v>
      </c>
      <c r="X97">
        <v>7492</v>
      </c>
      <c r="Y97">
        <v>84.83</v>
      </c>
      <c r="Z97">
        <v>52680.007072969471</v>
      </c>
      <c r="AA97">
        <v>14.267441860465116</v>
      </c>
      <c r="AB97">
        <v>15.715807721325003</v>
      </c>
      <c r="AC97">
        <v>11</v>
      </c>
      <c r="AD97">
        <v>121.19745172727272</v>
      </c>
      <c r="AE97">
        <v>0.37669999999999998</v>
      </c>
      <c r="AF97">
        <v>0.10391944433749575</v>
      </c>
      <c r="AG97">
        <v>0.19443453603140232</v>
      </c>
      <c r="AH97">
        <v>0.30201509328537723</v>
      </c>
      <c r="AI97">
        <v>144.51623982502142</v>
      </c>
      <c r="AJ97">
        <v>6.4247768925336732</v>
      </c>
      <c r="AK97">
        <v>1.7536219863493629</v>
      </c>
      <c r="AL97">
        <v>3.3845348662185661</v>
      </c>
      <c r="AM97">
        <v>2.5</v>
      </c>
      <c r="AN97">
        <v>1.1124948426222601</v>
      </c>
      <c r="AO97">
        <v>31</v>
      </c>
      <c r="AP97">
        <v>6.1320754716981132E-2</v>
      </c>
      <c r="AQ97">
        <v>24.42</v>
      </c>
      <c r="AR97">
        <v>3.5472052169117183</v>
      </c>
      <c r="AS97">
        <v>-124683.73999999999</v>
      </c>
      <c r="AT97">
        <v>0.3988399355718994</v>
      </c>
      <c r="AU97">
        <v>13399529.01</v>
      </c>
    </row>
    <row r="98" spans="1:47" ht="15" x14ac:dyDescent="0.25">
      <c r="A98" t="s">
        <v>882</v>
      </c>
      <c r="B98" t="s">
        <v>142</v>
      </c>
      <c r="C98" t="s">
        <v>143</v>
      </c>
      <c r="D98"/>
      <c r="E98">
        <v>81.668999999999997</v>
      </c>
      <c r="F98" t="s">
        <v>1520</v>
      </c>
      <c r="G98">
        <v>885112</v>
      </c>
      <c r="H98">
        <v>0.32506505717211276</v>
      </c>
      <c r="I98">
        <v>1162154</v>
      </c>
      <c r="J98">
        <v>0</v>
      </c>
      <c r="K98">
        <v>0.63038662112531318</v>
      </c>
      <c r="L98" s="126">
        <v>122087.3579</v>
      </c>
      <c r="M98">
        <v>31487</v>
      </c>
      <c r="N98">
        <v>30</v>
      </c>
      <c r="O98">
        <v>58.940000000000005</v>
      </c>
      <c r="P98">
        <v>0</v>
      </c>
      <c r="Q98">
        <v>-356.83000000000004</v>
      </c>
      <c r="R98">
        <v>11103.300000000001</v>
      </c>
      <c r="S98">
        <v>2716.2686659999999</v>
      </c>
      <c r="T98">
        <v>3587.5300387741604</v>
      </c>
      <c r="U98">
        <v>0.99866279575158945</v>
      </c>
      <c r="V98">
        <v>0.1263482321523787</v>
      </c>
      <c r="W98">
        <v>1.2819019133065387E-3</v>
      </c>
      <c r="X98">
        <v>8406.7999999999993</v>
      </c>
      <c r="Y98">
        <v>141.9</v>
      </c>
      <c r="Z98">
        <v>59982.832980972511</v>
      </c>
      <c r="AA98">
        <v>9.5714285714285712</v>
      </c>
      <c r="AB98">
        <v>19.142132952783648</v>
      </c>
      <c r="AC98">
        <v>51</v>
      </c>
      <c r="AD98">
        <v>53.260169921568625</v>
      </c>
      <c r="AE98">
        <v>0.64270000000000005</v>
      </c>
      <c r="AF98">
        <v>0.10796891228743971</v>
      </c>
      <c r="AG98">
        <v>0.17193201206171177</v>
      </c>
      <c r="AH98">
        <v>0.27943931070590955</v>
      </c>
      <c r="AI98">
        <v>162.18425132766305</v>
      </c>
      <c r="AJ98">
        <v>6.4933615867942684</v>
      </c>
      <c r="AK98">
        <v>1.5102832458641291</v>
      </c>
      <c r="AL98">
        <v>3.3342077151470026</v>
      </c>
      <c r="AM98">
        <v>2.5</v>
      </c>
      <c r="AN98">
        <v>0.94032863937931099</v>
      </c>
      <c r="AO98">
        <v>25</v>
      </c>
      <c r="AP98">
        <v>6.9977426636568849E-2</v>
      </c>
      <c r="AQ98">
        <v>32.159999999999997</v>
      </c>
      <c r="AR98">
        <v>3.1952214634331497</v>
      </c>
      <c r="AS98">
        <v>-260555.38000000012</v>
      </c>
      <c r="AT98">
        <v>0.79296688802252346</v>
      </c>
      <c r="AU98">
        <v>30159586.93</v>
      </c>
    </row>
    <row r="99" spans="1:47" ht="15" x14ac:dyDescent="0.25">
      <c r="A99" t="s">
        <v>883</v>
      </c>
      <c r="B99" t="s">
        <v>767</v>
      </c>
      <c r="C99" t="s">
        <v>267</v>
      </c>
      <c r="D99"/>
      <c r="E99">
        <v>100.56400000000001</v>
      </c>
      <c r="F99" t="s">
        <v>1516</v>
      </c>
      <c r="G99">
        <v>325972</v>
      </c>
      <c r="H99">
        <v>0.4435275341076737</v>
      </c>
      <c r="I99">
        <v>325972</v>
      </c>
      <c r="J99">
        <v>0</v>
      </c>
      <c r="K99">
        <v>0.69746702220038514</v>
      </c>
      <c r="L99" s="126">
        <v>157915.69029999999</v>
      </c>
      <c r="M99">
        <v>41234</v>
      </c>
      <c r="N99">
        <v>48</v>
      </c>
      <c r="O99">
        <v>17.91</v>
      </c>
      <c r="P99">
        <v>0</v>
      </c>
      <c r="Q99">
        <v>22.790000000000006</v>
      </c>
      <c r="R99">
        <v>10239.4</v>
      </c>
      <c r="S99">
        <v>1250.4106569999999</v>
      </c>
      <c r="T99">
        <v>1448.0531142509401</v>
      </c>
      <c r="U99">
        <v>0.2831050335489903</v>
      </c>
      <c r="V99">
        <v>0.12281865092901235</v>
      </c>
      <c r="W99">
        <v>0</v>
      </c>
      <c r="X99">
        <v>8841.8000000000011</v>
      </c>
      <c r="Y99">
        <v>73</v>
      </c>
      <c r="Z99">
        <v>58101.684931506847</v>
      </c>
      <c r="AA99">
        <v>13.465753424657533</v>
      </c>
      <c r="AB99">
        <v>17.128913109589039</v>
      </c>
      <c r="AC99">
        <v>13</v>
      </c>
      <c r="AD99">
        <v>96.185435153846143</v>
      </c>
      <c r="AE99">
        <v>0.56520000000000004</v>
      </c>
      <c r="AF99">
        <v>0.11315480364885185</v>
      </c>
      <c r="AG99">
        <v>0.17495281444545077</v>
      </c>
      <c r="AH99">
        <v>0.29384882575485005</v>
      </c>
      <c r="AI99">
        <v>145.09313319136243</v>
      </c>
      <c r="AJ99">
        <v>5.8390810027228737</v>
      </c>
      <c r="AK99">
        <v>1.2700161498351945</v>
      </c>
      <c r="AL99">
        <v>3.1273335685072703</v>
      </c>
      <c r="AM99">
        <v>0.5</v>
      </c>
      <c r="AN99">
        <v>0.99577829911822502</v>
      </c>
      <c r="AO99">
        <v>30</v>
      </c>
      <c r="AP99">
        <v>6.0820367751060818E-2</v>
      </c>
      <c r="AQ99">
        <v>22.47</v>
      </c>
      <c r="AR99">
        <v>4.5885371901652787</v>
      </c>
      <c r="AS99">
        <v>-127786.43</v>
      </c>
      <c r="AT99">
        <v>0.3684345153853279</v>
      </c>
      <c r="AU99">
        <v>12803435.32</v>
      </c>
    </row>
    <row r="100" spans="1:47" ht="15" x14ac:dyDescent="0.25">
      <c r="A100" t="s">
        <v>884</v>
      </c>
      <c r="B100" t="s">
        <v>144</v>
      </c>
      <c r="C100" t="s">
        <v>145</v>
      </c>
      <c r="D100"/>
      <c r="E100">
        <v>71.540000000000006</v>
      </c>
      <c r="F100" t="s">
        <v>1520</v>
      </c>
      <c r="G100">
        <v>38940893</v>
      </c>
      <c r="H100">
        <v>0.18777096904237331</v>
      </c>
      <c r="I100">
        <v>33691501</v>
      </c>
      <c r="J100">
        <v>0</v>
      </c>
      <c r="K100">
        <v>0.23694171465536032</v>
      </c>
      <c r="L100" s="126">
        <v>139308.99619999999</v>
      </c>
      <c r="M100">
        <v>32865</v>
      </c>
      <c r="N100">
        <v>0</v>
      </c>
      <c r="O100">
        <v>6621.46</v>
      </c>
      <c r="P100">
        <v>4520.1099999999997</v>
      </c>
      <c r="Q100">
        <v>-13.230000000000018</v>
      </c>
      <c r="R100">
        <v>13915.2</v>
      </c>
      <c r="S100">
        <v>34816.408719999999</v>
      </c>
      <c r="T100">
        <v>47886.285337566602</v>
      </c>
      <c r="U100">
        <v>0.81936236231087078</v>
      </c>
      <c r="V100">
        <v>0.1878690788473717</v>
      </c>
      <c r="W100">
        <v>5.9942843122735491E-2</v>
      </c>
      <c r="X100">
        <v>10117.300000000001</v>
      </c>
      <c r="Y100">
        <v>1719.8000000000002</v>
      </c>
      <c r="Z100">
        <v>68659.578439353412</v>
      </c>
      <c r="AA100">
        <v>12.122594832325454</v>
      </c>
      <c r="AB100">
        <v>20.244452099081286</v>
      </c>
      <c r="AC100">
        <v>176.45</v>
      </c>
      <c r="AD100">
        <v>197.3160029470105</v>
      </c>
      <c r="AE100">
        <v>0.31030000000000002</v>
      </c>
      <c r="AF100">
        <v>0.11806506701074329</v>
      </c>
      <c r="AG100">
        <v>0.12032691140384298</v>
      </c>
      <c r="AH100">
        <v>0.24317264068231628</v>
      </c>
      <c r="AI100">
        <v>183.27180299714726</v>
      </c>
      <c r="AJ100">
        <v>6.024942423175788</v>
      </c>
      <c r="AK100">
        <v>1.6098928452658305</v>
      </c>
      <c r="AL100">
        <v>2.6221604496944462</v>
      </c>
      <c r="AM100">
        <v>0</v>
      </c>
      <c r="AN100">
        <v>0.389995537129462</v>
      </c>
      <c r="AO100">
        <v>91</v>
      </c>
      <c r="AP100">
        <v>0.29503525371716655</v>
      </c>
      <c r="AQ100">
        <v>93.78</v>
      </c>
      <c r="AR100">
        <v>2.8940370676799829</v>
      </c>
      <c r="AS100">
        <v>1540413.5099999979</v>
      </c>
      <c r="AT100">
        <v>0.61805851231912401</v>
      </c>
      <c r="AU100">
        <v>484478633.47000003</v>
      </c>
    </row>
    <row r="101" spans="1:47" ht="15" x14ac:dyDescent="0.25">
      <c r="A101" t="s">
        <v>885</v>
      </c>
      <c r="B101" t="s">
        <v>146</v>
      </c>
      <c r="C101" t="s">
        <v>147</v>
      </c>
      <c r="D101"/>
      <c r="E101">
        <v>81.296000000000006</v>
      </c>
      <c r="F101" t="s">
        <v>1519</v>
      </c>
      <c r="G101">
        <v>1817569</v>
      </c>
      <c r="H101">
        <v>0.63386838937562695</v>
      </c>
      <c r="I101">
        <v>1458891</v>
      </c>
      <c r="J101">
        <v>3.7798093673529813E-2</v>
      </c>
      <c r="K101">
        <v>0.71858581817284406</v>
      </c>
      <c r="L101" s="126">
        <v>119196.6153</v>
      </c>
      <c r="M101">
        <v>32398</v>
      </c>
      <c r="N101">
        <v>32</v>
      </c>
      <c r="O101">
        <v>91.600000000000009</v>
      </c>
      <c r="P101">
        <v>0</v>
      </c>
      <c r="Q101">
        <v>-18.14</v>
      </c>
      <c r="R101">
        <v>11881</v>
      </c>
      <c r="S101">
        <v>2125.9213829999999</v>
      </c>
      <c r="T101">
        <v>2674.6216485203499</v>
      </c>
      <c r="U101">
        <v>0.67798916579221402</v>
      </c>
      <c r="V101">
        <v>0.16099063621864892</v>
      </c>
      <c r="W101">
        <v>2.2293110356282632E-3</v>
      </c>
      <c r="X101">
        <v>9443.6</v>
      </c>
      <c r="Y101">
        <v>130.19999999999999</v>
      </c>
      <c r="Z101">
        <v>66331.758832565291</v>
      </c>
      <c r="AA101">
        <v>13.091603053435115</v>
      </c>
      <c r="AB101">
        <v>16.328121221198156</v>
      </c>
      <c r="AC101">
        <v>19</v>
      </c>
      <c r="AD101">
        <v>111.89059910526315</v>
      </c>
      <c r="AE101">
        <v>0.39889999999999998</v>
      </c>
      <c r="AF101">
        <v>0.1035261411497224</v>
      </c>
      <c r="AG101">
        <v>0.16794087956548875</v>
      </c>
      <c r="AH101">
        <v>0.27856676196130986</v>
      </c>
      <c r="AI101">
        <v>154.41634042776832</v>
      </c>
      <c r="AJ101">
        <v>7.5132313869080081</v>
      </c>
      <c r="AK101">
        <v>1.2147021874819133</v>
      </c>
      <c r="AL101">
        <v>2.7827688811582902</v>
      </c>
      <c r="AM101">
        <v>2.75</v>
      </c>
      <c r="AN101">
        <v>1.7767353796084799</v>
      </c>
      <c r="AO101">
        <v>41</v>
      </c>
      <c r="AP101">
        <v>1.5091342335186657E-2</v>
      </c>
      <c r="AQ101">
        <v>29.93</v>
      </c>
      <c r="AR101">
        <v>2.5785504943267052</v>
      </c>
      <c r="AS101">
        <v>-34448.540000000037</v>
      </c>
      <c r="AT101">
        <v>0.7171191282424243</v>
      </c>
      <c r="AU101">
        <v>25258036.98</v>
      </c>
    </row>
    <row r="102" spans="1:47" ht="15" x14ac:dyDescent="0.25">
      <c r="A102" t="s">
        <v>886</v>
      </c>
      <c r="B102" t="s">
        <v>438</v>
      </c>
      <c r="C102" t="s">
        <v>293</v>
      </c>
      <c r="D102"/>
      <c r="E102">
        <v>91.987000000000009</v>
      </c>
      <c r="F102" t="s">
        <v>1517</v>
      </c>
      <c r="G102">
        <v>472174</v>
      </c>
      <c r="H102">
        <v>0.34505792998843654</v>
      </c>
      <c r="I102">
        <v>472174</v>
      </c>
      <c r="J102">
        <v>0</v>
      </c>
      <c r="K102">
        <v>0.718213415057113</v>
      </c>
      <c r="L102" s="126">
        <v>170651.52970000001</v>
      </c>
      <c r="M102">
        <v>41790</v>
      </c>
      <c r="N102">
        <v>56</v>
      </c>
      <c r="O102">
        <v>133.72999999999999</v>
      </c>
      <c r="P102">
        <v>0</v>
      </c>
      <c r="Q102">
        <v>129.68</v>
      </c>
      <c r="R102">
        <v>10856.800000000001</v>
      </c>
      <c r="S102">
        <v>1858.922808</v>
      </c>
      <c r="T102">
        <v>2190.1659762538397</v>
      </c>
      <c r="U102">
        <v>0.39154829176747613</v>
      </c>
      <c r="V102">
        <v>0.12711891208341128</v>
      </c>
      <c r="W102">
        <v>3.1153343081688628E-3</v>
      </c>
      <c r="X102">
        <v>9214.8000000000011</v>
      </c>
      <c r="Y102">
        <v>118.27999999999997</v>
      </c>
      <c r="Z102">
        <v>63189.490700033835</v>
      </c>
      <c r="AA102">
        <v>15.84</v>
      </c>
      <c r="AB102">
        <v>15.716290226580998</v>
      </c>
      <c r="AC102">
        <v>11.5</v>
      </c>
      <c r="AD102">
        <v>161.6454615652174</v>
      </c>
      <c r="AE102">
        <v>0.72030000000000005</v>
      </c>
      <c r="AF102">
        <v>0.12996536591857905</v>
      </c>
      <c r="AG102">
        <v>0.16054835655323804</v>
      </c>
      <c r="AH102">
        <v>0.29690134969261256</v>
      </c>
      <c r="AI102">
        <v>107.36917054384756</v>
      </c>
      <c r="AJ102">
        <v>9.0403401957002067</v>
      </c>
      <c r="AK102">
        <v>1.7705682620959862</v>
      </c>
      <c r="AL102">
        <v>4.164640790416402</v>
      </c>
      <c r="AM102">
        <v>0</v>
      </c>
      <c r="AN102">
        <v>0.93422289682882897</v>
      </c>
      <c r="AO102">
        <v>38</v>
      </c>
      <c r="AP102">
        <v>8.21917808219178E-3</v>
      </c>
      <c r="AQ102">
        <v>23.08</v>
      </c>
      <c r="AR102">
        <v>3.5124939613041981</v>
      </c>
      <c r="AS102">
        <v>1750.2899999999208</v>
      </c>
      <c r="AT102">
        <v>0.45907410983433011</v>
      </c>
      <c r="AU102">
        <v>20181895.899999999</v>
      </c>
    </row>
    <row r="103" spans="1:47" ht="15" x14ac:dyDescent="0.25">
      <c r="A103" t="s">
        <v>887</v>
      </c>
      <c r="B103" t="s">
        <v>690</v>
      </c>
      <c r="C103" t="s">
        <v>250</v>
      </c>
      <c r="D103"/>
      <c r="E103">
        <v>80.736000000000004</v>
      </c>
      <c r="F103" t="s">
        <v>1520</v>
      </c>
      <c r="G103">
        <v>421092</v>
      </c>
      <c r="H103">
        <v>0.34821156242083984</v>
      </c>
      <c r="I103">
        <v>372781</v>
      </c>
      <c r="J103">
        <v>0</v>
      </c>
      <c r="K103">
        <v>0.63774601382194551</v>
      </c>
      <c r="L103" s="126">
        <v>118276.83379999999</v>
      </c>
      <c r="M103">
        <v>37351</v>
      </c>
      <c r="N103">
        <v>6</v>
      </c>
      <c r="O103">
        <v>7.57</v>
      </c>
      <c r="P103">
        <v>0</v>
      </c>
      <c r="Q103">
        <v>185.62</v>
      </c>
      <c r="R103">
        <v>9188.8000000000011</v>
      </c>
      <c r="S103">
        <v>676.59788700000001</v>
      </c>
      <c r="T103">
        <v>826.10122510097506</v>
      </c>
      <c r="U103">
        <v>0.47101237843505112</v>
      </c>
      <c r="V103">
        <v>0.15887035721706297</v>
      </c>
      <c r="W103">
        <v>0</v>
      </c>
      <c r="X103">
        <v>7525.9000000000005</v>
      </c>
      <c r="Y103">
        <v>54</v>
      </c>
      <c r="Z103">
        <v>35059.962962962964</v>
      </c>
      <c r="AA103">
        <v>7.4285714285714288</v>
      </c>
      <c r="AB103">
        <v>12.529590499999999</v>
      </c>
      <c r="AC103">
        <v>7.75</v>
      </c>
      <c r="AD103">
        <v>87.302953161290318</v>
      </c>
      <c r="AE103">
        <v>0.29920000000000002</v>
      </c>
      <c r="AF103">
        <v>0.12465749771612594</v>
      </c>
      <c r="AG103">
        <v>0.15815084088557155</v>
      </c>
      <c r="AH103">
        <v>0.28326525691661064</v>
      </c>
      <c r="AI103">
        <v>158.14415335293532</v>
      </c>
      <c r="AJ103">
        <v>5.5224484112149534</v>
      </c>
      <c r="AK103">
        <v>1.6904232710280374</v>
      </c>
      <c r="AL103">
        <v>2.9841487850467288</v>
      </c>
      <c r="AM103">
        <v>0.5</v>
      </c>
      <c r="AN103">
        <v>1.29244947163208</v>
      </c>
      <c r="AO103">
        <v>22</v>
      </c>
      <c r="AP103">
        <v>0</v>
      </c>
      <c r="AQ103">
        <v>18.14</v>
      </c>
      <c r="AR103">
        <v>2.8482667219744893</v>
      </c>
      <c r="AS103">
        <v>-13923.039999999979</v>
      </c>
      <c r="AT103">
        <v>0.43049531755664827</v>
      </c>
      <c r="AU103">
        <v>6217133.3099999996</v>
      </c>
    </row>
    <row r="104" spans="1:47" ht="15" x14ac:dyDescent="0.25">
      <c r="A104" t="s">
        <v>888</v>
      </c>
      <c r="B104" t="s">
        <v>148</v>
      </c>
      <c r="C104" t="s">
        <v>149</v>
      </c>
      <c r="D104"/>
      <c r="E104">
        <v>81.439000000000007</v>
      </c>
      <c r="F104" t="s">
        <v>1520</v>
      </c>
      <c r="G104">
        <v>-639099</v>
      </c>
      <c r="H104">
        <v>0.25309006011164559</v>
      </c>
      <c r="I104">
        <v>-563984</v>
      </c>
      <c r="J104">
        <v>6.7608063054814321E-3</v>
      </c>
      <c r="K104">
        <v>0.76780024616020759</v>
      </c>
      <c r="L104" s="126">
        <v>85430.169399999999</v>
      </c>
      <c r="M104">
        <v>31098</v>
      </c>
      <c r="N104">
        <v>13</v>
      </c>
      <c r="O104">
        <v>40.959999999999994</v>
      </c>
      <c r="P104">
        <v>0</v>
      </c>
      <c r="Q104">
        <v>-38.909999999999997</v>
      </c>
      <c r="R104">
        <v>11784</v>
      </c>
      <c r="S104">
        <v>1929.1474390000001</v>
      </c>
      <c r="T104">
        <v>2666.3348048765201</v>
      </c>
      <c r="U104">
        <v>0.99902075913856569</v>
      </c>
      <c r="V104">
        <v>0.18386054473050567</v>
      </c>
      <c r="W104">
        <v>2.3731467628898008E-4</v>
      </c>
      <c r="X104">
        <v>8526</v>
      </c>
      <c r="Y104">
        <v>135</v>
      </c>
      <c r="Z104">
        <v>53690.770370370374</v>
      </c>
      <c r="AA104">
        <v>12.633093525179856</v>
      </c>
      <c r="AB104">
        <v>14.289981029629629</v>
      </c>
      <c r="AC104">
        <v>12.5</v>
      </c>
      <c r="AD104">
        <v>154.33179512000001</v>
      </c>
      <c r="AE104">
        <v>0.42109999999999997</v>
      </c>
      <c r="AF104">
        <v>0.10029281780545861</v>
      </c>
      <c r="AG104">
        <v>0.21986618229882629</v>
      </c>
      <c r="AH104">
        <v>0.32446765933209454</v>
      </c>
      <c r="AI104">
        <v>201.77825298919518</v>
      </c>
      <c r="AJ104">
        <v>7.1075409238041409</v>
      </c>
      <c r="AK104">
        <v>1.5346905153367929</v>
      </c>
      <c r="AL104">
        <v>2.9575398448337871</v>
      </c>
      <c r="AM104">
        <v>0.5</v>
      </c>
      <c r="AN104">
        <v>0.89285439342912698</v>
      </c>
      <c r="AO104">
        <v>72</v>
      </c>
      <c r="AP104">
        <v>8.3449235048678721E-3</v>
      </c>
      <c r="AQ104">
        <v>9.35</v>
      </c>
      <c r="AR104">
        <v>2.9121929646299254</v>
      </c>
      <c r="AS104">
        <v>-219488.27000000002</v>
      </c>
      <c r="AT104">
        <v>0.58717647863513034</v>
      </c>
      <c r="AU104">
        <v>22733076</v>
      </c>
    </row>
    <row r="105" spans="1:47" ht="15" x14ac:dyDescent="0.25">
      <c r="A105" t="s">
        <v>889</v>
      </c>
      <c r="B105" t="s">
        <v>674</v>
      </c>
      <c r="C105" t="s">
        <v>228</v>
      </c>
      <c r="D105"/>
      <c r="E105">
        <v>85.489000000000004</v>
      </c>
      <c r="F105" t="s">
        <v>1518</v>
      </c>
      <c r="G105">
        <v>139382</v>
      </c>
      <c r="H105">
        <v>0.27088018375403689</v>
      </c>
      <c r="I105">
        <v>139382</v>
      </c>
      <c r="J105">
        <v>0</v>
      </c>
      <c r="K105">
        <v>0.7421941118575095</v>
      </c>
      <c r="L105" s="126">
        <v>132651.11790000001</v>
      </c>
      <c r="M105">
        <v>38883</v>
      </c>
      <c r="N105">
        <v>126</v>
      </c>
      <c r="O105">
        <v>40.949999999999996</v>
      </c>
      <c r="P105">
        <v>0</v>
      </c>
      <c r="Q105">
        <v>148.63999999999999</v>
      </c>
      <c r="R105">
        <v>10089.9</v>
      </c>
      <c r="S105">
        <v>1648.0742089999999</v>
      </c>
      <c r="T105">
        <v>2004.1166132945002</v>
      </c>
      <c r="U105">
        <v>0.33801849149621638</v>
      </c>
      <c r="V105">
        <v>0.15503073381327334</v>
      </c>
      <c r="W105">
        <v>0</v>
      </c>
      <c r="X105">
        <v>8297.2999999999993</v>
      </c>
      <c r="Y105">
        <v>110.84</v>
      </c>
      <c r="Z105">
        <v>49444.000360880549</v>
      </c>
      <c r="AA105">
        <v>11.744</v>
      </c>
      <c r="AB105">
        <v>14.868948114399132</v>
      </c>
      <c r="AC105">
        <v>14</v>
      </c>
      <c r="AD105">
        <v>117.71958635714284</v>
      </c>
      <c r="AE105">
        <v>0.58730000000000004</v>
      </c>
      <c r="AF105">
        <v>0.11611060115671915</v>
      </c>
      <c r="AG105">
        <v>0.19787914131150786</v>
      </c>
      <c r="AH105">
        <v>0.32107272143289312</v>
      </c>
      <c r="AI105">
        <v>180.97000630873899</v>
      </c>
      <c r="AJ105">
        <v>5.4755198623982402</v>
      </c>
      <c r="AK105">
        <v>1.1761411826240897</v>
      </c>
      <c r="AL105">
        <v>2.6815081541783461</v>
      </c>
      <c r="AM105">
        <v>1.75</v>
      </c>
      <c r="AN105">
        <v>0.94828306631099801</v>
      </c>
      <c r="AO105">
        <v>110</v>
      </c>
      <c r="AP105">
        <v>1.932367149758454E-2</v>
      </c>
      <c r="AQ105">
        <v>4.92</v>
      </c>
      <c r="AR105">
        <v>3.1192717082799057</v>
      </c>
      <c r="AS105">
        <v>58001.850000000093</v>
      </c>
      <c r="AT105">
        <v>0.52221219150480891</v>
      </c>
      <c r="AU105">
        <v>16628842.16</v>
      </c>
    </row>
    <row r="106" spans="1:47" ht="15" x14ac:dyDescent="0.25">
      <c r="A106" t="s">
        <v>890</v>
      </c>
      <c r="B106" t="s">
        <v>573</v>
      </c>
      <c r="C106" t="s">
        <v>173</v>
      </c>
      <c r="D106"/>
      <c r="E106">
        <v>80.825000000000003</v>
      </c>
      <c r="F106" t="s">
        <v>1520</v>
      </c>
      <c r="G106">
        <v>3395557</v>
      </c>
      <c r="H106">
        <v>0.57226921807948383</v>
      </c>
      <c r="I106">
        <v>3497592</v>
      </c>
      <c r="J106">
        <v>0</v>
      </c>
      <c r="K106">
        <v>0.61565500188010536</v>
      </c>
      <c r="L106" s="126">
        <v>70844.393400000001</v>
      </c>
      <c r="M106">
        <v>27086</v>
      </c>
      <c r="N106">
        <v>3</v>
      </c>
      <c r="O106">
        <v>76.509999999999991</v>
      </c>
      <c r="P106">
        <v>0</v>
      </c>
      <c r="Q106">
        <v>655.73</v>
      </c>
      <c r="R106">
        <v>9666.1</v>
      </c>
      <c r="S106">
        <v>1582.402519</v>
      </c>
      <c r="T106">
        <v>2080.833797104</v>
      </c>
      <c r="U106">
        <v>1</v>
      </c>
      <c r="V106">
        <v>9.9128754609875594E-2</v>
      </c>
      <c r="W106">
        <v>1.6526646466997946E-2</v>
      </c>
      <c r="X106">
        <v>7350.7</v>
      </c>
      <c r="Y106">
        <v>93.25</v>
      </c>
      <c r="Z106">
        <v>59357.769436997318</v>
      </c>
      <c r="AA106">
        <v>10.773195876288661</v>
      </c>
      <c r="AB106">
        <v>16.969464010723861</v>
      </c>
      <c r="AC106">
        <v>14</v>
      </c>
      <c r="AD106">
        <v>113.02875135714285</v>
      </c>
      <c r="AE106">
        <v>0.73140000000000005</v>
      </c>
      <c r="AF106">
        <v>0.11427567505239668</v>
      </c>
      <c r="AG106">
        <v>0.13981399832119382</v>
      </c>
      <c r="AH106">
        <v>0.25916103869977347</v>
      </c>
      <c r="AI106">
        <v>301.72095548844356</v>
      </c>
      <c r="AJ106">
        <v>3.059075807843433</v>
      </c>
      <c r="AK106">
        <v>0.76198274562042889</v>
      </c>
      <c r="AL106">
        <v>1.0712204572682871</v>
      </c>
      <c r="AM106">
        <v>1.5</v>
      </c>
      <c r="AN106">
        <v>0.78554156291944199</v>
      </c>
      <c r="AO106">
        <v>4</v>
      </c>
      <c r="AP106">
        <v>5.106382978723404E-2</v>
      </c>
      <c r="AQ106">
        <v>115.25</v>
      </c>
      <c r="AR106">
        <v>2.241814807749007</v>
      </c>
      <c r="AS106">
        <v>-98267.539999999921</v>
      </c>
      <c r="AT106">
        <v>0.78039913405595107</v>
      </c>
      <c r="AU106">
        <v>15295670.5</v>
      </c>
    </row>
    <row r="107" spans="1:47" ht="15" x14ac:dyDescent="0.25">
      <c r="A107" t="s">
        <v>891</v>
      </c>
      <c r="B107" t="s">
        <v>441</v>
      </c>
      <c r="C107" t="s">
        <v>375</v>
      </c>
      <c r="D107"/>
      <c r="E107">
        <v>81.069000000000003</v>
      </c>
      <c r="F107" t="s">
        <v>1520</v>
      </c>
      <c r="G107">
        <v>443918</v>
      </c>
      <c r="H107">
        <v>0.18580376428869963</v>
      </c>
      <c r="I107">
        <v>222271</v>
      </c>
      <c r="J107">
        <v>0</v>
      </c>
      <c r="K107">
        <v>0.54596215421617622</v>
      </c>
      <c r="L107" s="126">
        <v>179966.80869999999</v>
      </c>
      <c r="M107">
        <v>43181</v>
      </c>
      <c r="N107">
        <v>85</v>
      </c>
      <c r="O107">
        <v>29.730000000000004</v>
      </c>
      <c r="P107">
        <v>0</v>
      </c>
      <c r="Q107">
        <v>-176.39</v>
      </c>
      <c r="R107">
        <v>11428</v>
      </c>
      <c r="S107">
        <v>1438.5853520000001</v>
      </c>
      <c r="T107">
        <v>1769.4704915496702</v>
      </c>
      <c r="U107">
        <v>0.40699664999786539</v>
      </c>
      <c r="V107">
        <v>0.16763563918173413</v>
      </c>
      <c r="W107">
        <v>0</v>
      </c>
      <c r="X107">
        <v>9291</v>
      </c>
      <c r="Y107">
        <v>86.62</v>
      </c>
      <c r="Z107">
        <v>58145.705379819898</v>
      </c>
      <c r="AA107">
        <v>11.302083333333334</v>
      </c>
      <c r="AB107">
        <v>16.608004525513739</v>
      </c>
      <c r="AC107">
        <v>16</v>
      </c>
      <c r="AD107">
        <v>89.911584500000004</v>
      </c>
      <c r="AE107">
        <v>0.63170000000000004</v>
      </c>
      <c r="AF107">
        <v>0.1354231198917121</v>
      </c>
      <c r="AG107">
        <v>0.11275177296995147</v>
      </c>
      <c r="AH107">
        <v>0.24982450453511257</v>
      </c>
      <c r="AI107">
        <v>138.91911225299339</v>
      </c>
      <c r="AJ107">
        <v>7.6599850885927738</v>
      </c>
      <c r="AK107">
        <v>1.4799013745515321</v>
      </c>
      <c r="AL107">
        <v>2.5104862219597992</v>
      </c>
      <c r="AM107">
        <v>3</v>
      </c>
      <c r="AN107">
        <v>0.97931284015225895</v>
      </c>
      <c r="AO107">
        <v>78</v>
      </c>
      <c r="AP107">
        <v>3.7204058624577228E-2</v>
      </c>
      <c r="AQ107">
        <v>10.77</v>
      </c>
      <c r="AR107">
        <v>3.4678410904737724</v>
      </c>
      <c r="AS107">
        <v>82798.510000000009</v>
      </c>
      <c r="AT107">
        <v>0.52423800232821438</v>
      </c>
      <c r="AU107">
        <v>16440189.960000001</v>
      </c>
    </row>
    <row r="108" spans="1:47" ht="15" x14ac:dyDescent="0.25">
      <c r="A108" t="s">
        <v>892</v>
      </c>
      <c r="B108" t="s">
        <v>151</v>
      </c>
      <c r="C108" t="s">
        <v>109</v>
      </c>
      <c r="D108"/>
      <c r="E108">
        <v>74.372</v>
      </c>
      <c r="F108" t="s">
        <v>1520</v>
      </c>
      <c r="G108">
        <v>6013062</v>
      </c>
      <c r="H108">
        <v>0.1766982606972031</v>
      </c>
      <c r="I108">
        <v>3198078</v>
      </c>
      <c r="J108">
        <v>0</v>
      </c>
      <c r="K108">
        <v>0.72713128495952017</v>
      </c>
      <c r="L108" s="126">
        <v>169903.88769999999</v>
      </c>
      <c r="M108">
        <v>41328</v>
      </c>
      <c r="N108">
        <v>88</v>
      </c>
      <c r="O108">
        <v>349.8599999999999</v>
      </c>
      <c r="P108">
        <v>674.17</v>
      </c>
      <c r="Q108">
        <v>-103.72</v>
      </c>
      <c r="R108">
        <v>20523.900000000001</v>
      </c>
      <c r="S108">
        <v>5126.1738349999996</v>
      </c>
      <c r="T108">
        <v>7510.8491277084804</v>
      </c>
      <c r="U108">
        <v>0.99980793257667588</v>
      </c>
      <c r="V108">
        <v>0.18953933777394033</v>
      </c>
      <c r="W108">
        <v>1.9381938888149316E-2</v>
      </c>
      <c r="X108">
        <v>14007.6</v>
      </c>
      <c r="Y108">
        <v>380.24</v>
      </c>
      <c r="Z108">
        <v>80420.266147696195</v>
      </c>
      <c r="AA108">
        <v>9.7879581151832458</v>
      </c>
      <c r="AB108">
        <v>13.481416565853143</v>
      </c>
      <c r="AC108">
        <v>37</v>
      </c>
      <c r="AD108">
        <v>138.54523878378376</v>
      </c>
      <c r="AE108">
        <v>0.80889999999999995</v>
      </c>
      <c r="AF108">
        <v>0.1168885420220679</v>
      </c>
      <c r="AG108">
        <v>0.1961086401079169</v>
      </c>
      <c r="AH108">
        <v>0.32096786515344583</v>
      </c>
      <c r="AI108">
        <v>226.88657026395987</v>
      </c>
      <c r="AJ108">
        <v>8.9437363936512302</v>
      </c>
      <c r="AK108">
        <v>1.5371422196619262</v>
      </c>
      <c r="AL108">
        <v>3.8535334290578303</v>
      </c>
      <c r="AM108">
        <v>3.8</v>
      </c>
      <c r="AN108">
        <v>0.56326227571126897</v>
      </c>
      <c r="AO108">
        <v>10</v>
      </c>
      <c r="AP108">
        <v>0.40976514215080345</v>
      </c>
      <c r="AQ108">
        <v>133.69999999999999</v>
      </c>
      <c r="AR108">
        <v>3.2716433473081112</v>
      </c>
      <c r="AS108">
        <v>-55969.239999999758</v>
      </c>
      <c r="AT108">
        <v>0.70316794301828656</v>
      </c>
      <c r="AU108">
        <v>105209272.98</v>
      </c>
    </row>
    <row r="109" spans="1:47" ht="15" x14ac:dyDescent="0.25">
      <c r="A109" t="s">
        <v>1557</v>
      </c>
      <c r="B109" t="s">
        <v>150</v>
      </c>
      <c r="C109" t="s">
        <v>109</v>
      </c>
      <c r="D109"/>
      <c r="E109">
        <v>59.066000000000003</v>
      </c>
      <c r="F109" t="s">
        <v>1520</v>
      </c>
      <c r="G109">
        <v>-34683429</v>
      </c>
      <c r="H109">
        <v>9.5421223003600661E-2</v>
      </c>
      <c r="I109">
        <v>-30840864</v>
      </c>
      <c r="J109">
        <v>0</v>
      </c>
      <c r="K109">
        <v>0.66654158451874912</v>
      </c>
      <c r="L109" s="126">
        <v>85606.591700000004</v>
      </c>
      <c r="M109">
        <v>26014</v>
      </c>
      <c r="N109">
        <v>145</v>
      </c>
      <c r="O109">
        <v>15472.98</v>
      </c>
      <c r="P109">
        <v>1.84</v>
      </c>
      <c r="Q109">
        <v>286.14999999999998</v>
      </c>
      <c r="R109">
        <v>17926.5</v>
      </c>
      <c r="S109">
        <v>38645.222286999997</v>
      </c>
      <c r="T109">
        <v>59175.853179245802</v>
      </c>
      <c r="U109">
        <v>1</v>
      </c>
      <c r="V109">
        <v>0.22815448407877342</v>
      </c>
      <c r="W109">
        <v>9.6956889293413118E-2</v>
      </c>
      <c r="X109">
        <v>11707.1</v>
      </c>
      <c r="Y109">
        <v>2436.92</v>
      </c>
      <c r="Z109">
        <v>69899.799336867844</v>
      </c>
      <c r="AA109">
        <v>12.452049180327869</v>
      </c>
      <c r="AB109">
        <v>15.858223613003297</v>
      </c>
      <c r="AC109">
        <v>770.69</v>
      </c>
      <c r="AD109">
        <v>50.14366643786736</v>
      </c>
      <c r="AE109">
        <v>0.55410000000000004</v>
      </c>
      <c r="AF109">
        <v>0.10896888388073199</v>
      </c>
      <c r="AG109">
        <v>0.15337182021496121</v>
      </c>
      <c r="AH109">
        <v>0.26918924271082112</v>
      </c>
      <c r="AI109">
        <v>280.36086633262016</v>
      </c>
      <c r="AJ109">
        <v>5.2030013850062691</v>
      </c>
      <c r="AK109">
        <v>1.3537462896673327</v>
      </c>
      <c r="AL109">
        <v>2.7366642383370032</v>
      </c>
      <c r="AM109">
        <v>1</v>
      </c>
      <c r="AN109">
        <v>0.48898097132970703</v>
      </c>
      <c r="AO109">
        <v>79</v>
      </c>
      <c r="AP109">
        <v>0.32867977210127153</v>
      </c>
      <c r="AQ109">
        <v>81.540000000000006</v>
      </c>
      <c r="AR109">
        <v>2.918562634278099</v>
      </c>
      <c r="AS109">
        <v>950095.72000000253</v>
      </c>
      <c r="AT109">
        <v>0.69795849305244062</v>
      </c>
      <c r="AU109">
        <v>692775188.52999997</v>
      </c>
    </row>
    <row r="110" spans="1:47" ht="15" x14ac:dyDescent="0.25">
      <c r="A110" t="s">
        <v>893</v>
      </c>
      <c r="B110" t="s">
        <v>447</v>
      </c>
      <c r="C110" t="s">
        <v>328</v>
      </c>
      <c r="D110"/>
      <c r="E110">
        <v>92.50500000000001</v>
      </c>
      <c r="F110" t="s">
        <v>1516</v>
      </c>
      <c r="G110">
        <v>63867</v>
      </c>
      <c r="H110">
        <v>0.18798585845903484</v>
      </c>
      <c r="I110">
        <v>63867</v>
      </c>
      <c r="J110">
        <v>9.1550892806739892E-3</v>
      </c>
      <c r="K110">
        <v>0.73612143213092029</v>
      </c>
      <c r="L110" s="126">
        <v>160535.1684</v>
      </c>
      <c r="M110">
        <v>46557</v>
      </c>
      <c r="N110">
        <v>90</v>
      </c>
      <c r="O110">
        <v>48.949999999999996</v>
      </c>
      <c r="P110">
        <v>0</v>
      </c>
      <c r="Q110">
        <v>46.09</v>
      </c>
      <c r="R110">
        <v>9059.4</v>
      </c>
      <c r="S110">
        <v>1748.9353610000001</v>
      </c>
      <c r="T110">
        <v>2009.2221373501402</v>
      </c>
      <c r="U110">
        <v>0.2155644436078161</v>
      </c>
      <c r="V110">
        <v>0.12350153231306299</v>
      </c>
      <c r="W110">
        <v>3.3042902149886825E-4</v>
      </c>
      <c r="X110">
        <v>7885.8</v>
      </c>
      <c r="Y110">
        <v>92.7</v>
      </c>
      <c r="Z110">
        <v>54454.789644012941</v>
      </c>
      <c r="AA110">
        <v>13.378947368421052</v>
      </c>
      <c r="AB110">
        <v>18.86661662351672</v>
      </c>
      <c r="AC110">
        <v>11.5</v>
      </c>
      <c r="AD110">
        <v>152.08133573913045</v>
      </c>
      <c r="AE110">
        <v>0.53190000000000004</v>
      </c>
      <c r="AF110">
        <v>0.10868602109200136</v>
      </c>
      <c r="AG110">
        <v>0.16910302893983167</v>
      </c>
      <c r="AH110">
        <v>0.28377220468933706</v>
      </c>
      <c r="AI110">
        <v>154.62492555778337</v>
      </c>
      <c r="AJ110">
        <v>6.1643603311774999</v>
      </c>
      <c r="AK110">
        <v>1.8112915034999943</v>
      </c>
      <c r="AL110">
        <v>2.2036646957242012</v>
      </c>
      <c r="AM110">
        <v>0.5</v>
      </c>
      <c r="AN110">
        <v>1.2343919268408401</v>
      </c>
      <c r="AO110">
        <v>127</v>
      </c>
      <c r="AP110">
        <v>9.6359743040685224E-3</v>
      </c>
      <c r="AQ110">
        <v>7.17</v>
      </c>
      <c r="AR110">
        <v>4.0447742836149896</v>
      </c>
      <c r="AS110">
        <v>-25596.930000000051</v>
      </c>
      <c r="AT110">
        <v>0.33863140837052608</v>
      </c>
      <c r="AU110">
        <v>15844240.380000001</v>
      </c>
    </row>
    <row r="111" spans="1:47" ht="15" x14ac:dyDescent="0.25">
      <c r="A111" t="s">
        <v>894</v>
      </c>
      <c r="B111" t="s">
        <v>602</v>
      </c>
      <c r="C111" t="s">
        <v>128</v>
      </c>
      <c r="D111"/>
      <c r="E111">
        <v>93.804000000000002</v>
      </c>
      <c r="F111" t="s">
        <v>1520</v>
      </c>
      <c r="G111">
        <v>4889744</v>
      </c>
      <c r="H111">
        <v>0.64694038189902703</v>
      </c>
      <c r="I111">
        <v>4664438</v>
      </c>
      <c r="J111">
        <v>0</v>
      </c>
      <c r="K111">
        <v>0.66408623938627731</v>
      </c>
      <c r="L111" s="126">
        <v>204132.30119999999</v>
      </c>
      <c r="M111">
        <v>42057</v>
      </c>
      <c r="N111">
        <v>91</v>
      </c>
      <c r="O111">
        <v>55.650000000000006</v>
      </c>
      <c r="P111">
        <v>0</v>
      </c>
      <c r="Q111">
        <v>-60.540000000000006</v>
      </c>
      <c r="R111">
        <v>12149.6</v>
      </c>
      <c r="S111">
        <v>2330.735948</v>
      </c>
      <c r="T111">
        <v>2731.2389725470402</v>
      </c>
      <c r="U111">
        <v>0.27711813582067768</v>
      </c>
      <c r="V111">
        <v>0.13007693654021762</v>
      </c>
      <c r="W111">
        <v>1.5440625108511863E-3</v>
      </c>
      <c r="X111">
        <v>10368</v>
      </c>
      <c r="Y111">
        <v>141.85000000000002</v>
      </c>
      <c r="Z111">
        <v>62919.168135354237</v>
      </c>
      <c r="AA111">
        <v>12.50344827586207</v>
      </c>
      <c r="AB111">
        <v>16.430990116320054</v>
      </c>
      <c r="AC111">
        <v>14.9</v>
      </c>
      <c r="AD111">
        <v>156.42523140939596</v>
      </c>
      <c r="AE111">
        <v>0.77569999999999995</v>
      </c>
      <c r="AF111">
        <v>0.10421376993925306</v>
      </c>
      <c r="AG111">
        <v>0.18048128850478296</v>
      </c>
      <c r="AH111">
        <v>0.29209617643529734</v>
      </c>
      <c r="AI111">
        <v>85.182965565175209</v>
      </c>
      <c r="AJ111">
        <v>13.689438699701316</v>
      </c>
      <c r="AK111">
        <v>3.1434714086401163</v>
      </c>
      <c r="AL111">
        <v>7.250586383531699</v>
      </c>
      <c r="AM111">
        <v>2</v>
      </c>
      <c r="AN111">
        <v>1.02502311224964</v>
      </c>
      <c r="AO111">
        <v>117</v>
      </c>
      <c r="AP111">
        <v>2.4869109947643978E-2</v>
      </c>
      <c r="AQ111">
        <v>12.45</v>
      </c>
      <c r="AR111">
        <v>3.2641691703691493</v>
      </c>
      <c r="AS111">
        <v>13438.229999999981</v>
      </c>
      <c r="AT111">
        <v>0.44068102694879407</v>
      </c>
      <c r="AU111">
        <v>28317607.34</v>
      </c>
    </row>
    <row r="112" spans="1:47" ht="15" x14ac:dyDescent="0.25">
      <c r="A112" t="s">
        <v>895</v>
      </c>
      <c r="B112" t="s">
        <v>352</v>
      </c>
      <c r="C112" t="s">
        <v>185</v>
      </c>
      <c r="D112"/>
      <c r="E112">
        <v>87.674000000000007</v>
      </c>
      <c r="F112" t="s">
        <v>1516</v>
      </c>
      <c r="G112">
        <v>371111</v>
      </c>
      <c r="H112">
        <v>0.26553885286181256</v>
      </c>
      <c r="I112">
        <v>440920</v>
      </c>
      <c r="J112">
        <v>6.3310339527117385E-2</v>
      </c>
      <c r="K112">
        <v>0.69136874548293303</v>
      </c>
      <c r="L112" s="126">
        <v>107091.31660000001</v>
      </c>
      <c r="M112">
        <v>35689</v>
      </c>
      <c r="N112">
        <v>0</v>
      </c>
      <c r="O112">
        <v>51.98</v>
      </c>
      <c r="P112">
        <v>0</v>
      </c>
      <c r="Q112">
        <v>118.78999999999999</v>
      </c>
      <c r="R112">
        <v>10885.2</v>
      </c>
      <c r="S112">
        <v>2132.9909280000002</v>
      </c>
      <c r="T112">
        <v>2567.07653326026</v>
      </c>
      <c r="U112">
        <v>0.41767251435773567</v>
      </c>
      <c r="V112">
        <v>0.16019686090291704</v>
      </c>
      <c r="W112">
        <v>2.672495192159579E-3</v>
      </c>
      <c r="X112">
        <v>9044.6</v>
      </c>
      <c r="Y112">
        <v>141</v>
      </c>
      <c r="Z112">
        <v>59684.957446808512</v>
      </c>
      <c r="AA112">
        <v>11.169014084507042</v>
      </c>
      <c r="AB112">
        <v>15.127595234042554</v>
      </c>
      <c r="AC112">
        <v>18</v>
      </c>
      <c r="AD112">
        <v>118.49949600000001</v>
      </c>
      <c r="AE112">
        <v>0.70920000000000005</v>
      </c>
      <c r="AF112">
        <v>0.10889497178017211</v>
      </c>
      <c r="AG112">
        <v>0.1628504654730098</v>
      </c>
      <c r="AH112">
        <v>0.27667404747417024</v>
      </c>
      <c r="AI112">
        <v>171.82070265232744</v>
      </c>
      <c r="AJ112">
        <v>4.9313376826779303</v>
      </c>
      <c r="AK112">
        <v>1.6841277845082567</v>
      </c>
      <c r="AL112">
        <v>2.5207774521681237</v>
      </c>
      <c r="AM112">
        <v>1.5</v>
      </c>
      <c r="AN112">
        <v>0.99041222577754695</v>
      </c>
      <c r="AO112">
        <v>67</v>
      </c>
      <c r="AP112">
        <v>0</v>
      </c>
      <c r="AQ112">
        <v>14.3</v>
      </c>
      <c r="AR112">
        <v>3.4864032149376181</v>
      </c>
      <c r="AS112">
        <v>11694.380000000121</v>
      </c>
      <c r="AT112">
        <v>0.64256927980916578</v>
      </c>
      <c r="AU112">
        <v>23218118.760000002</v>
      </c>
    </row>
    <row r="113" spans="1:47" ht="15" x14ac:dyDescent="0.25">
      <c r="A113" t="s">
        <v>896</v>
      </c>
      <c r="B113" t="s">
        <v>353</v>
      </c>
      <c r="C113" t="s">
        <v>139</v>
      </c>
      <c r="D113"/>
      <c r="E113">
        <v>100.26</v>
      </c>
      <c r="F113" t="s">
        <v>1516</v>
      </c>
      <c r="G113">
        <v>239748</v>
      </c>
      <c r="H113">
        <v>0.42459832171821565</v>
      </c>
      <c r="I113">
        <v>279809</v>
      </c>
      <c r="J113">
        <v>0</v>
      </c>
      <c r="K113">
        <v>0.79769825848166742</v>
      </c>
      <c r="L113" s="126">
        <v>134186.70670000001</v>
      </c>
      <c r="M113">
        <v>42053</v>
      </c>
      <c r="N113">
        <v>8</v>
      </c>
      <c r="O113">
        <v>4.91</v>
      </c>
      <c r="P113">
        <v>0</v>
      </c>
      <c r="Q113">
        <v>123.12</v>
      </c>
      <c r="R113">
        <v>10848.4</v>
      </c>
      <c r="S113">
        <v>1328.087156</v>
      </c>
      <c r="T113">
        <v>1500.20010004184</v>
      </c>
      <c r="U113">
        <v>0.16490033881481195</v>
      </c>
      <c r="V113">
        <v>0.11696792059029595</v>
      </c>
      <c r="W113">
        <v>1.6493538771938848E-2</v>
      </c>
      <c r="X113">
        <v>9603.8000000000011</v>
      </c>
      <c r="Y113">
        <v>87.990000000000009</v>
      </c>
      <c r="Z113">
        <v>61074.360722809404</v>
      </c>
      <c r="AA113">
        <v>17.063829787234042</v>
      </c>
      <c r="AB113">
        <v>15.093614683486759</v>
      </c>
      <c r="AC113">
        <v>7</v>
      </c>
      <c r="AD113">
        <v>189.72673657142857</v>
      </c>
      <c r="AE113">
        <v>0.33250000000000002</v>
      </c>
      <c r="AF113">
        <v>0.10481033207478305</v>
      </c>
      <c r="AG113">
        <v>0.16155335295480974</v>
      </c>
      <c r="AH113">
        <v>0.26789548155231963</v>
      </c>
      <c r="AI113">
        <v>222.88446858528312</v>
      </c>
      <c r="AJ113">
        <v>3.8516647748386879</v>
      </c>
      <c r="AK113">
        <v>0.70586064659977699</v>
      </c>
      <c r="AL113">
        <v>2.0565707577446708</v>
      </c>
      <c r="AM113">
        <v>0.5</v>
      </c>
      <c r="AN113">
        <v>1.12062105067172</v>
      </c>
      <c r="AO113">
        <v>44</v>
      </c>
      <c r="AP113">
        <v>0</v>
      </c>
      <c r="AQ113">
        <v>6.16</v>
      </c>
      <c r="AR113">
        <v>3.0735893913839774</v>
      </c>
      <c r="AS113">
        <v>45927.849999999977</v>
      </c>
      <c r="AT113">
        <v>0.7144527761365953</v>
      </c>
      <c r="AU113">
        <v>14407620.34</v>
      </c>
    </row>
    <row r="114" spans="1:47" ht="15" x14ac:dyDescent="0.25">
      <c r="A114" t="s">
        <v>897</v>
      </c>
      <c r="B114" t="s">
        <v>456</v>
      </c>
      <c r="C114" t="s">
        <v>132</v>
      </c>
      <c r="D114"/>
      <c r="E114">
        <v>85.204000000000008</v>
      </c>
      <c r="F114" t="s">
        <v>1519</v>
      </c>
      <c r="G114">
        <v>1655350</v>
      </c>
      <c r="H114">
        <v>0.45409808341582136</v>
      </c>
      <c r="I114">
        <v>1656341</v>
      </c>
      <c r="J114">
        <v>5.8048545851349647E-3</v>
      </c>
      <c r="K114">
        <v>0.67079553373712031</v>
      </c>
      <c r="L114" s="126">
        <v>177176.4424</v>
      </c>
      <c r="M114">
        <v>38890</v>
      </c>
      <c r="N114">
        <v>19</v>
      </c>
      <c r="O114">
        <v>20.84</v>
      </c>
      <c r="P114">
        <v>0</v>
      </c>
      <c r="Q114">
        <v>200.46999999999997</v>
      </c>
      <c r="R114">
        <v>10351.4</v>
      </c>
      <c r="S114">
        <v>905.16852100000006</v>
      </c>
      <c r="T114">
        <v>1080.2969091585501</v>
      </c>
      <c r="U114">
        <v>0.35978199798664895</v>
      </c>
      <c r="V114">
        <v>0.14353214344713164</v>
      </c>
      <c r="W114">
        <v>0</v>
      </c>
      <c r="X114">
        <v>8673.2999999999993</v>
      </c>
      <c r="Y114">
        <v>56.03</v>
      </c>
      <c r="Z114">
        <v>56955.97001606282</v>
      </c>
      <c r="AA114">
        <v>14</v>
      </c>
      <c r="AB114">
        <v>16.155069087988579</v>
      </c>
      <c r="AC114">
        <v>5.67</v>
      </c>
      <c r="AD114">
        <v>159.64171446208115</v>
      </c>
      <c r="AE114">
        <v>0.43219999999999997</v>
      </c>
      <c r="AF114">
        <v>0.11525707552479703</v>
      </c>
      <c r="AG114">
        <v>0.1992788148720557</v>
      </c>
      <c r="AH114">
        <v>0.3197849419791724</v>
      </c>
      <c r="AI114">
        <v>200.68086305003087</v>
      </c>
      <c r="AJ114">
        <v>4.9015800165152763</v>
      </c>
      <c r="AK114">
        <v>1.5383722543352603</v>
      </c>
      <c r="AL114">
        <v>2.186421855216075</v>
      </c>
      <c r="AM114">
        <v>0.5</v>
      </c>
      <c r="AN114">
        <v>2.0781751128442001</v>
      </c>
      <c r="AO114">
        <v>109</v>
      </c>
      <c r="AP114">
        <v>1.7301038062283738E-2</v>
      </c>
      <c r="AQ114">
        <v>4.79</v>
      </c>
      <c r="AR114">
        <v>5.3451024956701971</v>
      </c>
      <c r="AS114">
        <v>1327.0299999999697</v>
      </c>
      <c r="AT114">
        <v>0.36311224943468595</v>
      </c>
      <c r="AU114">
        <v>9369741.2699999996</v>
      </c>
    </row>
    <row r="115" spans="1:47" ht="15" x14ac:dyDescent="0.25">
      <c r="A115" t="s">
        <v>898</v>
      </c>
      <c r="B115" t="s">
        <v>574</v>
      </c>
      <c r="C115" t="s">
        <v>173</v>
      </c>
      <c r="D115"/>
      <c r="E115">
        <v>91.875</v>
      </c>
      <c r="F115" t="s">
        <v>1519</v>
      </c>
      <c r="G115">
        <v>997385</v>
      </c>
      <c r="H115">
        <v>0.56249479306009265</v>
      </c>
      <c r="I115">
        <v>958078</v>
      </c>
      <c r="J115">
        <v>0</v>
      </c>
      <c r="K115">
        <v>0.72832981639829752</v>
      </c>
      <c r="L115" s="126">
        <v>260056.6012</v>
      </c>
      <c r="M115">
        <v>44649</v>
      </c>
      <c r="N115">
        <v>0</v>
      </c>
      <c r="O115">
        <v>25.34</v>
      </c>
      <c r="P115">
        <v>0</v>
      </c>
      <c r="Q115">
        <v>74.3</v>
      </c>
      <c r="R115">
        <v>11692.7</v>
      </c>
      <c r="S115">
        <v>846.60054100000002</v>
      </c>
      <c r="T115">
        <v>962.65906360869803</v>
      </c>
      <c r="U115">
        <v>0.27516564981736763</v>
      </c>
      <c r="V115">
        <v>0.10470020949348767</v>
      </c>
      <c r="W115">
        <v>0</v>
      </c>
      <c r="X115">
        <v>10283</v>
      </c>
      <c r="Y115">
        <v>62.730000000000004</v>
      </c>
      <c r="Z115">
        <v>57954.519368723093</v>
      </c>
      <c r="AA115">
        <v>12.774647887323944</v>
      </c>
      <c r="AB115">
        <v>13.495943583612306</v>
      </c>
      <c r="AC115">
        <v>7.85</v>
      </c>
      <c r="AD115">
        <v>107.84720267515924</v>
      </c>
      <c r="AE115">
        <v>0.58730000000000004</v>
      </c>
      <c r="AF115">
        <v>0.1261728868578717</v>
      </c>
      <c r="AG115">
        <v>0.1211588018833081</v>
      </c>
      <c r="AH115">
        <v>0.25680255370061994</v>
      </c>
      <c r="AI115">
        <v>170.12037321625098</v>
      </c>
      <c r="AJ115">
        <v>5.9756167722046323</v>
      </c>
      <c r="AK115">
        <v>0.90654786702216306</v>
      </c>
      <c r="AL115">
        <v>2.8869415514080985</v>
      </c>
      <c r="AM115">
        <v>2</v>
      </c>
      <c r="AN115">
        <v>0.97776620295517402</v>
      </c>
      <c r="AO115">
        <v>25</v>
      </c>
      <c r="AP115">
        <v>9.2783505154639179E-2</v>
      </c>
      <c r="AQ115">
        <v>20.239999999999998</v>
      </c>
      <c r="AR115">
        <v>5.3653546406794126</v>
      </c>
      <c r="AS115">
        <v>-92545.02999999997</v>
      </c>
      <c r="AT115">
        <v>0.31610736552395691</v>
      </c>
      <c r="AU115">
        <v>9899026.7899999991</v>
      </c>
    </row>
    <row r="116" spans="1:47" ht="15" x14ac:dyDescent="0.25">
      <c r="A116" t="s">
        <v>899</v>
      </c>
      <c r="B116" t="s">
        <v>354</v>
      </c>
      <c r="C116" t="s">
        <v>168</v>
      </c>
      <c r="D116"/>
      <c r="E116">
        <v>102.56500000000001</v>
      </c>
      <c r="F116" t="s">
        <v>1516</v>
      </c>
      <c r="G116">
        <v>-91354</v>
      </c>
      <c r="H116">
        <v>0.27606923294441293</v>
      </c>
      <c r="I116">
        <v>-42809</v>
      </c>
      <c r="J116">
        <v>1.6960784989038382E-2</v>
      </c>
      <c r="K116">
        <v>0.66682569145142334</v>
      </c>
      <c r="L116" s="126">
        <v>184204.4908</v>
      </c>
      <c r="M116">
        <v>36428</v>
      </c>
      <c r="N116">
        <v>18</v>
      </c>
      <c r="O116">
        <v>17.559999999999999</v>
      </c>
      <c r="P116">
        <v>0</v>
      </c>
      <c r="Q116">
        <v>68.94</v>
      </c>
      <c r="R116">
        <v>9856.7000000000007</v>
      </c>
      <c r="S116">
        <v>1032.1848439999999</v>
      </c>
      <c r="T116">
        <v>1215.1616837160502</v>
      </c>
      <c r="U116">
        <v>0.27396577526185806</v>
      </c>
      <c r="V116">
        <v>0.16005645399691612</v>
      </c>
      <c r="W116">
        <v>1.8397383095076719E-3</v>
      </c>
      <c r="X116">
        <v>8372.5</v>
      </c>
      <c r="Y116">
        <v>68.509999999999991</v>
      </c>
      <c r="Z116">
        <v>50421.690264195015</v>
      </c>
      <c r="AA116">
        <v>8.7714285714285722</v>
      </c>
      <c r="AB116">
        <v>15.066192439059991</v>
      </c>
      <c r="AC116">
        <v>9</v>
      </c>
      <c r="AD116">
        <v>114.68720488888887</v>
      </c>
      <c r="AE116">
        <v>0.74239999999999995</v>
      </c>
      <c r="AF116">
        <v>0.13172635502235114</v>
      </c>
      <c r="AG116">
        <v>0.14600009046647452</v>
      </c>
      <c r="AH116">
        <v>0.28465416642598906</v>
      </c>
      <c r="AI116">
        <v>185.85915218107971</v>
      </c>
      <c r="AJ116">
        <v>7.227608905291361</v>
      </c>
      <c r="AK116">
        <v>1.1708287071064059</v>
      </c>
      <c r="AL116">
        <v>1.6072438112812173</v>
      </c>
      <c r="AM116">
        <v>4.5999999999999996</v>
      </c>
      <c r="AN116">
        <v>1.09016709112814</v>
      </c>
      <c r="AO116">
        <v>16</v>
      </c>
      <c r="AP116">
        <v>2.7231467473524961E-2</v>
      </c>
      <c r="AQ116">
        <v>28.88</v>
      </c>
      <c r="AR116">
        <v>3.7740839622522651</v>
      </c>
      <c r="AS116">
        <v>-49210.47</v>
      </c>
      <c r="AT116">
        <v>0.29651773409599796</v>
      </c>
      <c r="AU116">
        <v>10173912.57</v>
      </c>
    </row>
    <row r="117" spans="1:47" ht="15" x14ac:dyDescent="0.25">
      <c r="A117" t="s">
        <v>1558</v>
      </c>
      <c r="B117" t="s">
        <v>152</v>
      </c>
      <c r="C117" t="s">
        <v>122</v>
      </c>
      <c r="D117"/>
      <c r="E117">
        <v>62.563000000000002</v>
      </c>
      <c r="F117" t="s">
        <v>1520</v>
      </c>
      <c r="G117">
        <v>53714676</v>
      </c>
      <c r="H117">
        <v>0.19428088203049604</v>
      </c>
      <c r="I117">
        <v>54325159</v>
      </c>
      <c r="J117">
        <v>4.5460432339852362E-3</v>
      </c>
      <c r="K117">
        <v>0.63624999889774203</v>
      </c>
      <c r="L117" s="126">
        <v>126118.735</v>
      </c>
      <c r="M117">
        <v>32043</v>
      </c>
      <c r="N117">
        <v>629</v>
      </c>
      <c r="O117">
        <v>18710.210000000003</v>
      </c>
      <c r="P117">
        <v>4855.49</v>
      </c>
      <c r="Q117">
        <v>-261.06</v>
      </c>
      <c r="R117">
        <v>14995.6</v>
      </c>
      <c r="S117">
        <v>50048.984876000002</v>
      </c>
      <c r="T117">
        <v>72990.243258125003</v>
      </c>
      <c r="U117">
        <v>0.9999801379804012</v>
      </c>
      <c r="V117">
        <v>0.16859311490206494</v>
      </c>
      <c r="W117">
        <v>0.16555887077895781</v>
      </c>
      <c r="X117">
        <v>10282.4</v>
      </c>
      <c r="Y117">
        <v>3073</v>
      </c>
      <c r="Z117">
        <v>68828.5847705825</v>
      </c>
      <c r="AA117">
        <v>13.921727833712245</v>
      </c>
      <c r="AB117">
        <v>16.286685608851286</v>
      </c>
      <c r="AC117">
        <v>305.3</v>
      </c>
      <c r="AD117">
        <v>163.93378603340977</v>
      </c>
      <c r="AE117">
        <v>1.2078</v>
      </c>
      <c r="AF117">
        <v>0.10990654188924338</v>
      </c>
      <c r="AG117">
        <v>0.17997395036508876</v>
      </c>
      <c r="AH117">
        <v>0.29950418260332118</v>
      </c>
      <c r="AI117">
        <v>161.64203969458347</v>
      </c>
      <c r="AJ117">
        <v>8.5459890494708297</v>
      </c>
      <c r="AK117">
        <v>1.7191180429714636</v>
      </c>
      <c r="AL117">
        <v>3.7337177633677046</v>
      </c>
      <c r="AM117">
        <v>1</v>
      </c>
      <c r="AN117">
        <v>0.53707609904780995</v>
      </c>
      <c r="AO117">
        <v>137</v>
      </c>
      <c r="AP117">
        <v>0.1667986780651681</v>
      </c>
      <c r="AQ117">
        <v>223.04</v>
      </c>
      <c r="AR117">
        <v>2.662920220259037</v>
      </c>
      <c r="AS117">
        <v>8128687.5999999978</v>
      </c>
      <c r="AT117">
        <v>0.68835761774901816</v>
      </c>
      <c r="AU117">
        <v>750514665.75</v>
      </c>
    </row>
    <row r="118" spans="1:47" ht="15" x14ac:dyDescent="0.25">
      <c r="A118" t="s">
        <v>900</v>
      </c>
      <c r="B118" t="s">
        <v>664</v>
      </c>
      <c r="C118" t="s">
        <v>665</v>
      </c>
      <c r="D118"/>
      <c r="E118">
        <v>93.052000000000007</v>
      </c>
      <c r="F118" t="s">
        <v>1516</v>
      </c>
      <c r="G118">
        <v>217069</v>
      </c>
      <c r="H118">
        <v>0.61217431285756641</v>
      </c>
      <c r="I118">
        <v>433483</v>
      </c>
      <c r="J118">
        <v>0</v>
      </c>
      <c r="K118">
        <v>0.72453795799682474</v>
      </c>
      <c r="L118" s="126">
        <v>143541.88500000001</v>
      </c>
      <c r="M118">
        <v>40020</v>
      </c>
      <c r="N118">
        <v>32</v>
      </c>
      <c r="O118">
        <v>2.4700000000000002</v>
      </c>
      <c r="P118">
        <v>0</v>
      </c>
      <c r="Q118">
        <v>-14.670000000000002</v>
      </c>
      <c r="R118">
        <v>10812.4</v>
      </c>
      <c r="S118">
        <v>836.67663400000004</v>
      </c>
      <c r="T118">
        <v>1014.67927700703</v>
      </c>
      <c r="U118">
        <v>0.23706010774050129</v>
      </c>
      <c r="V118">
        <v>0.14844696260514909</v>
      </c>
      <c r="W118">
        <v>0</v>
      </c>
      <c r="X118">
        <v>8915.6</v>
      </c>
      <c r="Y118">
        <v>54.51</v>
      </c>
      <c r="Z118">
        <v>58830.581544670706</v>
      </c>
      <c r="AA118">
        <v>16.357142857142858</v>
      </c>
      <c r="AB118">
        <v>15.349048504861495</v>
      </c>
      <c r="AC118">
        <v>4.5999999999999996</v>
      </c>
      <c r="AD118">
        <v>181.88622478260871</v>
      </c>
      <c r="AE118">
        <v>0.33250000000000002</v>
      </c>
      <c r="AF118">
        <v>0.10909614257593031</v>
      </c>
      <c r="AG118">
        <v>0.16632944222480012</v>
      </c>
      <c r="AH118">
        <v>0.30258676210086033</v>
      </c>
      <c r="AI118">
        <v>162.88252170790273</v>
      </c>
      <c r="AJ118">
        <v>5.9553646169650714</v>
      </c>
      <c r="AK118">
        <v>1.5515712503668917</v>
      </c>
      <c r="AL118">
        <v>3.1094754916348695</v>
      </c>
      <c r="AM118">
        <v>0.5</v>
      </c>
      <c r="AN118">
        <v>1.01110015660353</v>
      </c>
      <c r="AO118">
        <v>73</v>
      </c>
      <c r="AP118">
        <v>0.16844919786096257</v>
      </c>
      <c r="AQ118">
        <v>4.78</v>
      </c>
      <c r="AR118">
        <v>3.8655701870531312</v>
      </c>
      <c r="AS118">
        <v>-20505.920000000042</v>
      </c>
      <c r="AT118">
        <v>0.52170693223876974</v>
      </c>
      <c r="AU118">
        <v>9046512.4600000009</v>
      </c>
    </row>
    <row r="119" spans="1:47" ht="15" x14ac:dyDescent="0.25">
      <c r="A119" t="s">
        <v>901</v>
      </c>
      <c r="B119" t="s">
        <v>153</v>
      </c>
      <c r="C119" t="s">
        <v>104</v>
      </c>
      <c r="D119"/>
      <c r="E119">
        <v>83.573999999999998</v>
      </c>
      <c r="F119" t="s">
        <v>1516</v>
      </c>
      <c r="G119">
        <v>668779</v>
      </c>
      <c r="H119">
        <v>0.19763145376993171</v>
      </c>
      <c r="I119">
        <v>668779</v>
      </c>
      <c r="J119">
        <v>5.357618230867018E-3</v>
      </c>
      <c r="K119">
        <v>0.74612350496080604</v>
      </c>
      <c r="L119" s="126">
        <v>124739.6779</v>
      </c>
      <c r="M119">
        <v>30083</v>
      </c>
      <c r="N119">
        <v>40</v>
      </c>
      <c r="O119">
        <v>63.27000000000001</v>
      </c>
      <c r="P119">
        <v>0</v>
      </c>
      <c r="Q119">
        <v>-10.250000000000007</v>
      </c>
      <c r="R119">
        <v>10980.4</v>
      </c>
      <c r="S119">
        <v>1604.720127</v>
      </c>
      <c r="T119">
        <v>2082.42069818358</v>
      </c>
      <c r="U119">
        <v>0.59040124321940401</v>
      </c>
      <c r="V119">
        <v>0.18635719647828658</v>
      </c>
      <c r="W119">
        <v>2.7343995542719328E-3</v>
      </c>
      <c r="X119">
        <v>8461.5</v>
      </c>
      <c r="Y119">
        <v>95.5</v>
      </c>
      <c r="Z119">
        <v>58217.989528795813</v>
      </c>
      <c r="AA119">
        <v>14.777777777777779</v>
      </c>
      <c r="AB119">
        <v>16.803352115183248</v>
      </c>
      <c r="AC119">
        <v>11</v>
      </c>
      <c r="AD119">
        <v>145.88364790909091</v>
      </c>
      <c r="AE119">
        <v>0.73140000000000005</v>
      </c>
      <c r="AF119">
        <v>0.12021728879144787</v>
      </c>
      <c r="AG119">
        <v>0.18810977150849062</v>
      </c>
      <c r="AH119">
        <v>0.31412187265224739</v>
      </c>
      <c r="AI119">
        <v>224.44536834802221</v>
      </c>
      <c r="AJ119">
        <v>4.9255731150672455</v>
      </c>
      <c r="AK119">
        <v>1.5486410381706519</v>
      </c>
      <c r="AL119">
        <v>2.5297164410337283</v>
      </c>
      <c r="AM119">
        <v>2</v>
      </c>
      <c r="AN119">
        <v>1.0101798420846799</v>
      </c>
      <c r="AO119">
        <v>59</v>
      </c>
      <c r="AP119">
        <v>8.744038155802861E-3</v>
      </c>
      <c r="AQ119">
        <v>13.93</v>
      </c>
      <c r="AR119">
        <v>3.0715688348992991</v>
      </c>
      <c r="AS119">
        <v>47433</v>
      </c>
      <c r="AT119">
        <v>0.45266806549847399</v>
      </c>
      <c r="AU119">
        <v>17620456.27</v>
      </c>
    </row>
    <row r="120" spans="1:47" ht="15" x14ac:dyDescent="0.25">
      <c r="A120" t="s">
        <v>902</v>
      </c>
      <c r="B120" t="s">
        <v>530</v>
      </c>
      <c r="C120" t="s">
        <v>343</v>
      </c>
      <c r="D120"/>
      <c r="E120">
        <v>72.097999999999999</v>
      </c>
      <c r="F120" t="s">
        <v>1520</v>
      </c>
      <c r="G120">
        <v>386417</v>
      </c>
      <c r="H120">
        <v>0.39515980484959984</v>
      </c>
      <c r="I120">
        <v>386417</v>
      </c>
      <c r="J120">
        <v>1.3967933853207588E-2</v>
      </c>
      <c r="K120">
        <v>0.53599761932983969</v>
      </c>
      <c r="L120" s="126">
        <v>213943.55489999999</v>
      </c>
      <c r="M120">
        <v>37351</v>
      </c>
      <c r="N120">
        <v>11</v>
      </c>
      <c r="O120">
        <v>4.910000000000001</v>
      </c>
      <c r="P120">
        <v>0</v>
      </c>
      <c r="Q120">
        <v>-5.6900000000000119</v>
      </c>
      <c r="R120">
        <v>13805.1</v>
      </c>
      <c r="S120">
        <v>409.84164299999998</v>
      </c>
      <c r="T120">
        <v>512.52862235310897</v>
      </c>
      <c r="U120">
        <v>0.53524229113047939</v>
      </c>
      <c r="V120">
        <v>0.21085832656590242</v>
      </c>
      <c r="W120">
        <v>9.7598671787483549E-3</v>
      </c>
      <c r="X120">
        <v>11039.2</v>
      </c>
      <c r="Y120">
        <v>30</v>
      </c>
      <c r="Z120">
        <v>41579.033333333333</v>
      </c>
      <c r="AA120">
        <v>13.933333333333334</v>
      </c>
      <c r="AB120">
        <v>13.6613881</v>
      </c>
      <c r="AC120">
        <v>9.17</v>
      </c>
      <c r="AD120">
        <v>44.69374514721919</v>
      </c>
      <c r="AE120">
        <v>0.66490000000000005</v>
      </c>
      <c r="AF120">
        <v>0.11015360508992178</v>
      </c>
      <c r="AG120">
        <v>0.14264286027425838</v>
      </c>
      <c r="AH120">
        <v>0.26643966601395269</v>
      </c>
      <c r="AI120">
        <v>172.85212766922274</v>
      </c>
      <c r="AJ120">
        <v>8.3620912735382973</v>
      </c>
      <c r="AK120">
        <v>1.3169515259309448</v>
      </c>
      <c r="AL120">
        <v>2.5460636345670644</v>
      </c>
      <c r="AM120">
        <v>2</v>
      </c>
      <c r="AN120">
        <v>1.9616531933477599</v>
      </c>
      <c r="AO120">
        <v>70</v>
      </c>
      <c r="AP120">
        <v>1.2698412698412698E-2</v>
      </c>
      <c r="AQ120">
        <v>4.21</v>
      </c>
      <c r="AR120">
        <v>4.0544075178163865</v>
      </c>
      <c r="AS120">
        <v>-18205.22</v>
      </c>
      <c r="AT120">
        <v>0.43354143330265082</v>
      </c>
      <c r="AU120">
        <v>5657917.8499999996</v>
      </c>
    </row>
    <row r="121" spans="1:47" ht="15" x14ac:dyDescent="0.25">
      <c r="A121" t="s">
        <v>903</v>
      </c>
      <c r="B121" t="s">
        <v>666</v>
      </c>
      <c r="C121" t="s">
        <v>665</v>
      </c>
      <c r="D121"/>
      <c r="E121">
        <v>94.006</v>
      </c>
      <c r="F121" t="s">
        <v>1517</v>
      </c>
      <c r="G121">
        <v>414107</v>
      </c>
      <c r="H121">
        <v>0.78310919273247193</v>
      </c>
      <c r="I121">
        <v>386968</v>
      </c>
      <c r="J121">
        <v>0</v>
      </c>
      <c r="K121">
        <v>0.60152127387385113</v>
      </c>
      <c r="L121" s="126">
        <v>162728.42259999999</v>
      </c>
      <c r="M121">
        <v>39710</v>
      </c>
      <c r="N121">
        <v>5</v>
      </c>
      <c r="O121">
        <v>12.74</v>
      </c>
      <c r="P121">
        <v>0</v>
      </c>
      <c r="Q121">
        <v>-70.45</v>
      </c>
      <c r="R121">
        <v>13281.2</v>
      </c>
      <c r="S121">
        <v>447.62609800000001</v>
      </c>
      <c r="T121">
        <v>567.17898183674504</v>
      </c>
      <c r="U121">
        <v>0.35096023154574874</v>
      </c>
      <c r="V121">
        <v>0.21436486931555093</v>
      </c>
      <c r="W121">
        <v>0</v>
      </c>
      <c r="X121">
        <v>10481.700000000001</v>
      </c>
      <c r="Y121">
        <v>36.81</v>
      </c>
      <c r="Z121">
        <v>48600.896495517518</v>
      </c>
      <c r="AA121">
        <v>9.8571428571428577</v>
      </c>
      <c r="AB121">
        <v>12.160448193425699</v>
      </c>
      <c r="AC121">
        <v>5.25</v>
      </c>
      <c r="AD121">
        <v>85.262113904761904</v>
      </c>
      <c r="AE121">
        <v>0.27710000000000001</v>
      </c>
      <c r="AF121">
        <v>0.10746930935512053</v>
      </c>
      <c r="AG121">
        <v>0.19953558909884644</v>
      </c>
      <c r="AH121">
        <v>0.31041369979647643</v>
      </c>
      <c r="AI121">
        <v>380.48273047743521</v>
      </c>
      <c r="AJ121">
        <v>5.3359578778021772</v>
      </c>
      <c r="AK121">
        <v>1.1044687459633382</v>
      </c>
      <c r="AL121">
        <v>1.5559264652348015</v>
      </c>
      <c r="AM121">
        <v>1.9</v>
      </c>
      <c r="AN121">
        <v>1.03986135971854</v>
      </c>
      <c r="AO121">
        <v>80</v>
      </c>
      <c r="AP121">
        <v>0</v>
      </c>
      <c r="AQ121">
        <v>1.94</v>
      </c>
      <c r="AR121">
        <v>4.4475357653175411</v>
      </c>
      <c r="AS121">
        <v>-24240</v>
      </c>
      <c r="AT121">
        <v>0.60760035885525554</v>
      </c>
      <c r="AU121">
        <v>5945014.1799999997</v>
      </c>
    </row>
    <row r="122" spans="1:47" ht="15" x14ac:dyDescent="0.25">
      <c r="A122" t="s">
        <v>904</v>
      </c>
      <c r="B122" t="s">
        <v>722</v>
      </c>
      <c r="C122" t="s">
        <v>98</v>
      </c>
      <c r="D122"/>
      <c r="E122">
        <v>97.237000000000009</v>
      </c>
      <c r="F122" t="s">
        <v>1520</v>
      </c>
      <c r="G122">
        <v>4638402</v>
      </c>
      <c r="H122">
        <v>0.82456731512246306</v>
      </c>
      <c r="I122">
        <v>4236908</v>
      </c>
      <c r="J122">
        <v>2.7427901770820224E-3</v>
      </c>
      <c r="K122">
        <v>0.65804359474992158</v>
      </c>
      <c r="L122" s="126">
        <v>283559.8026</v>
      </c>
      <c r="M122">
        <v>54104</v>
      </c>
      <c r="N122">
        <v>0</v>
      </c>
      <c r="O122">
        <v>36.710000000000008</v>
      </c>
      <c r="P122">
        <v>0</v>
      </c>
      <c r="Q122">
        <v>-70.23</v>
      </c>
      <c r="R122">
        <v>12305.5</v>
      </c>
      <c r="S122">
        <v>2781.063075</v>
      </c>
      <c r="T122">
        <v>3241.37805953623</v>
      </c>
      <c r="U122">
        <v>0.16653047612017932</v>
      </c>
      <c r="V122">
        <v>0.10441860222821447</v>
      </c>
      <c r="W122">
        <v>1.4892347596251479E-2</v>
      </c>
      <c r="X122">
        <v>10558</v>
      </c>
      <c r="Y122">
        <v>182.91999999999996</v>
      </c>
      <c r="Z122">
        <v>70742.47671113057</v>
      </c>
      <c r="AA122">
        <v>10.797872340425531</v>
      </c>
      <c r="AB122">
        <v>15.203712415263507</v>
      </c>
      <c r="AC122">
        <v>17</v>
      </c>
      <c r="AD122">
        <v>163.59194558823529</v>
      </c>
      <c r="AE122">
        <v>0.78680000000000005</v>
      </c>
      <c r="AF122">
        <v>0.11164798195598724</v>
      </c>
      <c r="AG122">
        <v>0.12055611075091595</v>
      </c>
      <c r="AH122">
        <v>0.24009825514533026</v>
      </c>
      <c r="AI122">
        <v>198.06454767301528</v>
      </c>
      <c r="AJ122">
        <v>6.5958971007388847</v>
      </c>
      <c r="AK122">
        <v>1.2388421291505547</v>
      </c>
      <c r="AL122">
        <v>3.3371985549080478</v>
      </c>
      <c r="AM122">
        <v>2</v>
      </c>
      <c r="AN122">
        <v>1.23021124425267</v>
      </c>
      <c r="AO122">
        <v>23</v>
      </c>
      <c r="AP122">
        <v>0.11198208286674133</v>
      </c>
      <c r="AQ122">
        <v>72.83</v>
      </c>
      <c r="AR122">
        <v>3.6338614525721957</v>
      </c>
      <c r="AS122">
        <v>50658.329999999958</v>
      </c>
      <c r="AT122">
        <v>0.29584809838310561</v>
      </c>
      <c r="AU122">
        <v>34222402.380000003</v>
      </c>
    </row>
    <row r="123" spans="1:47" ht="15" x14ac:dyDescent="0.25">
      <c r="A123" t="s">
        <v>905</v>
      </c>
      <c r="B123" t="s">
        <v>521</v>
      </c>
      <c r="C123" t="s">
        <v>179</v>
      </c>
      <c r="D123"/>
      <c r="E123">
        <v>84.355000000000004</v>
      </c>
      <c r="F123" t="s">
        <v>1520</v>
      </c>
      <c r="G123">
        <v>684722</v>
      </c>
      <c r="H123">
        <v>0.41558498877309552</v>
      </c>
      <c r="I123">
        <v>497091</v>
      </c>
      <c r="J123">
        <v>0</v>
      </c>
      <c r="K123">
        <v>0.6046754763137826</v>
      </c>
      <c r="L123" s="126">
        <v>208481.87950000001</v>
      </c>
      <c r="M123">
        <v>43102</v>
      </c>
      <c r="N123">
        <v>35</v>
      </c>
      <c r="O123">
        <v>6.18</v>
      </c>
      <c r="P123">
        <v>0</v>
      </c>
      <c r="Q123">
        <v>-124.47</v>
      </c>
      <c r="R123">
        <v>13805.300000000001</v>
      </c>
      <c r="S123">
        <v>543.67943700000001</v>
      </c>
      <c r="T123">
        <v>670.6678195643201</v>
      </c>
      <c r="U123">
        <v>0.37737077041595007</v>
      </c>
      <c r="V123">
        <v>0.15853910987624861</v>
      </c>
      <c r="W123">
        <v>0</v>
      </c>
      <c r="X123">
        <v>11191.300000000001</v>
      </c>
      <c r="Y123">
        <v>42.21</v>
      </c>
      <c r="Z123">
        <v>55773.868751480688</v>
      </c>
      <c r="AA123">
        <v>13.636363636363637</v>
      </c>
      <c r="AB123">
        <v>12.880346766169154</v>
      </c>
      <c r="AC123">
        <v>5</v>
      </c>
      <c r="AD123">
        <v>108.7358874</v>
      </c>
      <c r="AE123">
        <v>0.28810000000000002</v>
      </c>
      <c r="AF123">
        <v>0.11754879556650594</v>
      </c>
      <c r="AG123">
        <v>0.13869956833096053</v>
      </c>
      <c r="AH123">
        <v>0.26153879891000104</v>
      </c>
      <c r="AI123">
        <v>362.34587257343708</v>
      </c>
      <c r="AJ123">
        <v>4.4790439593908635</v>
      </c>
      <c r="AK123">
        <v>0.94805456852791881</v>
      </c>
      <c r="AL123">
        <v>1.4877520812182743</v>
      </c>
      <c r="AM123">
        <v>1.7</v>
      </c>
      <c r="AN123">
        <v>1.41325865592806</v>
      </c>
      <c r="AO123">
        <v>101</v>
      </c>
      <c r="AP123">
        <v>9.9255583126550868E-3</v>
      </c>
      <c r="AQ123">
        <v>3.61</v>
      </c>
      <c r="AR123">
        <v>3.0840166995984446</v>
      </c>
      <c r="AS123">
        <v>43896.710000000021</v>
      </c>
      <c r="AT123">
        <v>0.6542458216973176</v>
      </c>
      <c r="AU123">
        <v>7505641.5800000001</v>
      </c>
    </row>
    <row r="124" spans="1:47" ht="15" x14ac:dyDescent="0.25">
      <c r="A124" t="s">
        <v>906</v>
      </c>
      <c r="B124" t="s">
        <v>154</v>
      </c>
      <c r="C124" t="s">
        <v>155</v>
      </c>
      <c r="D124"/>
      <c r="E124">
        <v>82.581000000000003</v>
      </c>
      <c r="F124" t="s">
        <v>1516</v>
      </c>
      <c r="G124">
        <v>572908</v>
      </c>
      <c r="H124">
        <v>0.22874382676655752</v>
      </c>
      <c r="I124">
        <v>556751</v>
      </c>
      <c r="J124">
        <v>8.7200122705058652E-3</v>
      </c>
      <c r="K124">
        <v>0.69353749709510992</v>
      </c>
      <c r="L124" s="126">
        <v>94920.465500000006</v>
      </c>
      <c r="M124">
        <v>27976</v>
      </c>
      <c r="N124">
        <v>33</v>
      </c>
      <c r="O124">
        <v>78.849999999999994</v>
      </c>
      <c r="P124">
        <v>0</v>
      </c>
      <c r="Q124">
        <v>-139.43</v>
      </c>
      <c r="R124">
        <v>11865.2</v>
      </c>
      <c r="S124">
        <v>1508.1443079999999</v>
      </c>
      <c r="T124">
        <v>2098.00852159548</v>
      </c>
      <c r="U124">
        <v>0.99878064122229882</v>
      </c>
      <c r="V124">
        <v>0.20682347196180914</v>
      </c>
      <c r="W124">
        <v>6.6306652135042238E-4</v>
      </c>
      <c r="X124">
        <v>8529.2999999999993</v>
      </c>
      <c r="Y124">
        <v>108</v>
      </c>
      <c r="Z124">
        <v>54038.166666666664</v>
      </c>
      <c r="AA124">
        <v>12.685185185185185</v>
      </c>
      <c r="AB124">
        <v>13.964299148148147</v>
      </c>
      <c r="AC124">
        <v>16</v>
      </c>
      <c r="AD124">
        <v>94.259019249999994</v>
      </c>
      <c r="AE124">
        <v>0.65380000000000005</v>
      </c>
      <c r="AF124">
        <v>0.10260540063875373</v>
      </c>
      <c r="AG124">
        <v>0.1898762504842372</v>
      </c>
      <c r="AH124">
        <v>0.29682736724372216</v>
      </c>
      <c r="AI124">
        <v>197.02358615406453</v>
      </c>
      <c r="AJ124">
        <v>5.2717991855690922</v>
      </c>
      <c r="AK124">
        <v>1.3546820690583563</v>
      </c>
      <c r="AL124">
        <v>2.3205988422965604</v>
      </c>
      <c r="AM124">
        <v>1.62</v>
      </c>
      <c r="AN124">
        <v>1.6714141961665201</v>
      </c>
      <c r="AO124">
        <v>9</v>
      </c>
      <c r="AP124">
        <v>5.6258790436005627E-3</v>
      </c>
      <c r="AQ124">
        <v>77.89</v>
      </c>
      <c r="AR124">
        <v>2.31250647581163</v>
      </c>
      <c r="AS124">
        <v>132124.02000000002</v>
      </c>
      <c r="AT124">
        <v>0.76307537128454805</v>
      </c>
      <c r="AU124">
        <v>17894485.190000001</v>
      </c>
    </row>
    <row r="125" spans="1:47" ht="15" x14ac:dyDescent="0.25">
      <c r="A125" t="s">
        <v>907</v>
      </c>
      <c r="B125" t="s">
        <v>723</v>
      </c>
      <c r="C125" t="s">
        <v>98</v>
      </c>
      <c r="D125"/>
      <c r="E125">
        <v>88.957000000000008</v>
      </c>
      <c r="F125" t="s">
        <v>1520</v>
      </c>
      <c r="G125">
        <v>-330346</v>
      </c>
      <c r="H125">
        <v>7.4417477400810422E-2</v>
      </c>
      <c r="I125">
        <v>-539889</v>
      </c>
      <c r="J125">
        <v>0.11745004550205393</v>
      </c>
      <c r="K125">
        <v>0.66646992236696667</v>
      </c>
      <c r="L125" s="126">
        <v>194761.69560000001</v>
      </c>
      <c r="M125">
        <v>38675</v>
      </c>
      <c r="N125">
        <v>0</v>
      </c>
      <c r="O125">
        <v>26.249999999999996</v>
      </c>
      <c r="P125">
        <v>0</v>
      </c>
      <c r="Q125">
        <v>561.08000000000004</v>
      </c>
      <c r="R125">
        <v>9883.7000000000007</v>
      </c>
      <c r="S125">
        <v>1920.673515</v>
      </c>
      <c r="T125">
        <v>2368.43198042624</v>
      </c>
      <c r="U125">
        <v>0.44137047310719019</v>
      </c>
      <c r="V125">
        <v>0.17118146703866013</v>
      </c>
      <c r="W125">
        <v>1.3861192332836432E-2</v>
      </c>
      <c r="X125">
        <v>8015.2</v>
      </c>
      <c r="Y125">
        <v>116.75</v>
      </c>
      <c r="Z125">
        <v>57578.910492505354</v>
      </c>
      <c r="AA125">
        <v>15.384615384615385</v>
      </c>
      <c r="AB125">
        <v>16.451165010706639</v>
      </c>
      <c r="AC125">
        <v>11</v>
      </c>
      <c r="AD125">
        <v>174.60668318181817</v>
      </c>
      <c r="AE125">
        <v>0.58730000000000004</v>
      </c>
      <c r="AF125">
        <v>0.11275610954144269</v>
      </c>
      <c r="AG125">
        <v>0.15399433094563481</v>
      </c>
      <c r="AH125">
        <v>0.27607922098245885</v>
      </c>
      <c r="AI125">
        <v>196.43421802481615</v>
      </c>
      <c r="AJ125">
        <v>4.743530292669222</v>
      </c>
      <c r="AK125">
        <v>1.5417615813997871</v>
      </c>
      <c r="AL125">
        <v>1.3571114221041862</v>
      </c>
      <c r="AM125">
        <v>1.1000000000000001</v>
      </c>
      <c r="AN125">
        <v>0.841722330333599</v>
      </c>
      <c r="AO125">
        <v>13</v>
      </c>
      <c r="AP125">
        <v>6.7199999999999996E-2</v>
      </c>
      <c r="AQ125">
        <v>87.23</v>
      </c>
      <c r="AR125">
        <v>2.8940567142819282</v>
      </c>
      <c r="AS125">
        <v>21391.110000000102</v>
      </c>
      <c r="AT125">
        <v>0.41891265650343729</v>
      </c>
      <c r="AU125">
        <v>18983397.390000001</v>
      </c>
    </row>
    <row r="126" spans="1:47" ht="15" x14ac:dyDescent="0.25">
      <c r="A126" t="s">
        <v>908</v>
      </c>
      <c r="B126" t="s">
        <v>355</v>
      </c>
      <c r="C126" t="s">
        <v>272</v>
      </c>
      <c r="D126"/>
      <c r="E126">
        <v>89.316000000000003</v>
      </c>
      <c r="F126" t="s">
        <v>1520</v>
      </c>
      <c r="G126">
        <v>493013</v>
      </c>
      <c r="H126">
        <v>0.25603998397605171</v>
      </c>
      <c r="I126">
        <v>427630</v>
      </c>
      <c r="J126">
        <v>0</v>
      </c>
      <c r="K126">
        <v>0.64542779560389862</v>
      </c>
      <c r="L126" s="126">
        <v>130027.322</v>
      </c>
      <c r="M126">
        <v>39147</v>
      </c>
      <c r="N126">
        <v>80</v>
      </c>
      <c r="O126">
        <v>11.39</v>
      </c>
      <c r="P126">
        <v>0</v>
      </c>
      <c r="Q126">
        <v>65.420000000000016</v>
      </c>
      <c r="R126">
        <v>11352.1</v>
      </c>
      <c r="S126">
        <v>771.62424799999997</v>
      </c>
      <c r="T126">
        <v>869.06116989198097</v>
      </c>
      <c r="U126">
        <v>0.33750094903705002</v>
      </c>
      <c r="V126">
        <v>8.4551468113013478E-2</v>
      </c>
      <c r="W126">
        <v>0</v>
      </c>
      <c r="X126">
        <v>10079.4</v>
      </c>
      <c r="Y126">
        <v>53.32</v>
      </c>
      <c r="Z126">
        <v>54589.197299324827</v>
      </c>
      <c r="AA126">
        <v>13.410714285714286</v>
      </c>
      <c r="AB126">
        <v>14.471572543135784</v>
      </c>
      <c r="AC126">
        <v>5.53</v>
      </c>
      <c r="AD126">
        <v>139.53422206148281</v>
      </c>
      <c r="AE126">
        <v>0.41</v>
      </c>
      <c r="AF126">
        <v>0.12354610110829017</v>
      </c>
      <c r="AG126">
        <v>0.13817598168286468</v>
      </c>
      <c r="AH126">
        <v>0.27260071655408435</v>
      </c>
      <c r="AI126">
        <v>171.40207859305116</v>
      </c>
      <c r="AJ126">
        <v>7.1933033918553138</v>
      </c>
      <c r="AK126">
        <v>1.2239663385201651</v>
      </c>
      <c r="AL126">
        <v>2.790505527075867</v>
      </c>
      <c r="AM126">
        <v>0</v>
      </c>
      <c r="AN126">
        <v>1.20114174848581</v>
      </c>
      <c r="AO126">
        <v>35</v>
      </c>
      <c r="AP126">
        <v>1.9108280254777069E-2</v>
      </c>
      <c r="AQ126">
        <v>7.97</v>
      </c>
      <c r="AR126">
        <v>3.6543194385108331</v>
      </c>
      <c r="AS126">
        <v>-7743.8699999999953</v>
      </c>
      <c r="AT126">
        <v>0.48274791903636499</v>
      </c>
      <c r="AU126">
        <v>8759576.1400000006</v>
      </c>
    </row>
    <row r="127" spans="1:47" ht="15" x14ac:dyDescent="0.25">
      <c r="A127" t="s">
        <v>909</v>
      </c>
      <c r="B127" t="s">
        <v>356</v>
      </c>
      <c r="C127" t="s">
        <v>132</v>
      </c>
      <c r="D127"/>
      <c r="E127">
        <v>71.26700000000001</v>
      </c>
      <c r="F127" t="s">
        <v>1519</v>
      </c>
      <c r="G127">
        <v>349444</v>
      </c>
      <c r="H127">
        <v>0.39991898940438109</v>
      </c>
      <c r="I127">
        <v>279380</v>
      </c>
      <c r="J127">
        <v>3.1769162630127919E-2</v>
      </c>
      <c r="K127">
        <v>0.60596689584146612</v>
      </c>
      <c r="L127" s="126">
        <v>86242.584600000002</v>
      </c>
      <c r="M127">
        <v>29669</v>
      </c>
      <c r="N127">
        <v>3</v>
      </c>
      <c r="O127">
        <v>54.760000000000012</v>
      </c>
      <c r="P127">
        <v>0</v>
      </c>
      <c r="Q127">
        <v>-113.10000000000001</v>
      </c>
      <c r="R127">
        <v>13584.9</v>
      </c>
      <c r="S127">
        <v>580.69472999999994</v>
      </c>
      <c r="T127">
        <v>803.72173745270004</v>
      </c>
      <c r="U127">
        <v>0.99390603734254657</v>
      </c>
      <c r="V127">
        <v>0.1741098683640542</v>
      </c>
      <c r="W127">
        <v>0</v>
      </c>
      <c r="X127">
        <v>9815.2000000000007</v>
      </c>
      <c r="Y127">
        <v>48.5</v>
      </c>
      <c r="Z127">
        <v>44572.126597938135</v>
      </c>
      <c r="AA127">
        <v>12.169811320754716</v>
      </c>
      <c r="AB127">
        <v>11.973087216494845</v>
      </c>
      <c r="AC127">
        <v>8</v>
      </c>
      <c r="AD127">
        <v>72.586841249999992</v>
      </c>
      <c r="AE127">
        <v>0.58730000000000004</v>
      </c>
      <c r="AF127">
        <v>0.11139746480641315</v>
      </c>
      <c r="AG127">
        <v>0.26264647076230418</v>
      </c>
      <c r="AH127">
        <v>0.37508957400829268</v>
      </c>
      <c r="AI127">
        <v>204.16234877833318</v>
      </c>
      <c r="AJ127">
        <v>5.9059727892304057</v>
      </c>
      <c r="AK127">
        <v>1.2940880259118053</v>
      </c>
      <c r="AL127">
        <v>4.424860066129086</v>
      </c>
      <c r="AM127">
        <v>3</v>
      </c>
      <c r="AN127">
        <v>0.97347164279793696</v>
      </c>
      <c r="AO127">
        <v>20</v>
      </c>
      <c r="AP127">
        <v>8.8471849865951746E-2</v>
      </c>
      <c r="AQ127">
        <v>17.5</v>
      </c>
      <c r="AR127">
        <v>2.6333094983064589</v>
      </c>
      <c r="AS127">
        <v>-46304.320000000007</v>
      </c>
      <c r="AT127">
        <v>0.75743564762313065</v>
      </c>
      <c r="AU127">
        <v>7888677.0999999996</v>
      </c>
    </row>
    <row r="128" spans="1:47" ht="15" x14ac:dyDescent="0.25">
      <c r="A128" t="s">
        <v>910</v>
      </c>
      <c r="B128" t="s">
        <v>450</v>
      </c>
      <c r="C128" t="s">
        <v>168</v>
      </c>
      <c r="D128"/>
      <c r="E128">
        <v>95.129000000000005</v>
      </c>
      <c r="F128" t="s">
        <v>1516</v>
      </c>
      <c r="G128">
        <v>-492793</v>
      </c>
      <c r="H128">
        <v>0.10534819930510557</v>
      </c>
      <c r="I128">
        <v>-299874</v>
      </c>
      <c r="J128">
        <v>5.5580866097662274E-3</v>
      </c>
      <c r="K128">
        <v>0.7451557765326815</v>
      </c>
      <c r="L128" s="126">
        <v>124284.17750000001</v>
      </c>
      <c r="M128">
        <v>37402</v>
      </c>
      <c r="N128">
        <v>17</v>
      </c>
      <c r="O128">
        <v>20.010000000000002</v>
      </c>
      <c r="P128">
        <v>0</v>
      </c>
      <c r="Q128">
        <v>371.23</v>
      </c>
      <c r="R128">
        <v>10103.6</v>
      </c>
      <c r="S128">
        <v>1245.9401949999999</v>
      </c>
      <c r="T128">
        <v>1432.7352675270301</v>
      </c>
      <c r="U128">
        <v>0.3628987489243013</v>
      </c>
      <c r="V128">
        <v>0.11038431343006797</v>
      </c>
      <c r="W128">
        <v>0</v>
      </c>
      <c r="X128">
        <v>8786.3000000000011</v>
      </c>
      <c r="Y128">
        <v>75</v>
      </c>
      <c r="Z128">
        <v>51602.626666666663</v>
      </c>
      <c r="AA128">
        <v>13.413333333333334</v>
      </c>
      <c r="AB128">
        <v>16.612535933333334</v>
      </c>
      <c r="AC128">
        <v>11</v>
      </c>
      <c r="AD128">
        <v>113.26729045454545</v>
      </c>
      <c r="AE128">
        <v>0.29920000000000002</v>
      </c>
      <c r="AF128">
        <v>0.12009971557277441</v>
      </c>
      <c r="AG128">
        <v>0.16341484592411296</v>
      </c>
      <c r="AH128">
        <v>0.29877856880549369</v>
      </c>
      <c r="AI128">
        <v>119.21519234717363</v>
      </c>
      <c r="AJ128">
        <v>8.876697142087723</v>
      </c>
      <c r="AK128">
        <v>2.0539789275254989</v>
      </c>
      <c r="AL128">
        <v>5.4121875652203189</v>
      </c>
      <c r="AM128">
        <v>5.2</v>
      </c>
      <c r="AN128">
        <v>1.1212923735082501</v>
      </c>
      <c r="AO128">
        <v>38</v>
      </c>
      <c r="AP128">
        <v>0</v>
      </c>
      <c r="AQ128">
        <v>16.63</v>
      </c>
      <c r="AR128">
        <v>3.9020005749414004</v>
      </c>
      <c r="AS128">
        <v>-16439.270000000019</v>
      </c>
      <c r="AT128">
        <v>0.47670381518146981</v>
      </c>
      <c r="AU128">
        <v>12588488.470000001</v>
      </c>
    </row>
    <row r="129" spans="1:47" ht="15" x14ac:dyDescent="0.25">
      <c r="A129" t="s">
        <v>911</v>
      </c>
      <c r="B129" t="s">
        <v>675</v>
      </c>
      <c r="C129" t="s">
        <v>228</v>
      </c>
      <c r="D129"/>
      <c r="E129">
        <v>92.225000000000009</v>
      </c>
      <c r="F129" t="s">
        <v>1516</v>
      </c>
      <c r="G129">
        <v>-374646</v>
      </c>
      <c r="H129">
        <v>0.52119077380565404</v>
      </c>
      <c r="I129">
        <v>48624</v>
      </c>
      <c r="J129">
        <v>0</v>
      </c>
      <c r="K129">
        <v>0.74659838904259401</v>
      </c>
      <c r="L129" s="126">
        <v>127048.3907</v>
      </c>
      <c r="M129">
        <v>36484</v>
      </c>
      <c r="N129">
        <v>51</v>
      </c>
      <c r="O129">
        <v>31.8</v>
      </c>
      <c r="P129">
        <v>0</v>
      </c>
      <c r="Q129">
        <v>-59.92</v>
      </c>
      <c r="R129">
        <v>11143.4</v>
      </c>
      <c r="S129">
        <v>1067.4569309999999</v>
      </c>
      <c r="T129">
        <v>1226.6819936627101</v>
      </c>
      <c r="U129">
        <v>0.36772729428275175</v>
      </c>
      <c r="V129">
        <v>0.11308070938929526</v>
      </c>
      <c r="W129">
        <v>0</v>
      </c>
      <c r="X129">
        <v>9697</v>
      </c>
      <c r="Y129">
        <v>78.5</v>
      </c>
      <c r="Z129">
        <v>48913.019108280256</v>
      </c>
      <c r="AA129">
        <v>13.975609756097562</v>
      </c>
      <c r="AB129">
        <v>13.598177464968153</v>
      </c>
      <c r="AC129">
        <v>10.5</v>
      </c>
      <c r="AD129">
        <v>101.66256485714285</v>
      </c>
      <c r="AE129">
        <v>0.60940000000000005</v>
      </c>
      <c r="AF129">
        <v>0.12182504022315882</v>
      </c>
      <c r="AG129">
        <v>0.17159445641021284</v>
      </c>
      <c r="AH129">
        <v>0.29811912970968468</v>
      </c>
      <c r="AI129">
        <v>236.5435013508756</v>
      </c>
      <c r="AJ129">
        <v>6.1717955643564348</v>
      </c>
      <c r="AK129">
        <v>1.138517504950495</v>
      </c>
      <c r="AL129">
        <v>2.9783266930693069</v>
      </c>
      <c r="AM129">
        <v>3</v>
      </c>
      <c r="AN129">
        <v>1.0939791599115201</v>
      </c>
      <c r="AO129">
        <v>104</v>
      </c>
      <c r="AP129">
        <v>2.1543985637342909E-2</v>
      </c>
      <c r="AQ129">
        <v>5.05</v>
      </c>
      <c r="AR129">
        <v>2.4564312370502921</v>
      </c>
      <c r="AS129">
        <v>39637.869999999995</v>
      </c>
      <c r="AT129">
        <v>0.56403004214300967</v>
      </c>
      <c r="AU129">
        <v>11895110.619999999</v>
      </c>
    </row>
    <row r="130" spans="1:47" ht="15" x14ac:dyDescent="0.25">
      <c r="A130" t="s">
        <v>912</v>
      </c>
      <c r="B130" t="s">
        <v>753</v>
      </c>
      <c r="C130" t="s">
        <v>311</v>
      </c>
      <c r="D130"/>
      <c r="E130">
        <v>97.909000000000006</v>
      </c>
      <c r="F130" t="s">
        <v>1516</v>
      </c>
      <c r="G130">
        <v>1509557</v>
      </c>
      <c r="H130">
        <v>0.92169179333511864</v>
      </c>
      <c r="I130">
        <v>1521462</v>
      </c>
      <c r="J130">
        <v>0</v>
      </c>
      <c r="K130">
        <v>0.6529609853052506</v>
      </c>
      <c r="L130" s="126">
        <v>234535.75820000001</v>
      </c>
      <c r="M130">
        <v>41054</v>
      </c>
      <c r="N130">
        <v>22</v>
      </c>
      <c r="O130">
        <v>1.9100000000000001</v>
      </c>
      <c r="P130">
        <v>0</v>
      </c>
      <c r="Q130">
        <v>58.350000000000009</v>
      </c>
      <c r="R130">
        <v>12548.2</v>
      </c>
      <c r="S130">
        <v>820.58277999999996</v>
      </c>
      <c r="T130">
        <v>1003.57206105324</v>
      </c>
      <c r="U130">
        <v>0.3515401554002876</v>
      </c>
      <c r="V130">
        <v>0.18139267923706615</v>
      </c>
      <c r="W130">
        <v>0</v>
      </c>
      <c r="X130">
        <v>10260.200000000001</v>
      </c>
      <c r="Y130">
        <v>69.11</v>
      </c>
      <c r="Z130">
        <v>52358.38518304153</v>
      </c>
      <c r="AA130">
        <v>11.014285714285714</v>
      </c>
      <c r="AB130">
        <v>11.87357517001881</v>
      </c>
      <c r="AC130">
        <v>6</v>
      </c>
      <c r="AD130">
        <v>136.76379666666665</v>
      </c>
      <c r="AE130">
        <v>0.41</v>
      </c>
      <c r="AF130">
        <v>0.1228069921796761</v>
      </c>
      <c r="AG130">
        <v>0.1455307388711036</v>
      </c>
      <c r="AH130">
        <v>0.28191238884908471</v>
      </c>
      <c r="AI130">
        <v>232.35803217805767</v>
      </c>
      <c r="AJ130">
        <v>3.7401443338980114</v>
      </c>
      <c r="AK130">
        <v>1.3497964010929937</v>
      </c>
      <c r="AL130">
        <v>1.9120786284083935</v>
      </c>
      <c r="AM130">
        <v>2.5</v>
      </c>
      <c r="AN130">
        <v>1.2828975095235899</v>
      </c>
      <c r="AO130">
        <v>128</v>
      </c>
      <c r="AP130">
        <v>0</v>
      </c>
      <c r="AQ130">
        <v>2.3199999999999998</v>
      </c>
      <c r="AR130">
        <v>3.1343921608569079</v>
      </c>
      <c r="AS130">
        <v>46256.340000000026</v>
      </c>
      <c r="AT130">
        <v>0.6357270459254174</v>
      </c>
      <c r="AU130">
        <v>10296860.970000001</v>
      </c>
    </row>
    <row r="131" spans="1:47" ht="15" x14ac:dyDescent="0.25">
      <c r="A131" t="s">
        <v>913</v>
      </c>
      <c r="B131" t="s">
        <v>654</v>
      </c>
      <c r="C131" t="s">
        <v>210</v>
      </c>
      <c r="D131"/>
      <c r="E131">
        <v>92.14</v>
      </c>
      <c r="F131" t="s">
        <v>1520</v>
      </c>
      <c r="G131">
        <v>365633</v>
      </c>
      <c r="H131">
        <v>0.22233734079998199</v>
      </c>
      <c r="I131">
        <v>336859</v>
      </c>
      <c r="J131">
        <v>1.2422339590674465E-2</v>
      </c>
      <c r="K131">
        <v>0.77952066424120414</v>
      </c>
      <c r="L131" s="126">
        <v>172051.8872</v>
      </c>
      <c r="M131">
        <v>40998</v>
      </c>
      <c r="N131">
        <v>0</v>
      </c>
      <c r="O131">
        <v>51.080000000000005</v>
      </c>
      <c r="P131">
        <v>0</v>
      </c>
      <c r="Q131">
        <v>26.58</v>
      </c>
      <c r="R131">
        <v>11586.7</v>
      </c>
      <c r="S131">
        <v>1700.8744589999999</v>
      </c>
      <c r="T131">
        <v>1935.07705615696</v>
      </c>
      <c r="U131">
        <v>0.29587802929081436</v>
      </c>
      <c r="V131">
        <v>0.11612025740930948</v>
      </c>
      <c r="W131">
        <v>5.8793286871268143E-4</v>
      </c>
      <c r="X131">
        <v>10184.300000000001</v>
      </c>
      <c r="Y131">
        <v>113.2</v>
      </c>
      <c r="Z131">
        <v>54676.510600706715</v>
      </c>
      <c r="AA131">
        <v>12.410256410256411</v>
      </c>
      <c r="AB131">
        <v>15.025392747349821</v>
      </c>
      <c r="AC131">
        <v>19.399999999999999</v>
      </c>
      <c r="AD131">
        <v>87.673941185567017</v>
      </c>
      <c r="AE131">
        <v>0.33250000000000002</v>
      </c>
      <c r="AF131">
        <v>0.11116282606867069</v>
      </c>
      <c r="AG131">
        <v>0.18729234298943354</v>
      </c>
      <c r="AH131">
        <v>0.30162980040397297</v>
      </c>
      <c r="AI131">
        <v>185.91554381145542</v>
      </c>
      <c r="AJ131">
        <v>5.4206802247809271</v>
      </c>
      <c r="AK131">
        <v>0.90167292287939682</v>
      </c>
      <c r="AL131">
        <v>2.5985221001900585</v>
      </c>
      <c r="AM131">
        <v>4</v>
      </c>
      <c r="AN131">
        <v>0.91459811812610803</v>
      </c>
      <c r="AO131">
        <v>74</v>
      </c>
      <c r="AP131">
        <v>2.5233644859813085E-2</v>
      </c>
      <c r="AQ131">
        <v>13.82</v>
      </c>
      <c r="AR131">
        <v>3.3971915818620571</v>
      </c>
      <c r="AS131">
        <v>24922.159999999916</v>
      </c>
      <c r="AT131">
        <v>0.37022132742837549</v>
      </c>
      <c r="AU131">
        <v>19707467.030000001</v>
      </c>
    </row>
    <row r="132" spans="1:47" ht="15" x14ac:dyDescent="0.25">
      <c r="A132" t="s">
        <v>914</v>
      </c>
      <c r="B132" t="s">
        <v>357</v>
      </c>
      <c r="C132" t="s">
        <v>252</v>
      </c>
      <c r="D132"/>
      <c r="E132">
        <v>74.337000000000003</v>
      </c>
      <c r="F132" t="s">
        <v>1520</v>
      </c>
      <c r="G132">
        <v>1175500</v>
      </c>
      <c r="H132">
        <v>0.40424410442542374</v>
      </c>
      <c r="I132">
        <v>1175500</v>
      </c>
      <c r="J132">
        <v>5.1839699938011066E-3</v>
      </c>
      <c r="K132">
        <v>0.65085671625401842</v>
      </c>
      <c r="L132" s="126">
        <v>82511.237099999998</v>
      </c>
      <c r="M132">
        <v>32436</v>
      </c>
      <c r="N132">
        <v>19</v>
      </c>
      <c r="O132">
        <v>17.88</v>
      </c>
      <c r="P132">
        <v>0</v>
      </c>
      <c r="Q132">
        <v>159.31</v>
      </c>
      <c r="R132">
        <v>11838.1</v>
      </c>
      <c r="S132">
        <v>1095.578526</v>
      </c>
      <c r="T132">
        <v>1531.2223359691602</v>
      </c>
      <c r="U132">
        <v>1</v>
      </c>
      <c r="V132">
        <v>0.16796740044902997</v>
      </c>
      <c r="W132">
        <v>0</v>
      </c>
      <c r="X132">
        <v>8470</v>
      </c>
      <c r="Y132">
        <v>63.5</v>
      </c>
      <c r="Z132">
        <v>56890.062992125982</v>
      </c>
      <c r="AA132">
        <v>13.739130434782609</v>
      </c>
      <c r="AB132">
        <v>17.253205133858266</v>
      </c>
      <c r="AC132">
        <v>9.5</v>
      </c>
      <c r="AD132">
        <v>115.32405536842106</v>
      </c>
      <c r="AE132">
        <v>0.77569999999999995</v>
      </c>
      <c r="AF132">
        <v>0.10385711349596062</v>
      </c>
      <c r="AG132">
        <v>0.22249211161328353</v>
      </c>
      <c r="AH132">
        <v>0.32936494450075365</v>
      </c>
      <c r="AI132">
        <v>177.59384232399603</v>
      </c>
      <c r="AJ132">
        <v>6.3053832593232189</v>
      </c>
      <c r="AK132">
        <v>1.5032052547181449</v>
      </c>
      <c r="AL132">
        <v>2.9217600016446692</v>
      </c>
      <c r="AM132">
        <v>2.8</v>
      </c>
      <c r="AN132">
        <v>1.44746931476444</v>
      </c>
      <c r="AO132">
        <v>45</v>
      </c>
      <c r="AP132">
        <v>6.8259385665529011E-3</v>
      </c>
      <c r="AQ132">
        <v>12.84</v>
      </c>
      <c r="AR132">
        <v>2.8782019161464634</v>
      </c>
      <c r="AS132">
        <v>-70300.160000000033</v>
      </c>
      <c r="AT132">
        <v>0.67658317720623162</v>
      </c>
      <c r="AU132">
        <v>12969519.220000001</v>
      </c>
    </row>
    <row r="133" spans="1:47" ht="15" x14ac:dyDescent="0.25">
      <c r="A133" t="s">
        <v>915</v>
      </c>
      <c r="B133" t="s">
        <v>156</v>
      </c>
      <c r="C133" t="s">
        <v>98</v>
      </c>
      <c r="D133"/>
      <c r="E133">
        <v>86.567999999999998</v>
      </c>
      <c r="F133" t="s">
        <v>1520</v>
      </c>
      <c r="G133">
        <v>2748533</v>
      </c>
      <c r="H133">
        <v>0.11774062687383745</v>
      </c>
      <c r="I133">
        <v>3037526</v>
      </c>
      <c r="J133">
        <v>9.0543770765450071E-5</v>
      </c>
      <c r="K133">
        <v>0.71577971112382743</v>
      </c>
      <c r="L133" s="126">
        <v>151875.8634</v>
      </c>
      <c r="M133">
        <v>38245</v>
      </c>
      <c r="N133">
        <v>132</v>
      </c>
      <c r="O133">
        <v>195.6</v>
      </c>
      <c r="P133">
        <v>0.31</v>
      </c>
      <c r="Q133">
        <v>226.28999999999996</v>
      </c>
      <c r="R133">
        <v>10607.4</v>
      </c>
      <c r="S133">
        <v>4645.6161339999999</v>
      </c>
      <c r="T133">
        <v>5837.3208392637607</v>
      </c>
      <c r="U133">
        <v>0.4455098383727113</v>
      </c>
      <c r="V133">
        <v>0.15348911348515651</v>
      </c>
      <c r="W133">
        <v>3.6502907280457624E-2</v>
      </c>
      <c r="X133">
        <v>8441.9</v>
      </c>
      <c r="Y133">
        <v>308.08</v>
      </c>
      <c r="Z133">
        <v>56610.373928849651</v>
      </c>
      <c r="AA133">
        <v>9.2204472843450471</v>
      </c>
      <c r="AB133">
        <v>15.079252577252662</v>
      </c>
      <c r="AC133">
        <v>26</v>
      </c>
      <c r="AD133">
        <v>178.67754361538462</v>
      </c>
      <c r="AE133">
        <v>0.72030000000000005</v>
      </c>
      <c r="AF133">
        <v>0.1223888323832296</v>
      </c>
      <c r="AG133">
        <v>0.16422568625633857</v>
      </c>
      <c r="AH133">
        <v>0.29338489913673432</v>
      </c>
      <c r="AI133">
        <v>179.5811310999722</v>
      </c>
      <c r="AJ133">
        <v>5.4532993233564868</v>
      </c>
      <c r="AK133">
        <v>1.0355151420711646</v>
      </c>
      <c r="AL133">
        <v>3.3058554176430746</v>
      </c>
      <c r="AM133">
        <v>0</v>
      </c>
      <c r="AN133">
        <v>0.56189074321719001</v>
      </c>
      <c r="AO133">
        <v>10</v>
      </c>
      <c r="AP133">
        <v>0.13850415512465375</v>
      </c>
      <c r="AQ133">
        <v>54</v>
      </c>
      <c r="AR133">
        <v>3.1475653791397784</v>
      </c>
      <c r="AS133">
        <v>91148.280000000028</v>
      </c>
      <c r="AT133">
        <v>0.45729492179059728</v>
      </c>
      <c r="AU133">
        <v>49277870.289999999</v>
      </c>
    </row>
    <row r="134" spans="1:47" ht="15" x14ac:dyDescent="0.25">
      <c r="A134" t="s">
        <v>916</v>
      </c>
      <c r="B134" t="s">
        <v>458</v>
      </c>
      <c r="C134" t="s">
        <v>109</v>
      </c>
      <c r="D134"/>
      <c r="E134">
        <v>102.62400000000001</v>
      </c>
      <c r="F134" t="s">
        <v>1516</v>
      </c>
      <c r="G134">
        <v>2584019</v>
      </c>
      <c r="H134">
        <v>0.73456114837684972</v>
      </c>
      <c r="I134">
        <v>2596671</v>
      </c>
      <c r="J134">
        <v>0</v>
      </c>
      <c r="K134">
        <v>0.6418001873382132</v>
      </c>
      <c r="L134" s="126">
        <v>471656.57299999997</v>
      </c>
      <c r="M134">
        <v>41965</v>
      </c>
      <c r="N134">
        <v>16</v>
      </c>
      <c r="O134">
        <v>6.02</v>
      </c>
      <c r="P134">
        <v>0</v>
      </c>
      <c r="Q134">
        <v>-1.6</v>
      </c>
      <c r="R134">
        <v>18536.100000000002</v>
      </c>
      <c r="S134">
        <v>744.65999799999997</v>
      </c>
      <c r="T134">
        <v>830.88723034738496</v>
      </c>
      <c r="U134">
        <v>0.18667390537070316</v>
      </c>
      <c r="V134">
        <v>9.0190262912443961E-2</v>
      </c>
      <c r="W134">
        <v>2.6857894950334102E-3</v>
      </c>
      <c r="X134">
        <v>16612.5</v>
      </c>
      <c r="Y134">
        <v>49.760000000000005</v>
      </c>
      <c r="Z134">
        <v>78576.848874598058</v>
      </c>
      <c r="AA134">
        <v>18.388059701492537</v>
      </c>
      <c r="AB134">
        <v>14.965032114147908</v>
      </c>
      <c r="AC134">
        <v>8.5</v>
      </c>
      <c r="AD134">
        <v>87.60705858823529</v>
      </c>
      <c r="AE134">
        <v>0.58730000000000004</v>
      </c>
      <c r="AF134">
        <v>0.13039060315078993</v>
      </c>
      <c r="AG134">
        <v>0.12664504379113373</v>
      </c>
      <c r="AH134">
        <v>0.26632248643618756</v>
      </c>
      <c r="AI134">
        <v>151.46509857240915</v>
      </c>
      <c r="AJ134">
        <v>12.826730029257911</v>
      </c>
      <c r="AK134">
        <v>2.2014304459615213</v>
      </c>
      <c r="AL134">
        <v>6.6067216951857439</v>
      </c>
      <c r="AM134">
        <v>0</v>
      </c>
      <c r="AN134">
        <v>0.828102903055152</v>
      </c>
      <c r="AO134">
        <v>11</v>
      </c>
      <c r="AP134">
        <v>5.2036199095022627E-2</v>
      </c>
      <c r="AQ134">
        <v>36.64</v>
      </c>
      <c r="AR134">
        <v>6.3501848569826134</v>
      </c>
      <c r="AS134">
        <v>-72862.689999999973</v>
      </c>
      <c r="AT134">
        <v>0.33255296316976185</v>
      </c>
      <c r="AU134">
        <v>13803081.609999999</v>
      </c>
    </row>
    <row r="135" spans="1:47" ht="15" x14ac:dyDescent="0.25">
      <c r="A135" t="s">
        <v>917</v>
      </c>
      <c r="B135" t="s">
        <v>768</v>
      </c>
      <c r="C135" t="s">
        <v>267</v>
      </c>
      <c r="D135"/>
      <c r="E135">
        <v>96.63600000000001</v>
      </c>
      <c r="F135" t="s">
        <v>1516</v>
      </c>
      <c r="G135">
        <v>354493</v>
      </c>
      <c r="H135">
        <v>0.26500602757132813</v>
      </c>
      <c r="I135">
        <v>354493</v>
      </c>
      <c r="J135">
        <v>0</v>
      </c>
      <c r="K135">
        <v>0.74849933606618824</v>
      </c>
      <c r="L135" s="126">
        <v>194157.75349999999</v>
      </c>
      <c r="M135">
        <v>39330</v>
      </c>
      <c r="N135">
        <v>70</v>
      </c>
      <c r="O135">
        <v>16.139999999999997</v>
      </c>
      <c r="P135">
        <v>0</v>
      </c>
      <c r="Q135">
        <v>66.87</v>
      </c>
      <c r="R135">
        <v>10096.1</v>
      </c>
      <c r="S135">
        <v>858.63621599999999</v>
      </c>
      <c r="T135">
        <v>994.53073829043308</v>
      </c>
      <c r="U135">
        <v>0.24459019906982354</v>
      </c>
      <c r="V135">
        <v>9.7961921978841848E-2</v>
      </c>
      <c r="W135">
        <v>2.1683510027953445E-2</v>
      </c>
      <c r="X135">
        <v>8716.6</v>
      </c>
      <c r="Y135">
        <v>53.72</v>
      </c>
      <c r="Z135">
        <v>51081.087118391661</v>
      </c>
      <c r="AA135">
        <v>14.135593220338983</v>
      </c>
      <c r="AB135">
        <v>15.983548324646314</v>
      </c>
      <c r="AC135">
        <v>7.5</v>
      </c>
      <c r="AD135">
        <v>114.4848288</v>
      </c>
      <c r="AE135">
        <v>0.28810000000000002</v>
      </c>
      <c r="AF135">
        <v>0.13418629477166114</v>
      </c>
      <c r="AG135">
        <v>0.15893678004820952</v>
      </c>
      <c r="AH135">
        <v>0.29592150656274202</v>
      </c>
      <c r="AI135">
        <v>202.08441801853837</v>
      </c>
      <c r="AJ135">
        <v>5.1555828535532546</v>
      </c>
      <c r="AK135">
        <v>1.1633667018217235</v>
      </c>
      <c r="AL135">
        <v>1.9807989995216606</v>
      </c>
      <c r="AM135">
        <v>2.5</v>
      </c>
      <c r="AN135">
        <v>1.24588984744392</v>
      </c>
      <c r="AO135">
        <v>43</v>
      </c>
      <c r="AP135">
        <v>6.5764023210831718E-2</v>
      </c>
      <c r="AQ135">
        <v>10.119999999999999</v>
      </c>
      <c r="AR135">
        <v>3.7342200727316084</v>
      </c>
      <c r="AS135">
        <v>-1813.75</v>
      </c>
      <c r="AT135">
        <v>0.38549503716717209</v>
      </c>
      <c r="AU135">
        <v>8668899.5099999998</v>
      </c>
    </row>
    <row r="136" spans="1:47" ht="15" x14ac:dyDescent="0.25">
      <c r="A136" t="s">
        <v>918</v>
      </c>
      <c r="B136" t="s">
        <v>638</v>
      </c>
      <c r="C136" t="s">
        <v>274</v>
      </c>
      <c r="D136"/>
      <c r="E136">
        <v>94.149000000000001</v>
      </c>
      <c r="F136" t="s">
        <v>1516</v>
      </c>
      <c r="G136">
        <v>-1197454</v>
      </c>
      <c r="H136">
        <v>0.16359573679258677</v>
      </c>
      <c r="I136">
        <v>-951797</v>
      </c>
      <c r="J136">
        <v>0</v>
      </c>
      <c r="K136">
        <v>0.66555551077040509</v>
      </c>
      <c r="L136" s="126">
        <v>866745.78870000003</v>
      </c>
      <c r="M136">
        <v>41526</v>
      </c>
      <c r="N136">
        <v>2</v>
      </c>
      <c r="O136">
        <v>10.73</v>
      </c>
      <c r="P136">
        <v>0</v>
      </c>
      <c r="Q136">
        <v>38.040000000000006</v>
      </c>
      <c r="R136">
        <v>16648.099999999999</v>
      </c>
      <c r="S136">
        <v>550.22384799999998</v>
      </c>
      <c r="T136">
        <v>657.74284545149999</v>
      </c>
      <c r="U136">
        <v>0.29275426462431342</v>
      </c>
      <c r="V136">
        <v>0.17986160788872241</v>
      </c>
      <c r="W136">
        <v>2.6309328562581676E-3</v>
      </c>
      <c r="X136">
        <v>13926.7</v>
      </c>
      <c r="Y136">
        <v>36</v>
      </c>
      <c r="Z136">
        <v>75234.111111111109</v>
      </c>
      <c r="AA136">
        <v>14.54054054054054</v>
      </c>
      <c r="AB136">
        <v>15.283995777777777</v>
      </c>
      <c r="AC136">
        <v>6.4</v>
      </c>
      <c r="AD136">
        <v>85.972476249999985</v>
      </c>
      <c r="AE136">
        <v>0.42109999999999997</v>
      </c>
      <c r="AF136">
        <v>0.12379943770973641</v>
      </c>
      <c r="AG136">
        <v>0.14565487193892634</v>
      </c>
      <c r="AH136">
        <v>0.27464431255178778</v>
      </c>
      <c r="AI136">
        <v>252.61536828189244</v>
      </c>
      <c r="AJ136">
        <v>6.5049338465412427</v>
      </c>
      <c r="AK136">
        <v>1.1490248570092449</v>
      </c>
      <c r="AL136">
        <v>2.7642556926508148</v>
      </c>
      <c r="AM136">
        <v>1.5</v>
      </c>
      <c r="AN136">
        <v>0.64411614729688804</v>
      </c>
      <c r="AO136">
        <v>21</v>
      </c>
      <c r="AP136">
        <v>2.3809523809523808E-2</v>
      </c>
      <c r="AQ136">
        <v>11.48</v>
      </c>
      <c r="AR136">
        <v>6.1977018304760607</v>
      </c>
      <c r="AS136">
        <v>-154179.12000000002</v>
      </c>
      <c r="AT136">
        <v>0.42353469362689072</v>
      </c>
      <c r="AU136">
        <v>9160179.6699999999</v>
      </c>
    </row>
    <row r="137" spans="1:47" ht="15" x14ac:dyDescent="0.25">
      <c r="A137" t="s">
        <v>919</v>
      </c>
      <c r="B137" t="s">
        <v>549</v>
      </c>
      <c r="C137" t="s">
        <v>244</v>
      </c>
      <c r="D137"/>
      <c r="E137">
        <v>79.545000000000002</v>
      </c>
      <c r="F137" t="s">
        <v>1520</v>
      </c>
      <c r="G137">
        <v>726229</v>
      </c>
      <c r="H137">
        <v>0.90307035093466925</v>
      </c>
      <c r="I137">
        <v>761627</v>
      </c>
      <c r="J137">
        <v>0</v>
      </c>
      <c r="K137">
        <v>0.66750116548973604</v>
      </c>
      <c r="L137" s="126">
        <v>149425.37049999999</v>
      </c>
      <c r="M137">
        <v>33436</v>
      </c>
      <c r="N137">
        <v>0</v>
      </c>
      <c r="O137">
        <v>9.15</v>
      </c>
      <c r="P137">
        <v>0</v>
      </c>
      <c r="Q137">
        <v>89.75</v>
      </c>
      <c r="R137">
        <v>11859.9</v>
      </c>
      <c r="S137">
        <v>619.960734</v>
      </c>
      <c r="T137">
        <v>736.56440003147111</v>
      </c>
      <c r="U137">
        <v>0.42976447279320756</v>
      </c>
      <c r="V137">
        <v>0.14872216729777599</v>
      </c>
      <c r="W137">
        <v>1.3463688169644626E-2</v>
      </c>
      <c r="X137">
        <v>9982.4</v>
      </c>
      <c r="Y137">
        <v>47.439999999999991</v>
      </c>
      <c r="Z137">
        <v>50670.531197301862</v>
      </c>
      <c r="AA137">
        <v>12.068965517241379</v>
      </c>
      <c r="AB137">
        <v>13.068312268128164</v>
      </c>
      <c r="AC137">
        <v>7.75</v>
      </c>
      <c r="AD137">
        <v>79.994933419354837</v>
      </c>
      <c r="AE137">
        <v>0.29920000000000002</v>
      </c>
      <c r="AF137">
        <v>0.10803612174836402</v>
      </c>
      <c r="AG137">
        <v>0.15729575599589235</v>
      </c>
      <c r="AH137">
        <v>0.26927548490511771</v>
      </c>
      <c r="AI137">
        <v>289.14411860155002</v>
      </c>
      <c r="AJ137">
        <v>4.1856940276026737</v>
      </c>
      <c r="AK137">
        <v>0.8487082863805242</v>
      </c>
      <c r="AL137">
        <v>2.6687386894866618</v>
      </c>
      <c r="AM137">
        <v>0.5</v>
      </c>
      <c r="AN137">
        <v>1.0870514735236201</v>
      </c>
      <c r="AO137">
        <v>78</v>
      </c>
      <c r="AP137">
        <v>0</v>
      </c>
      <c r="AQ137">
        <v>2.56</v>
      </c>
      <c r="AR137">
        <v>3.0186582735006802</v>
      </c>
      <c r="AS137">
        <v>-14144.899999999965</v>
      </c>
      <c r="AT137">
        <v>0.59057503685924295</v>
      </c>
      <c r="AU137">
        <v>7352675.96</v>
      </c>
    </row>
    <row r="138" spans="1:47" ht="15" x14ac:dyDescent="0.25">
      <c r="A138" t="s">
        <v>920</v>
      </c>
      <c r="B138" t="s">
        <v>556</v>
      </c>
      <c r="C138" t="s">
        <v>206</v>
      </c>
      <c r="D138"/>
      <c r="E138">
        <v>94.67</v>
      </c>
      <c r="F138" t="s">
        <v>1518</v>
      </c>
      <c r="G138">
        <v>-162585</v>
      </c>
      <c r="H138">
        <v>0.42078945883231045</v>
      </c>
      <c r="I138">
        <v>-359324</v>
      </c>
      <c r="J138">
        <v>0</v>
      </c>
      <c r="K138">
        <v>0.6806393330495043</v>
      </c>
      <c r="L138" s="126">
        <v>76990.198000000004</v>
      </c>
      <c r="M138">
        <v>33513</v>
      </c>
      <c r="N138">
        <v>14</v>
      </c>
      <c r="O138">
        <v>15.689999999999998</v>
      </c>
      <c r="P138">
        <v>0</v>
      </c>
      <c r="Q138">
        <v>145.84999999999997</v>
      </c>
      <c r="R138">
        <v>12212.1</v>
      </c>
      <c r="S138">
        <v>1080.1836739999999</v>
      </c>
      <c r="T138">
        <v>1546.58066452601</v>
      </c>
      <c r="U138">
        <v>0.99412664794635675</v>
      </c>
      <c r="V138">
        <v>0.21357087276251505</v>
      </c>
      <c r="W138">
        <v>0</v>
      </c>
      <c r="X138">
        <v>8529.4</v>
      </c>
      <c r="Y138">
        <v>78</v>
      </c>
      <c r="Z138">
        <v>53230.961538461539</v>
      </c>
      <c r="AA138">
        <v>14.910256410256411</v>
      </c>
      <c r="AB138">
        <v>13.84850864102564</v>
      </c>
      <c r="AC138">
        <v>15</v>
      </c>
      <c r="AD138">
        <v>72.012244933333321</v>
      </c>
      <c r="AE138">
        <v>0.28810000000000002</v>
      </c>
      <c r="AF138">
        <v>0.11751615759261864</v>
      </c>
      <c r="AG138">
        <v>0.17047350494473307</v>
      </c>
      <c r="AH138">
        <v>0.29074256174872815</v>
      </c>
      <c r="AI138">
        <v>203.39966737916095</v>
      </c>
      <c r="AJ138">
        <v>5.5337624767305842</v>
      </c>
      <c r="AK138">
        <v>1.5205897801182473</v>
      </c>
      <c r="AL138">
        <v>4.3680871061267403</v>
      </c>
      <c r="AM138">
        <v>0</v>
      </c>
      <c r="AN138">
        <v>1.03098973334496</v>
      </c>
      <c r="AO138">
        <v>48</v>
      </c>
      <c r="AP138">
        <v>1.4925373134328358E-2</v>
      </c>
      <c r="AQ138">
        <v>12.9</v>
      </c>
      <c r="AR138">
        <v>3.0749477774836289</v>
      </c>
      <c r="AS138">
        <v>-113156.52999999997</v>
      </c>
      <c r="AT138">
        <v>0.63938714514912731</v>
      </c>
      <c r="AU138">
        <v>13191344.720000001</v>
      </c>
    </row>
    <row r="139" spans="1:47" ht="15" x14ac:dyDescent="0.25">
      <c r="A139" t="s">
        <v>921</v>
      </c>
      <c r="B139" t="s">
        <v>157</v>
      </c>
      <c r="C139" t="s">
        <v>141</v>
      </c>
      <c r="D139"/>
      <c r="E139">
        <v>57.084000000000003</v>
      </c>
      <c r="F139" t="s">
        <v>1520</v>
      </c>
      <c r="G139">
        <v>29253389</v>
      </c>
      <c r="H139">
        <v>0.26916434893285618</v>
      </c>
      <c r="I139">
        <v>27102379</v>
      </c>
      <c r="J139">
        <v>4.4571346627521619E-3</v>
      </c>
      <c r="K139">
        <v>0.46180467584485696</v>
      </c>
      <c r="L139" s="126">
        <v>62419.8995</v>
      </c>
      <c r="M139">
        <v>25769</v>
      </c>
      <c r="N139">
        <v>329</v>
      </c>
      <c r="O139">
        <v>6535.6400000000012</v>
      </c>
      <c r="P139">
        <v>2648.74</v>
      </c>
      <c r="Q139">
        <v>-857.64</v>
      </c>
      <c r="R139">
        <v>14069.1</v>
      </c>
      <c r="S139">
        <v>13220.694335</v>
      </c>
      <c r="T139">
        <v>19292.778724736501</v>
      </c>
      <c r="U139">
        <v>0.99878033697842084</v>
      </c>
      <c r="V139">
        <v>0.19402203447130828</v>
      </c>
      <c r="W139">
        <v>7.8529820725939961E-2</v>
      </c>
      <c r="X139">
        <v>9641.1</v>
      </c>
      <c r="Y139">
        <v>913</v>
      </c>
      <c r="Z139">
        <v>50337.141117196064</v>
      </c>
      <c r="AA139">
        <v>13.99014238773275</v>
      </c>
      <c r="AB139">
        <v>14.480497628696606</v>
      </c>
      <c r="AC139">
        <v>135</v>
      </c>
      <c r="AD139">
        <v>97.931069148148154</v>
      </c>
      <c r="AE139">
        <v>1.4847999999999999</v>
      </c>
      <c r="AF139">
        <v>0.10964441822061846</v>
      </c>
      <c r="AG139">
        <v>0.16454182701114242</v>
      </c>
      <c r="AH139">
        <v>0.28288700015899454</v>
      </c>
      <c r="AI139">
        <v>221.74652296732037</v>
      </c>
      <c r="AJ139">
        <v>5.5601792100879956</v>
      </c>
      <c r="AK139">
        <v>1.2367173254042187</v>
      </c>
      <c r="AL139">
        <v>3.793643195982594</v>
      </c>
      <c r="AM139">
        <v>1</v>
      </c>
      <c r="AN139">
        <v>0.53784293059237298</v>
      </c>
      <c r="AO139">
        <v>49</v>
      </c>
      <c r="AP139">
        <v>0.16418786692759296</v>
      </c>
      <c r="AQ139">
        <v>88.27</v>
      </c>
      <c r="AR139">
        <v>2.7457058042532756</v>
      </c>
      <c r="AS139">
        <v>1730797.9500000002</v>
      </c>
      <c r="AT139">
        <v>0.73157487290003054</v>
      </c>
      <c r="AU139">
        <v>186002747.96000001</v>
      </c>
    </row>
    <row r="140" spans="1:47" ht="15" x14ac:dyDescent="0.25">
      <c r="A140" t="s">
        <v>922</v>
      </c>
      <c r="B140" t="s">
        <v>158</v>
      </c>
      <c r="C140" t="s">
        <v>145</v>
      </c>
      <c r="D140"/>
      <c r="E140">
        <v>90.835999999999999</v>
      </c>
      <c r="F140" t="s">
        <v>1517</v>
      </c>
      <c r="G140">
        <v>857934</v>
      </c>
      <c r="H140">
        <v>0.67820841037473489</v>
      </c>
      <c r="I140">
        <v>909272</v>
      </c>
      <c r="J140">
        <v>3.7251022749733979E-3</v>
      </c>
      <c r="K140">
        <v>0.65695187137442068</v>
      </c>
      <c r="L140" s="126">
        <v>192135.7316</v>
      </c>
      <c r="M140">
        <v>40748</v>
      </c>
      <c r="N140">
        <v>34</v>
      </c>
      <c r="O140">
        <v>18.380000000000003</v>
      </c>
      <c r="P140">
        <v>0</v>
      </c>
      <c r="Q140">
        <v>-28.21</v>
      </c>
      <c r="R140">
        <v>12607.2</v>
      </c>
      <c r="S140">
        <v>1212.326012</v>
      </c>
      <c r="T140">
        <v>1514.9371943743702</v>
      </c>
      <c r="U140">
        <v>0.40647686523449766</v>
      </c>
      <c r="V140">
        <v>0.14603867297041878</v>
      </c>
      <c r="W140">
        <v>1.3191645515892799E-2</v>
      </c>
      <c r="X140">
        <v>10088.9</v>
      </c>
      <c r="Y140">
        <v>79.5</v>
      </c>
      <c r="Z140">
        <v>62674.062893081762</v>
      </c>
      <c r="AA140">
        <v>12.53012048192771</v>
      </c>
      <c r="AB140">
        <v>15.249383798742139</v>
      </c>
      <c r="AC140">
        <v>12</v>
      </c>
      <c r="AD140">
        <v>101.02716766666667</v>
      </c>
      <c r="AE140">
        <v>0.53190000000000004</v>
      </c>
      <c r="AF140">
        <v>0.13669351243984942</v>
      </c>
      <c r="AG140">
        <v>0.12271050005608533</v>
      </c>
      <c r="AH140">
        <v>0.26497111052872285</v>
      </c>
      <c r="AI140">
        <v>224.74730171837641</v>
      </c>
      <c r="AJ140">
        <v>5.2319016247839185</v>
      </c>
      <c r="AK140">
        <v>0.82817262273963455</v>
      </c>
      <c r="AL140">
        <v>2.3548929962160554</v>
      </c>
      <c r="AM140">
        <v>3.3</v>
      </c>
      <c r="AN140">
        <v>0.10954894467905101</v>
      </c>
      <c r="AO140">
        <v>2</v>
      </c>
      <c r="AP140">
        <v>7.0707070707070704E-2</v>
      </c>
      <c r="AQ140">
        <v>9</v>
      </c>
      <c r="AR140">
        <v>3.22386597742506</v>
      </c>
      <c r="AS140">
        <v>33516.619999999995</v>
      </c>
      <c r="AT140">
        <v>0.49784921677945121</v>
      </c>
      <c r="AU140">
        <v>15284009.939999999</v>
      </c>
    </row>
    <row r="141" spans="1:47" ht="15" x14ac:dyDescent="0.25">
      <c r="A141" t="s">
        <v>923</v>
      </c>
      <c r="B141" t="s">
        <v>159</v>
      </c>
      <c r="C141" t="s">
        <v>160</v>
      </c>
      <c r="D141"/>
      <c r="E141">
        <v>84.164000000000001</v>
      </c>
      <c r="F141" t="s">
        <v>1520</v>
      </c>
      <c r="G141">
        <v>543634</v>
      </c>
      <c r="H141">
        <v>0.42002019436031085</v>
      </c>
      <c r="I141">
        <v>543634</v>
      </c>
      <c r="J141">
        <v>1.2133370851857072E-2</v>
      </c>
      <c r="K141">
        <v>0.69404904217844232</v>
      </c>
      <c r="L141" s="126">
        <v>90719.682700000005</v>
      </c>
      <c r="M141">
        <v>33022</v>
      </c>
      <c r="N141">
        <v>0</v>
      </c>
      <c r="O141">
        <v>31.480000000000004</v>
      </c>
      <c r="P141">
        <v>0</v>
      </c>
      <c r="Q141">
        <v>-125.70000000000002</v>
      </c>
      <c r="R141">
        <v>10912.1</v>
      </c>
      <c r="S141">
        <v>2433.776163</v>
      </c>
      <c r="T141">
        <v>2991.16699476554</v>
      </c>
      <c r="U141">
        <v>0.54200286160706879</v>
      </c>
      <c r="V141">
        <v>0.12624918633499807</v>
      </c>
      <c r="W141">
        <v>3.6972261999172629E-3</v>
      </c>
      <c r="X141">
        <v>8878.7000000000007</v>
      </c>
      <c r="Y141">
        <v>157.05000000000004</v>
      </c>
      <c r="Z141">
        <v>57796.001273479771</v>
      </c>
      <c r="AA141">
        <v>13.335365853658537</v>
      </c>
      <c r="AB141">
        <v>15.496823705826166</v>
      </c>
      <c r="AC141">
        <v>31.12</v>
      </c>
      <c r="AD141">
        <v>78.206174903598964</v>
      </c>
      <c r="AE141">
        <v>0.45429999999999998</v>
      </c>
      <c r="AF141">
        <v>0.11912074163344209</v>
      </c>
      <c r="AG141">
        <v>0.14597323122731773</v>
      </c>
      <c r="AH141">
        <v>0.27053975304599631</v>
      </c>
      <c r="AI141">
        <v>156.81064092992352</v>
      </c>
      <c r="AJ141">
        <v>6.166043779248616</v>
      </c>
      <c r="AK141">
        <v>1.7519097478789021</v>
      </c>
      <c r="AL141">
        <v>3.0759187930049627</v>
      </c>
      <c r="AM141">
        <v>0.5</v>
      </c>
      <c r="AN141">
        <v>1.18433561227244</v>
      </c>
      <c r="AO141">
        <v>34</v>
      </c>
      <c r="AP141">
        <v>1.8161180476730987E-2</v>
      </c>
      <c r="AQ141">
        <v>48.56</v>
      </c>
      <c r="AR141">
        <v>3.016990846018369</v>
      </c>
      <c r="AS141">
        <v>75823.290000000037</v>
      </c>
      <c r="AT141">
        <v>0.57615998782565303</v>
      </c>
      <c r="AU141">
        <v>26557622.359999999</v>
      </c>
    </row>
    <row r="142" spans="1:47" ht="15" x14ac:dyDescent="0.25">
      <c r="A142" t="s">
        <v>924</v>
      </c>
      <c r="B142" t="s">
        <v>161</v>
      </c>
      <c r="C142" t="s">
        <v>162</v>
      </c>
      <c r="D142"/>
      <c r="E142">
        <v>92.237000000000009</v>
      </c>
      <c r="F142" t="s">
        <v>1516</v>
      </c>
      <c r="G142">
        <v>1218602</v>
      </c>
      <c r="H142">
        <v>0.14029404305678597</v>
      </c>
      <c r="I142">
        <v>1104602</v>
      </c>
      <c r="J142">
        <v>3.9500019388988292E-3</v>
      </c>
      <c r="K142">
        <v>0.78986695967275755</v>
      </c>
      <c r="L142" s="126">
        <v>130636.01790000001</v>
      </c>
      <c r="M142">
        <v>42399</v>
      </c>
      <c r="N142">
        <v>213</v>
      </c>
      <c r="O142">
        <v>147.44</v>
      </c>
      <c r="P142">
        <v>0</v>
      </c>
      <c r="Q142">
        <v>16.38000000000001</v>
      </c>
      <c r="R142">
        <v>10442.1</v>
      </c>
      <c r="S142">
        <v>5500.2652010000002</v>
      </c>
      <c r="T142">
        <v>6603.0915920181105</v>
      </c>
      <c r="U142">
        <v>0.3487616887366155</v>
      </c>
      <c r="V142">
        <v>0.15231691207320022</v>
      </c>
      <c r="W142">
        <v>2.5763014840491143E-2</v>
      </c>
      <c r="X142">
        <v>8698.1</v>
      </c>
      <c r="Y142">
        <v>311.57999999999993</v>
      </c>
      <c r="Z142">
        <v>63375.479812568214</v>
      </c>
      <c r="AA142">
        <v>6.4825396825396826</v>
      </c>
      <c r="AB142">
        <v>17.652818540984665</v>
      </c>
      <c r="AC142">
        <v>31</v>
      </c>
      <c r="AD142">
        <v>177.42790970967744</v>
      </c>
      <c r="AE142">
        <v>0.80889999999999995</v>
      </c>
      <c r="AF142">
        <v>0.11114562310512988</v>
      </c>
      <c r="AG142">
        <v>0.17701940403559058</v>
      </c>
      <c r="AH142">
        <v>0.2988907400426089</v>
      </c>
      <c r="AI142">
        <v>181.36416400769835</v>
      </c>
      <c r="AJ142">
        <v>4.9507098985415281</v>
      </c>
      <c r="AK142">
        <v>1.1780525105984556</v>
      </c>
      <c r="AL142">
        <v>2.8006583021820441</v>
      </c>
      <c r="AM142">
        <v>3</v>
      </c>
      <c r="AN142">
        <v>0.92209617867698801</v>
      </c>
      <c r="AO142">
        <v>36</v>
      </c>
      <c r="AP142">
        <v>7.9296875000000003E-2</v>
      </c>
      <c r="AQ142">
        <v>60.31</v>
      </c>
      <c r="AR142">
        <v>3.5031691848880815</v>
      </c>
      <c r="AS142">
        <v>-9932.7600000000093</v>
      </c>
      <c r="AT142">
        <v>0.44025250911816088</v>
      </c>
      <c r="AU142">
        <v>57434166.950000003</v>
      </c>
    </row>
    <row r="143" spans="1:47" ht="15" x14ac:dyDescent="0.25">
      <c r="A143" t="s">
        <v>925</v>
      </c>
      <c r="B143" t="s">
        <v>163</v>
      </c>
      <c r="C143" t="s">
        <v>164</v>
      </c>
      <c r="D143"/>
      <c r="E143">
        <v>98.698999999999998</v>
      </c>
      <c r="F143" t="s">
        <v>1520</v>
      </c>
      <c r="G143">
        <v>-357468</v>
      </c>
      <c r="H143">
        <v>9.6967098295090079E-2</v>
      </c>
      <c r="I143">
        <v>-390625</v>
      </c>
      <c r="J143">
        <v>0</v>
      </c>
      <c r="K143">
        <v>0.7237933391062169</v>
      </c>
      <c r="L143" s="126">
        <v>199137.73689999999</v>
      </c>
      <c r="M143">
        <v>37103</v>
      </c>
      <c r="N143">
        <v>18</v>
      </c>
      <c r="O143">
        <v>5.4999999999999991</v>
      </c>
      <c r="P143">
        <v>0</v>
      </c>
      <c r="Q143">
        <v>-20.699999999999989</v>
      </c>
      <c r="R143">
        <v>10032.700000000001</v>
      </c>
      <c r="S143">
        <v>943.93014400000004</v>
      </c>
      <c r="T143">
        <v>1123.8847650887001</v>
      </c>
      <c r="U143">
        <v>0.45823007427973395</v>
      </c>
      <c r="V143">
        <v>0.12958730874050781</v>
      </c>
      <c r="W143">
        <v>1.2165299596576926E-2</v>
      </c>
      <c r="X143">
        <v>8426.2000000000007</v>
      </c>
      <c r="Y143">
        <v>62</v>
      </c>
      <c r="Z143">
        <v>55659.93548387097</v>
      </c>
      <c r="AA143">
        <v>12.693548387096774</v>
      </c>
      <c r="AB143">
        <v>15.224679741935484</v>
      </c>
      <c r="AC143">
        <v>7.82</v>
      </c>
      <c r="AD143">
        <v>120.70717953964194</v>
      </c>
      <c r="AE143">
        <v>0.28810000000000002</v>
      </c>
      <c r="AF143">
        <v>0.10862459697984712</v>
      </c>
      <c r="AG143">
        <v>0.15231340785055519</v>
      </c>
      <c r="AH143">
        <v>0.26363083494173056</v>
      </c>
      <c r="AI143">
        <v>164.92957767010353</v>
      </c>
      <c r="AJ143">
        <v>4.4257830706183121</v>
      </c>
      <c r="AK143">
        <v>1.2420186662555723</v>
      </c>
      <c r="AL143">
        <v>2.264367428475996</v>
      </c>
      <c r="AM143">
        <v>2.25</v>
      </c>
      <c r="AN143">
        <v>0.93207152973736396</v>
      </c>
      <c r="AO143">
        <v>53</v>
      </c>
      <c r="AP143">
        <v>0.3652694610778443</v>
      </c>
      <c r="AQ143">
        <v>6.02</v>
      </c>
      <c r="AR143">
        <v>3.8634984872637368</v>
      </c>
      <c r="AS143">
        <v>-73213.080000000016</v>
      </c>
      <c r="AT143">
        <v>0.60561214109881789</v>
      </c>
      <c r="AU143">
        <v>9470124.6199999992</v>
      </c>
    </row>
    <row r="144" spans="1:47" ht="15" x14ac:dyDescent="0.25">
      <c r="A144" t="s">
        <v>926</v>
      </c>
      <c r="B144" t="s">
        <v>165</v>
      </c>
      <c r="C144" t="s">
        <v>149</v>
      </c>
      <c r="D144"/>
      <c r="E144">
        <v>94.175000000000011</v>
      </c>
      <c r="F144" t="s">
        <v>1516</v>
      </c>
      <c r="G144">
        <v>-1532859</v>
      </c>
      <c r="H144">
        <v>0.25519514062251974</v>
      </c>
      <c r="I144">
        <v>-1496126</v>
      </c>
      <c r="J144">
        <v>0</v>
      </c>
      <c r="K144">
        <v>0.89222690361574764</v>
      </c>
      <c r="L144" s="126">
        <v>131735.18090000001</v>
      </c>
      <c r="M144">
        <v>39121</v>
      </c>
      <c r="N144">
        <v>54</v>
      </c>
      <c r="O144">
        <v>37.370000000000005</v>
      </c>
      <c r="P144">
        <v>0</v>
      </c>
      <c r="Q144">
        <v>31.97999999999999</v>
      </c>
      <c r="R144">
        <v>9686.4</v>
      </c>
      <c r="S144">
        <v>2708.5485450000001</v>
      </c>
      <c r="T144">
        <v>3195.8608761064002</v>
      </c>
      <c r="U144">
        <v>0.33059723173615851</v>
      </c>
      <c r="V144">
        <v>0.13554045271874571</v>
      </c>
      <c r="W144">
        <v>9.1041017690159209E-2</v>
      </c>
      <c r="X144">
        <v>8209.4</v>
      </c>
      <c r="Y144">
        <v>159.05000000000001</v>
      </c>
      <c r="Z144">
        <v>61472.775856648848</v>
      </c>
      <c r="AA144">
        <v>15.493827160493828</v>
      </c>
      <c r="AB144">
        <v>17.029541307764852</v>
      </c>
      <c r="AC144">
        <v>18.059999999999999</v>
      </c>
      <c r="AD144">
        <v>149.97500249169437</v>
      </c>
      <c r="AE144">
        <v>0.33250000000000002</v>
      </c>
      <c r="AF144">
        <v>0.10570985861772844</v>
      </c>
      <c r="AG144">
        <v>0.1909883074009022</v>
      </c>
      <c r="AH144">
        <v>0.30036989769795175</v>
      </c>
      <c r="AI144">
        <v>148.11364586415414</v>
      </c>
      <c r="AJ144">
        <v>5.7312763321559519</v>
      </c>
      <c r="AK144">
        <v>1.280991317960082</v>
      </c>
      <c r="AL144">
        <v>2.9175063625916997</v>
      </c>
      <c r="AM144">
        <v>0.9</v>
      </c>
      <c r="AN144">
        <v>1.64359615276138</v>
      </c>
      <c r="AO144">
        <v>36</v>
      </c>
      <c r="AP144">
        <v>1.9653179190751446E-2</v>
      </c>
      <c r="AQ144">
        <v>23.86</v>
      </c>
      <c r="AR144">
        <v>3.1901226156392322</v>
      </c>
      <c r="AS144">
        <v>-12307.229999999981</v>
      </c>
      <c r="AT144">
        <v>0.38740921539091949</v>
      </c>
      <c r="AU144">
        <v>26236210.440000001</v>
      </c>
    </row>
    <row r="145" spans="1:47" ht="15" x14ac:dyDescent="0.25">
      <c r="A145" t="s">
        <v>927</v>
      </c>
      <c r="B145" t="s">
        <v>494</v>
      </c>
      <c r="C145" t="s">
        <v>122</v>
      </c>
      <c r="D145"/>
      <c r="E145">
        <v>98.585000000000008</v>
      </c>
      <c r="F145" t="s">
        <v>1520</v>
      </c>
      <c r="G145">
        <v>14824071</v>
      </c>
      <c r="H145">
        <v>0.33946544689124508</v>
      </c>
      <c r="I145">
        <v>10029336</v>
      </c>
      <c r="J145">
        <v>3.3666245617161751E-4</v>
      </c>
      <c r="K145">
        <v>0.81911882212871778</v>
      </c>
      <c r="L145" s="126">
        <v>203471.99129999999</v>
      </c>
      <c r="M145">
        <v>61304</v>
      </c>
      <c r="N145">
        <v>146</v>
      </c>
      <c r="O145">
        <v>219.86999999999995</v>
      </c>
      <c r="P145">
        <v>0</v>
      </c>
      <c r="Q145">
        <v>-20.84</v>
      </c>
      <c r="R145">
        <v>13128.9</v>
      </c>
      <c r="S145">
        <v>15472.238786</v>
      </c>
      <c r="T145">
        <v>18718.850403338402</v>
      </c>
      <c r="U145">
        <v>0.11448111288217291</v>
      </c>
      <c r="V145">
        <v>0.1124463750245536</v>
      </c>
      <c r="W145">
        <v>8.8862523453559633E-2</v>
      </c>
      <c r="X145">
        <v>10851.800000000001</v>
      </c>
      <c r="Y145">
        <v>356</v>
      </c>
      <c r="Z145">
        <v>85063.097191011242</v>
      </c>
      <c r="AA145">
        <v>13.687845303867404</v>
      </c>
      <c r="AB145">
        <v>43.461344904494382</v>
      </c>
      <c r="AC145">
        <v>116.5</v>
      </c>
      <c r="AD145">
        <v>132.80891661802576</v>
      </c>
      <c r="AE145">
        <v>0.58730000000000004</v>
      </c>
      <c r="AF145">
        <v>0.1142550824579702</v>
      </c>
      <c r="AG145">
        <v>0.12897287708023183</v>
      </c>
      <c r="AH145">
        <v>0.24774252626268783</v>
      </c>
      <c r="AI145">
        <v>139.08685289598915</v>
      </c>
      <c r="AJ145">
        <v>7.9765442510054658</v>
      </c>
      <c r="AK145">
        <v>1.3488430216753371</v>
      </c>
      <c r="AL145">
        <v>2.9781867485135818</v>
      </c>
      <c r="AM145">
        <v>0</v>
      </c>
      <c r="AN145">
        <v>0.78158290683403397</v>
      </c>
      <c r="AO145">
        <v>42</v>
      </c>
      <c r="AP145">
        <v>5.8495199821388705E-2</v>
      </c>
      <c r="AQ145">
        <v>186.29</v>
      </c>
      <c r="AR145">
        <v>3.2986889603841214</v>
      </c>
      <c r="AS145">
        <v>1086442.9099999997</v>
      </c>
      <c r="AT145">
        <v>0.36273067092486866</v>
      </c>
      <c r="AU145">
        <v>203132875.19</v>
      </c>
    </row>
    <row r="146" spans="1:47" ht="15" x14ac:dyDescent="0.25">
      <c r="A146" t="s">
        <v>1559</v>
      </c>
      <c r="B146" t="s">
        <v>166</v>
      </c>
      <c r="C146" t="s">
        <v>109</v>
      </c>
      <c r="D146"/>
      <c r="E146">
        <v>57.667000000000002</v>
      </c>
      <c r="F146" t="s">
        <v>1520</v>
      </c>
      <c r="G146">
        <v>1941510</v>
      </c>
      <c r="H146">
        <v>0.22812163429532242</v>
      </c>
      <c r="I146">
        <v>-486771</v>
      </c>
      <c r="J146">
        <v>1.1509215617716742E-3</v>
      </c>
      <c r="K146">
        <v>0.57664667763098998</v>
      </c>
      <c r="L146" s="126">
        <v>59452.560700000002</v>
      </c>
      <c r="M146">
        <v>22035</v>
      </c>
      <c r="N146">
        <v>2</v>
      </c>
      <c r="O146">
        <v>725.03000000000009</v>
      </c>
      <c r="P146">
        <v>144.6</v>
      </c>
      <c r="Q146">
        <v>419.34000000000003</v>
      </c>
      <c r="R146">
        <v>19119.3</v>
      </c>
      <c r="S146">
        <v>2122.080911</v>
      </c>
      <c r="T146">
        <v>3188.3944639433603</v>
      </c>
      <c r="U146">
        <v>0.97398997195917936</v>
      </c>
      <c r="V146">
        <v>0.27891806195131458</v>
      </c>
      <c r="W146">
        <v>0</v>
      </c>
      <c r="X146">
        <v>12725.1</v>
      </c>
      <c r="Y146">
        <v>153.22</v>
      </c>
      <c r="Z146">
        <v>68761.003785406603</v>
      </c>
      <c r="AA146">
        <v>8.65</v>
      </c>
      <c r="AB146">
        <v>13.849894994126094</v>
      </c>
      <c r="AC146">
        <v>28</v>
      </c>
      <c r="AD146">
        <v>75.788603964285713</v>
      </c>
      <c r="AE146">
        <v>0.95299999999999996</v>
      </c>
      <c r="AF146">
        <v>0.10540276192411747</v>
      </c>
      <c r="AG146">
        <v>0.17340464797858529</v>
      </c>
      <c r="AH146">
        <v>0.29452489480696992</v>
      </c>
      <c r="AI146">
        <v>330.98690834979192</v>
      </c>
      <c r="AJ146">
        <v>5.7796243918898718</v>
      </c>
      <c r="AK146">
        <v>1.7272486300170422</v>
      </c>
      <c r="AL146">
        <v>3.0323027673015073</v>
      </c>
      <c r="AM146">
        <v>0.5</v>
      </c>
      <c r="AN146">
        <v>0.17339978819576801</v>
      </c>
      <c r="AO146">
        <v>4</v>
      </c>
      <c r="AP146">
        <v>0.19066147859922178</v>
      </c>
      <c r="AQ146">
        <v>15.5</v>
      </c>
      <c r="AR146">
        <v>3.230261588146766</v>
      </c>
      <c r="AS146">
        <v>-247738.59000000008</v>
      </c>
      <c r="AT146">
        <v>0.67618115014989233</v>
      </c>
      <c r="AU146">
        <v>40572692.920000002</v>
      </c>
    </row>
    <row r="147" spans="1:47" ht="15" x14ac:dyDescent="0.25">
      <c r="A147" t="s">
        <v>928</v>
      </c>
      <c r="B147" t="s">
        <v>448</v>
      </c>
      <c r="C147" t="s">
        <v>328</v>
      </c>
      <c r="D147"/>
      <c r="E147">
        <v>85.149000000000001</v>
      </c>
      <c r="F147" t="s">
        <v>1518</v>
      </c>
      <c r="G147">
        <v>53455</v>
      </c>
      <c r="H147">
        <v>0.56139576212319842</v>
      </c>
      <c r="I147">
        <v>44856</v>
      </c>
      <c r="J147">
        <v>3.1556308695952565E-3</v>
      </c>
      <c r="K147">
        <v>0.73158553572908047</v>
      </c>
      <c r="L147" s="126">
        <v>138915.1661</v>
      </c>
      <c r="M147">
        <v>33346</v>
      </c>
      <c r="N147">
        <v>30</v>
      </c>
      <c r="O147">
        <v>32.799999999999997</v>
      </c>
      <c r="P147">
        <v>0</v>
      </c>
      <c r="Q147">
        <v>12.299999999999997</v>
      </c>
      <c r="R147">
        <v>10464.800000000001</v>
      </c>
      <c r="S147">
        <v>1273.629631</v>
      </c>
      <c r="T147">
        <v>1609.8854949342301</v>
      </c>
      <c r="U147">
        <v>0.52248467984960056</v>
      </c>
      <c r="V147">
        <v>0.22655941333073459</v>
      </c>
      <c r="W147">
        <v>0</v>
      </c>
      <c r="X147">
        <v>8279</v>
      </c>
      <c r="Y147">
        <v>86</v>
      </c>
      <c r="Z147">
        <v>52441.337209302328</v>
      </c>
      <c r="AA147">
        <v>11.703296703296703</v>
      </c>
      <c r="AB147">
        <v>14.809646872093024</v>
      </c>
      <c r="AC147">
        <v>15.69</v>
      </c>
      <c r="AD147">
        <v>81.174610006373484</v>
      </c>
      <c r="AE147">
        <v>0.58730000000000004</v>
      </c>
      <c r="AF147">
        <v>0.10849046895597254</v>
      </c>
      <c r="AG147">
        <v>0.15510135465424146</v>
      </c>
      <c r="AH147">
        <v>0.26791928424542483</v>
      </c>
      <c r="AI147">
        <v>200.45780483258872</v>
      </c>
      <c r="AJ147">
        <v>4.8166839006850521</v>
      </c>
      <c r="AK147">
        <v>0.74241389845246353</v>
      </c>
      <c r="AL147">
        <v>2.9562959394302588</v>
      </c>
      <c r="AM147">
        <v>3.5</v>
      </c>
      <c r="AN147">
        <v>2.7046500830113902</v>
      </c>
      <c r="AO147">
        <v>129</v>
      </c>
      <c r="AP147">
        <v>5.2980132450331126E-3</v>
      </c>
      <c r="AQ147">
        <v>5.57</v>
      </c>
      <c r="AR147">
        <v>2.9745242620932468</v>
      </c>
      <c r="AS147">
        <v>72575.969999999972</v>
      </c>
      <c r="AT147">
        <v>0.56028411013346191</v>
      </c>
      <c r="AU147">
        <v>13328284.76</v>
      </c>
    </row>
    <row r="148" spans="1:47" ht="15" x14ac:dyDescent="0.25">
      <c r="A148" t="s">
        <v>929</v>
      </c>
      <c r="B148" t="s">
        <v>788</v>
      </c>
      <c r="C148" t="s">
        <v>134</v>
      </c>
      <c r="D148"/>
      <c r="E148">
        <v>84.186000000000007</v>
      </c>
      <c r="F148" t="s">
        <v>1520</v>
      </c>
      <c r="G148">
        <v>-595770</v>
      </c>
      <c r="H148">
        <v>0.42948577755508277</v>
      </c>
      <c r="I148">
        <v>-246887</v>
      </c>
      <c r="J148">
        <v>8.5735215952409596E-3</v>
      </c>
      <c r="K148">
        <v>0.70313241029967877</v>
      </c>
      <c r="L148" s="126">
        <v>275813.86050000001</v>
      </c>
      <c r="M148">
        <v>36933</v>
      </c>
      <c r="N148">
        <v>28</v>
      </c>
      <c r="O148">
        <v>16.110000000000003</v>
      </c>
      <c r="P148">
        <v>0</v>
      </c>
      <c r="Q148">
        <v>72.579999999999984</v>
      </c>
      <c r="R148">
        <v>14985.5</v>
      </c>
      <c r="S148">
        <v>1004.99546</v>
      </c>
      <c r="T148">
        <v>1286.53895481479</v>
      </c>
      <c r="U148">
        <v>0.45602207894551089</v>
      </c>
      <c r="V148">
        <v>0.15031819447224168</v>
      </c>
      <c r="W148">
        <v>0</v>
      </c>
      <c r="X148">
        <v>11706.1</v>
      </c>
      <c r="Y148">
        <v>62.040000000000006</v>
      </c>
      <c r="Z148">
        <v>48853.852353320435</v>
      </c>
      <c r="AA148">
        <v>9.65</v>
      </c>
      <c r="AB148">
        <v>16.199153127014828</v>
      </c>
      <c r="AC148">
        <v>10.7</v>
      </c>
      <c r="AD148">
        <v>93.924809345794401</v>
      </c>
      <c r="AE148">
        <v>0.37669999999999998</v>
      </c>
      <c r="AF148">
        <v>9.6035208972930247E-2</v>
      </c>
      <c r="AG148">
        <v>0.24139426036643932</v>
      </c>
      <c r="AH148">
        <v>0.34081164880128395</v>
      </c>
      <c r="AI148">
        <v>224.16817683932624</v>
      </c>
      <c r="AJ148">
        <v>8.1173320372145881</v>
      </c>
      <c r="AK148">
        <v>1.6364193388018893</v>
      </c>
      <c r="AL148">
        <v>2.9878917208195732</v>
      </c>
      <c r="AM148">
        <v>3.8</v>
      </c>
      <c r="AN148">
        <v>1.42191202359564</v>
      </c>
      <c r="AO148">
        <v>239</v>
      </c>
      <c r="AP148">
        <v>7.9051383399209481E-3</v>
      </c>
      <c r="AQ148">
        <v>2.1</v>
      </c>
      <c r="AR148">
        <v>3.4712873757370546</v>
      </c>
      <c r="AS148">
        <v>-119593.20000000001</v>
      </c>
      <c r="AT148">
        <v>0.36568987751115478</v>
      </c>
      <c r="AU148">
        <v>15060382.27</v>
      </c>
    </row>
    <row r="149" spans="1:47" ht="15" x14ac:dyDescent="0.25">
      <c r="A149" t="s">
        <v>930</v>
      </c>
      <c r="B149" t="s">
        <v>537</v>
      </c>
      <c r="C149" t="s">
        <v>538</v>
      </c>
      <c r="D149"/>
      <c r="E149">
        <v>99.021000000000001</v>
      </c>
      <c r="F149" t="s">
        <v>1516</v>
      </c>
      <c r="G149">
        <v>731126</v>
      </c>
      <c r="H149">
        <v>0.55583816826989996</v>
      </c>
      <c r="I149">
        <v>765230</v>
      </c>
      <c r="J149">
        <v>0</v>
      </c>
      <c r="K149">
        <v>0.78357161599897673</v>
      </c>
      <c r="L149" s="126">
        <v>334780.77710000001</v>
      </c>
      <c r="M149">
        <v>35837</v>
      </c>
      <c r="N149">
        <v>126</v>
      </c>
      <c r="O149">
        <v>20.130000000000003</v>
      </c>
      <c r="P149">
        <v>0</v>
      </c>
      <c r="Q149">
        <v>143.74</v>
      </c>
      <c r="R149">
        <v>11576.4</v>
      </c>
      <c r="S149">
        <v>1587.5219930000001</v>
      </c>
      <c r="T149">
        <v>1868.90183571395</v>
      </c>
      <c r="U149">
        <v>0.24150246150322149</v>
      </c>
      <c r="V149">
        <v>0.11756326137397957</v>
      </c>
      <c r="W149">
        <v>0.18875051893533043</v>
      </c>
      <c r="X149">
        <v>9833.5</v>
      </c>
      <c r="Y149">
        <v>102.59000000000002</v>
      </c>
      <c r="Z149">
        <v>61442.684472170768</v>
      </c>
      <c r="AA149">
        <v>15.525862068965518</v>
      </c>
      <c r="AB149">
        <v>15.474432137635246</v>
      </c>
      <c r="AC149">
        <v>15.05</v>
      </c>
      <c r="AD149">
        <v>105.48318890365448</v>
      </c>
      <c r="AE149">
        <v>0.48759999999999998</v>
      </c>
      <c r="AF149">
        <v>0.1312880903664225</v>
      </c>
      <c r="AG149">
        <v>0.13622745296293648</v>
      </c>
      <c r="AH149">
        <v>0.27128536647099072</v>
      </c>
      <c r="AI149">
        <v>190.74885345541162</v>
      </c>
      <c r="AJ149">
        <v>5.72097424855854</v>
      </c>
      <c r="AK149">
        <v>1.3682319412980735</v>
      </c>
      <c r="AL149">
        <v>3.6139526051951996</v>
      </c>
      <c r="AM149">
        <v>1</v>
      </c>
      <c r="AN149">
        <v>1.78392591676045</v>
      </c>
      <c r="AO149">
        <v>149</v>
      </c>
      <c r="AP149">
        <v>3.7037037037037035E-2</v>
      </c>
      <c r="AQ149">
        <v>7.8</v>
      </c>
      <c r="AR149">
        <v>3.1066498388451156</v>
      </c>
      <c r="AS149">
        <v>6797.8099999999395</v>
      </c>
      <c r="AT149">
        <v>0.55308770068100011</v>
      </c>
      <c r="AU149">
        <v>18377817.32</v>
      </c>
    </row>
    <row r="150" spans="1:47" ht="15" x14ac:dyDescent="0.25">
      <c r="A150" t="s">
        <v>931</v>
      </c>
      <c r="B150" t="s">
        <v>550</v>
      </c>
      <c r="C150" t="s">
        <v>244</v>
      </c>
      <c r="D150"/>
      <c r="E150">
        <v>82.287000000000006</v>
      </c>
      <c r="F150" t="s">
        <v>1520</v>
      </c>
      <c r="G150">
        <v>1894304</v>
      </c>
      <c r="H150">
        <v>0.42623746760134884</v>
      </c>
      <c r="I150">
        <v>1945562</v>
      </c>
      <c r="J150">
        <v>0</v>
      </c>
      <c r="K150">
        <v>0.50572362350097155</v>
      </c>
      <c r="L150" s="126">
        <v>223737.71160000001</v>
      </c>
      <c r="M150">
        <v>40259</v>
      </c>
      <c r="N150">
        <v>84</v>
      </c>
      <c r="O150">
        <v>39.08</v>
      </c>
      <c r="P150">
        <v>0</v>
      </c>
      <c r="Q150">
        <v>-214.06</v>
      </c>
      <c r="R150">
        <v>10884.5</v>
      </c>
      <c r="S150">
        <v>895.71180900000002</v>
      </c>
      <c r="T150">
        <v>1080.21122968126</v>
      </c>
      <c r="U150">
        <v>0.38871891327269525</v>
      </c>
      <c r="V150">
        <v>0.14920885898468711</v>
      </c>
      <c r="W150">
        <v>1.1164305192274181E-3</v>
      </c>
      <c r="X150">
        <v>9025.4</v>
      </c>
      <c r="Y150">
        <v>61.099999999999994</v>
      </c>
      <c r="Z150">
        <v>43457.348608837972</v>
      </c>
      <c r="AA150">
        <v>9.1194029850746272</v>
      </c>
      <c r="AB150">
        <v>14.65976774140753</v>
      </c>
      <c r="AC150">
        <v>6</v>
      </c>
      <c r="AD150">
        <v>149.2853015</v>
      </c>
      <c r="AE150">
        <v>0.36570000000000003</v>
      </c>
      <c r="AF150">
        <v>0.10046861940708098</v>
      </c>
      <c r="AG150">
        <v>0.20139272646348905</v>
      </c>
      <c r="AH150">
        <v>0.30463667387816068</v>
      </c>
      <c r="AI150">
        <v>167.33842123544002</v>
      </c>
      <c r="AJ150">
        <v>8.2605021115907302</v>
      </c>
      <c r="AK150">
        <v>1.8241311121044519</v>
      </c>
      <c r="AL150">
        <v>3.861164543956447</v>
      </c>
      <c r="AM150">
        <v>3</v>
      </c>
      <c r="AN150">
        <v>1.59476852308554</v>
      </c>
      <c r="AO150">
        <v>107</v>
      </c>
      <c r="AP150">
        <v>0</v>
      </c>
      <c r="AQ150">
        <v>5.36</v>
      </c>
      <c r="AR150">
        <v>2.3536277983977967</v>
      </c>
      <c r="AS150">
        <v>-249.88999999995576</v>
      </c>
      <c r="AT150">
        <v>0.57133952060640469</v>
      </c>
      <c r="AU150">
        <v>9749363.7699999996</v>
      </c>
    </row>
    <row r="151" spans="1:47" ht="15" x14ac:dyDescent="0.25">
      <c r="A151" t="s">
        <v>932</v>
      </c>
      <c r="B151" t="s">
        <v>167</v>
      </c>
      <c r="C151" t="s">
        <v>168</v>
      </c>
      <c r="D151"/>
      <c r="E151">
        <v>70.454999999999998</v>
      </c>
      <c r="F151" t="s">
        <v>1518</v>
      </c>
      <c r="G151">
        <v>1208894</v>
      </c>
      <c r="H151">
        <v>0.23565767780930413</v>
      </c>
      <c r="I151">
        <v>1208894</v>
      </c>
      <c r="J151">
        <v>0</v>
      </c>
      <c r="K151">
        <v>0.71149475819540786</v>
      </c>
      <c r="L151" s="126">
        <v>68240.312099999996</v>
      </c>
      <c r="M151">
        <v>28409</v>
      </c>
      <c r="N151">
        <v>29</v>
      </c>
      <c r="O151">
        <v>110.14</v>
      </c>
      <c r="P151">
        <v>6.07</v>
      </c>
      <c r="Q151">
        <v>-206.92999999999998</v>
      </c>
      <c r="R151">
        <v>13269.300000000001</v>
      </c>
      <c r="S151">
        <v>2103.6039989999999</v>
      </c>
      <c r="T151">
        <v>2890.7553503313802</v>
      </c>
      <c r="U151">
        <v>0.89666471298622019</v>
      </c>
      <c r="V151">
        <v>0.18948058103591769</v>
      </c>
      <c r="W151">
        <v>8.1943274533582977E-4</v>
      </c>
      <c r="X151">
        <v>9656.1</v>
      </c>
      <c r="Y151">
        <v>146</v>
      </c>
      <c r="Z151">
        <v>53180.034246575342</v>
      </c>
      <c r="AA151">
        <v>10.170068027210885</v>
      </c>
      <c r="AB151">
        <v>14.40824656849315</v>
      </c>
      <c r="AC151">
        <v>15</v>
      </c>
      <c r="AD151">
        <v>140.24026659999998</v>
      </c>
      <c r="AE151">
        <v>0.75349999999999995</v>
      </c>
      <c r="AF151">
        <v>0.16251213636871298</v>
      </c>
      <c r="AG151">
        <v>0.21026579483555688</v>
      </c>
      <c r="AH151">
        <v>0.37854734436181464</v>
      </c>
      <c r="AI151">
        <v>209.47336105534757</v>
      </c>
      <c r="AJ151">
        <v>6.9230778011523917</v>
      </c>
      <c r="AK151">
        <v>1.5458928081080405</v>
      </c>
      <c r="AL151">
        <v>3.992671650225009</v>
      </c>
      <c r="AM151">
        <v>0.5</v>
      </c>
      <c r="AN151">
        <v>1.0512555081592601</v>
      </c>
      <c r="AO151">
        <v>14</v>
      </c>
      <c r="AP151">
        <v>8.3275503122831364E-3</v>
      </c>
      <c r="AQ151">
        <v>81.709999999999994</v>
      </c>
      <c r="AR151">
        <v>2.6994693739970943</v>
      </c>
      <c r="AS151">
        <v>239106.67000000016</v>
      </c>
      <c r="AT151">
        <v>0.73082513029899721</v>
      </c>
      <c r="AU151">
        <v>27913434.48</v>
      </c>
    </row>
    <row r="152" spans="1:47" ht="15" x14ac:dyDescent="0.25">
      <c r="A152" t="s">
        <v>933</v>
      </c>
      <c r="B152" t="s">
        <v>631</v>
      </c>
      <c r="C152" t="s">
        <v>335</v>
      </c>
      <c r="D152"/>
      <c r="E152">
        <v>92.347000000000008</v>
      </c>
      <c r="F152" t="s">
        <v>1520</v>
      </c>
      <c r="G152">
        <v>-325674</v>
      </c>
      <c r="H152">
        <v>0.20482474875311868</v>
      </c>
      <c r="I152">
        <v>-325674</v>
      </c>
      <c r="J152">
        <v>0</v>
      </c>
      <c r="K152">
        <v>0.75456949153076358</v>
      </c>
      <c r="L152" s="126">
        <v>151327.81839999999</v>
      </c>
      <c r="M152">
        <v>40668</v>
      </c>
      <c r="N152">
        <v>73</v>
      </c>
      <c r="O152">
        <v>42.55</v>
      </c>
      <c r="P152">
        <v>0</v>
      </c>
      <c r="Q152">
        <v>140.36000000000001</v>
      </c>
      <c r="R152">
        <v>9383.1</v>
      </c>
      <c r="S152">
        <v>2078.5640699999999</v>
      </c>
      <c r="T152">
        <v>2463.8811387430001</v>
      </c>
      <c r="U152">
        <v>0.31554786088455766</v>
      </c>
      <c r="V152">
        <v>0.13003031318635275</v>
      </c>
      <c r="W152">
        <v>4.8110135955539734E-4</v>
      </c>
      <c r="X152">
        <v>7915.7</v>
      </c>
      <c r="Y152">
        <v>117.74000000000001</v>
      </c>
      <c r="Z152">
        <v>53380.260404280612</v>
      </c>
      <c r="AA152">
        <v>12.666666666666666</v>
      </c>
      <c r="AB152">
        <v>17.653848055036519</v>
      </c>
      <c r="AC152">
        <v>19</v>
      </c>
      <c r="AD152">
        <v>109.39810894736841</v>
      </c>
      <c r="AE152">
        <v>0.28810000000000002</v>
      </c>
      <c r="AF152">
        <v>0.11918351229658862</v>
      </c>
      <c r="AG152">
        <v>0.16984202940570151</v>
      </c>
      <c r="AH152">
        <v>0.29196555576692812</v>
      </c>
      <c r="AI152">
        <v>185.72436884276559</v>
      </c>
      <c r="AJ152">
        <v>4.7631668998031298</v>
      </c>
      <c r="AK152">
        <v>1.6481798777328773</v>
      </c>
      <c r="AL152">
        <v>2.2793270127447935</v>
      </c>
      <c r="AM152">
        <v>4.3600000000000003</v>
      </c>
      <c r="AN152">
        <v>1.7751141302011</v>
      </c>
      <c r="AO152">
        <v>192</v>
      </c>
      <c r="AP152">
        <v>3.1421838177533388E-3</v>
      </c>
      <c r="AQ152">
        <v>6.56</v>
      </c>
      <c r="AR152">
        <v>3.5259495684228392</v>
      </c>
      <c r="AS152">
        <v>-7185.5500000000466</v>
      </c>
      <c r="AT152">
        <v>0.53181211563786712</v>
      </c>
      <c r="AU152">
        <v>19503458.07</v>
      </c>
    </row>
    <row r="153" spans="1:47" ht="15" x14ac:dyDescent="0.25">
      <c r="A153" t="s">
        <v>934</v>
      </c>
      <c r="B153" t="s">
        <v>169</v>
      </c>
      <c r="C153" t="s">
        <v>168</v>
      </c>
      <c r="D153"/>
      <c r="E153">
        <v>86.922000000000011</v>
      </c>
      <c r="F153" t="s">
        <v>1516</v>
      </c>
      <c r="G153">
        <v>-538012</v>
      </c>
      <c r="H153">
        <v>1.2048140191686237E-2</v>
      </c>
      <c r="I153">
        <v>-479605</v>
      </c>
      <c r="J153">
        <v>3.8124177187189943E-3</v>
      </c>
      <c r="K153">
        <v>0.71637214050487386</v>
      </c>
      <c r="L153" s="126">
        <v>104512.4495</v>
      </c>
      <c r="M153">
        <v>32926</v>
      </c>
      <c r="N153">
        <v>20</v>
      </c>
      <c r="O153">
        <v>14.179999999999998</v>
      </c>
      <c r="P153">
        <v>0</v>
      </c>
      <c r="Q153">
        <v>-169.09</v>
      </c>
      <c r="R153">
        <v>10591.2</v>
      </c>
      <c r="S153">
        <v>1096.4176219999999</v>
      </c>
      <c r="T153">
        <v>1381.3767191559002</v>
      </c>
      <c r="U153">
        <v>0.52158922432934052</v>
      </c>
      <c r="V153">
        <v>0.15259199837997497</v>
      </c>
      <c r="W153">
        <v>3.6482449020688945E-3</v>
      </c>
      <c r="X153">
        <v>8406.4</v>
      </c>
      <c r="Y153">
        <v>69</v>
      </c>
      <c r="Z153">
        <v>51669.057971014496</v>
      </c>
      <c r="AA153">
        <v>13.042857142857143</v>
      </c>
      <c r="AB153">
        <v>15.890110463768115</v>
      </c>
      <c r="AC153">
        <v>14</v>
      </c>
      <c r="AD153">
        <v>78.315544428571428</v>
      </c>
      <c r="AE153">
        <v>0.33250000000000002</v>
      </c>
      <c r="AF153">
        <v>0.10128595883204936</v>
      </c>
      <c r="AG153">
        <v>0.22928488353142151</v>
      </c>
      <c r="AH153">
        <v>0.33464793182664671</v>
      </c>
      <c r="AI153">
        <v>420.48667473898007</v>
      </c>
      <c r="AJ153">
        <v>2.5054189432768874</v>
      </c>
      <c r="AK153">
        <v>0.65230156888178403</v>
      </c>
      <c r="AL153">
        <v>1.3963749568899135</v>
      </c>
      <c r="AM153">
        <v>5.6</v>
      </c>
      <c r="AN153">
        <v>0.99956699454886699</v>
      </c>
      <c r="AO153">
        <v>31</v>
      </c>
      <c r="AP153">
        <v>2.6041666666666665E-3</v>
      </c>
      <c r="AQ153">
        <v>12.35</v>
      </c>
      <c r="AR153">
        <v>3.220183690471313</v>
      </c>
      <c r="AS153">
        <v>-17084.039999999979</v>
      </c>
      <c r="AT153">
        <v>0.47405395597619387</v>
      </c>
      <c r="AU153">
        <v>11612421.15</v>
      </c>
    </row>
    <row r="154" spans="1:47" ht="15" x14ac:dyDescent="0.25">
      <c r="A154" t="s">
        <v>935</v>
      </c>
      <c r="B154" t="s">
        <v>418</v>
      </c>
      <c r="C154" t="s">
        <v>360</v>
      </c>
      <c r="D154"/>
      <c r="E154">
        <v>88.374000000000009</v>
      </c>
      <c r="F154" t="s">
        <v>1516</v>
      </c>
      <c r="G154">
        <v>-319889</v>
      </c>
      <c r="H154">
        <v>0.18775194366227749</v>
      </c>
      <c r="I154">
        <v>-358173</v>
      </c>
      <c r="J154">
        <v>0</v>
      </c>
      <c r="K154">
        <v>0.67956285156068685</v>
      </c>
      <c r="L154" s="126">
        <v>145484.38690000001</v>
      </c>
      <c r="M154">
        <v>36363</v>
      </c>
      <c r="N154">
        <v>63</v>
      </c>
      <c r="O154">
        <v>22.37</v>
      </c>
      <c r="P154">
        <v>0</v>
      </c>
      <c r="Q154">
        <v>-9.9099999999999966</v>
      </c>
      <c r="R154">
        <v>10799.4</v>
      </c>
      <c r="S154">
        <v>1252.3953739999999</v>
      </c>
      <c r="T154">
        <v>1468.7561119766101</v>
      </c>
      <c r="U154">
        <v>0.51437909415337724</v>
      </c>
      <c r="V154">
        <v>0.12704296127494319</v>
      </c>
      <c r="W154">
        <v>0</v>
      </c>
      <c r="X154">
        <v>9208.6</v>
      </c>
      <c r="Y154">
        <v>70</v>
      </c>
      <c r="Z154">
        <v>55372.814285714288</v>
      </c>
      <c r="AA154">
        <v>14.797297297297296</v>
      </c>
      <c r="AB154">
        <v>17.891362485714286</v>
      </c>
      <c r="AC154">
        <v>8</v>
      </c>
      <c r="AD154">
        <v>156.54942174999999</v>
      </c>
      <c r="AE154">
        <v>0.33250000000000002</v>
      </c>
      <c r="AF154">
        <v>0.11388805254491978</v>
      </c>
      <c r="AG154">
        <v>0.19536525948963981</v>
      </c>
      <c r="AH154">
        <v>0.32914037617437059</v>
      </c>
      <c r="AI154">
        <v>198.28163306518252</v>
      </c>
      <c r="AJ154">
        <v>5.0550993246807634</v>
      </c>
      <c r="AK154">
        <v>1.5661692445847613</v>
      </c>
      <c r="AL154">
        <v>2.0401169425797434</v>
      </c>
      <c r="AM154">
        <v>3.5</v>
      </c>
      <c r="AN154">
        <v>1.3287992708932701</v>
      </c>
      <c r="AO154">
        <v>143</v>
      </c>
      <c r="AP154">
        <v>0</v>
      </c>
      <c r="AQ154">
        <v>6.62</v>
      </c>
      <c r="AR154">
        <v>3.2157248271069787</v>
      </c>
      <c r="AS154">
        <v>6616.7800000000279</v>
      </c>
      <c r="AT154">
        <v>0.56008227034895175</v>
      </c>
      <c r="AU154">
        <v>13525172.52</v>
      </c>
    </row>
    <row r="155" spans="1:47" ht="15" x14ac:dyDescent="0.25">
      <c r="A155" t="s">
        <v>936</v>
      </c>
      <c r="B155" t="s">
        <v>604</v>
      </c>
      <c r="C155" t="s">
        <v>605</v>
      </c>
      <c r="D155"/>
      <c r="E155">
        <v>85.74</v>
      </c>
      <c r="F155" t="s">
        <v>1520</v>
      </c>
      <c r="G155">
        <v>810722</v>
      </c>
      <c r="H155">
        <v>0.29223888885827864</v>
      </c>
      <c r="I155">
        <v>918722</v>
      </c>
      <c r="J155">
        <v>0</v>
      </c>
      <c r="K155">
        <v>0.67631374120231613</v>
      </c>
      <c r="L155" s="126">
        <v>117172.5101</v>
      </c>
      <c r="M155">
        <v>37821</v>
      </c>
      <c r="N155">
        <v>15</v>
      </c>
      <c r="O155">
        <v>22.39</v>
      </c>
      <c r="P155">
        <v>0</v>
      </c>
      <c r="Q155">
        <v>44.710000000000008</v>
      </c>
      <c r="R155">
        <v>9938.6</v>
      </c>
      <c r="S155">
        <v>805.64924299999996</v>
      </c>
      <c r="T155">
        <v>944.54102212541102</v>
      </c>
      <c r="U155">
        <v>0.48105353460873296</v>
      </c>
      <c r="V155">
        <v>0.11222658841373728</v>
      </c>
      <c r="W155">
        <v>1.161294456773914E-3</v>
      </c>
      <c r="X155">
        <v>8477.2000000000007</v>
      </c>
      <c r="Y155">
        <v>51</v>
      </c>
      <c r="Z155">
        <v>49137.058823529413</v>
      </c>
      <c r="AA155">
        <v>15.196078431372548</v>
      </c>
      <c r="AB155">
        <v>15.797043980392155</v>
      </c>
      <c r="AC155">
        <v>13</v>
      </c>
      <c r="AD155">
        <v>61.97301869230769</v>
      </c>
      <c r="AE155">
        <v>0.33250000000000002</v>
      </c>
      <c r="AF155">
        <v>0.11931266393564653</v>
      </c>
      <c r="AG155">
        <v>0.20319653947833277</v>
      </c>
      <c r="AH155">
        <v>0.32713954183930882</v>
      </c>
      <c r="AI155">
        <v>161.01299805975242</v>
      </c>
      <c r="AJ155">
        <v>6.3111223404255323</v>
      </c>
      <c r="AK155">
        <v>1.2631423835954365</v>
      </c>
      <c r="AL155">
        <v>3.4168230033919214</v>
      </c>
      <c r="AM155">
        <v>0.5</v>
      </c>
      <c r="AN155">
        <v>1.5411411387760099</v>
      </c>
      <c r="AO155">
        <v>116</v>
      </c>
      <c r="AP155">
        <v>0</v>
      </c>
      <c r="AQ155">
        <v>3.36</v>
      </c>
      <c r="AR155">
        <v>2.8902992802397747</v>
      </c>
      <c r="AS155">
        <v>-36120.800000000047</v>
      </c>
      <c r="AT155">
        <v>0.50641696493773591</v>
      </c>
      <c r="AU155">
        <v>8007051.8499999996</v>
      </c>
    </row>
    <row r="156" spans="1:47" ht="15" x14ac:dyDescent="0.25">
      <c r="A156" t="s">
        <v>1560</v>
      </c>
      <c r="B156" t="s">
        <v>648</v>
      </c>
      <c r="C156" t="s">
        <v>649</v>
      </c>
      <c r="D156"/>
      <c r="E156">
        <v>73.117000000000004</v>
      </c>
      <c r="F156" t="s">
        <v>1520</v>
      </c>
      <c r="G156">
        <v>965002</v>
      </c>
      <c r="H156">
        <v>0.40626784179204972</v>
      </c>
      <c r="I156">
        <v>-13746</v>
      </c>
      <c r="J156">
        <v>2.600200037666164E-3</v>
      </c>
      <c r="K156">
        <v>0.67192245068777334</v>
      </c>
      <c r="L156" s="126">
        <v>72392.789099999995</v>
      </c>
      <c r="M156">
        <v>31962</v>
      </c>
      <c r="N156">
        <v>0</v>
      </c>
      <c r="O156">
        <v>14.030000000000001</v>
      </c>
      <c r="P156">
        <v>0</v>
      </c>
      <c r="Q156">
        <v>2.6200000000000045</v>
      </c>
      <c r="R156">
        <v>13986.300000000001</v>
      </c>
      <c r="S156">
        <v>830.20350299999996</v>
      </c>
      <c r="T156">
        <v>1150.78015227368</v>
      </c>
      <c r="U156">
        <v>1</v>
      </c>
      <c r="V156">
        <v>0.17958296425063386</v>
      </c>
      <c r="W156">
        <v>0</v>
      </c>
      <c r="X156">
        <v>10090.1</v>
      </c>
      <c r="Y156">
        <v>63</v>
      </c>
      <c r="Z156">
        <v>57332.873015873018</v>
      </c>
      <c r="AA156">
        <v>12.079365079365079</v>
      </c>
      <c r="AB156">
        <v>13.17783338095238</v>
      </c>
      <c r="AC156">
        <v>2</v>
      </c>
      <c r="AD156">
        <v>415.10175149999998</v>
      </c>
      <c r="AE156">
        <v>0.48759999999999998</v>
      </c>
      <c r="AF156">
        <v>0.11201696589595644</v>
      </c>
      <c r="AG156">
        <v>0.20530839377716523</v>
      </c>
      <c r="AH156">
        <v>0.32026717730903959</v>
      </c>
      <c r="AI156">
        <v>213.70302505216003</v>
      </c>
      <c r="AJ156">
        <v>5.5427746495544401</v>
      </c>
      <c r="AK156">
        <v>1.2776098682764334</v>
      </c>
      <c r="AL156">
        <v>3.0028476414323317</v>
      </c>
      <c r="AM156">
        <v>0.5</v>
      </c>
      <c r="AN156">
        <v>1.1735929847136199</v>
      </c>
      <c r="AO156">
        <v>87</v>
      </c>
      <c r="AP156">
        <v>0</v>
      </c>
      <c r="AQ156">
        <v>6.8</v>
      </c>
      <c r="AR156">
        <v>2.8442565425146338</v>
      </c>
      <c r="AS156">
        <v>-93468.23000000004</v>
      </c>
      <c r="AT156">
        <v>0.65330032969304674</v>
      </c>
      <c r="AU156">
        <v>11611509.33</v>
      </c>
    </row>
    <row r="157" spans="1:47" ht="15" x14ac:dyDescent="0.25">
      <c r="A157" t="s">
        <v>937</v>
      </c>
      <c r="B157" t="s">
        <v>779</v>
      </c>
      <c r="C157" t="s">
        <v>124</v>
      </c>
      <c r="D157"/>
      <c r="E157">
        <v>97.932000000000002</v>
      </c>
      <c r="F157" t="s">
        <v>1516</v>
      </c>
      <c r="G157">
        <v>389285</v>
      </c>
      <c r="H157">
        <v>0.54910822027496509</v>
      </c>
      <c r="I157">
        <v>369632</v>
      </c>
      <c r="J157">
        <v>0</v>
      </c>
      <c r="K157">
        <v>0.69506703834831729</v>
      </c>
      <c r="L157" s="126">
        <v>213568.3873</v>
      </c>
      <c r="M157">
        <v>43204</v>
      </c>
      <c r="N157">
        <v>56</v>
      </c>
      <c r="O157">
        <v>5.7200000000000006</v>
      </c>
      <c r="P157">
        <v>0</v>
      </c>
      <c r="Q157">
        <v>53.190000000000005</v>
      </c>
      <c r="R157">
        <v>11635.9</v>
      </c>
      <c r="S157">
        <v>1399.7743840000001</v>
      </c>
      <c r="T157">
        <v>1579.2267440057201</v>
      </c>
      <c r="U157">
        <v>0.2305060598965783</v>
      </c>
      <c r="V157">
        <v>9.9992369913235957E-2</v>
      </c>
      <c r="W157">
        <v>0</v>
      </c>
      <c r="X157">
        <v>10313.700000000001</v>
      </c>
      <c r="Y157">
        <v>87.320000000000007</v>
      </c>
      <c r="Z157">
        <v>62672.915712322487</v>
      </c>
      <c r="AA157">
        <v>13.767676767676768</v>
      </c>
      <c r="AB157">
        <v>16.030398350893265</v>
      </c>
      <c r="AC157">
        <v>16</v>
      </c>
      <c r="AD157">
        <v>87.485899000000003</v>
      </c>
      <c r="AE157">
        <v>0.41</v>
      </c>
      <c r="AF157">
        <v>0.11606652464210396</v>
      </c>
      <c r="AG157">
        <v>0.17095388998252187</v>
      </c>
      <c r="AH157">
        <v>0.2933481357795758</v>
      </c>
      <c r="AI157">
        <v>179.22388269679894</v>
      </c>
      <c r="AJ157">
        <v>6.2115735451802303</v>
      </c>
      <c r="AK157">
        <v>1.3305635520761503</v>
      </c>
      <c r="AL157">
        <v>2.8639288404890126</v>
      </c>
      <c r="AM157">
        <v>2</v>
      </c>
      <c r="AN157">
        <v>1.34616537035173</v>
      </c>
      <c r="AO157">
        <v>105</v>
      </c>
      <c r="AP157">
        <v>6.8415051311288486E-3</v>
      </c>
      <c r="AQ157">
        <v>7.91</v>
      </c>
      <c r="AR157">
        <v>3.9202495886112283</v>
      </c>
      <c r="AS157">
        <v>8273.4099999999744</v>
      </c>
      <c r="AT157">
        <v>0.44615523316125111</v>
      </c>
      <c r="AU157">
        <v>16287691.82</v>
      </c>
    </row>
    <row r="158" spans="1:47" ht="15" x14ac:dyDescent="0.25">
      <c r="A158" t="s">
        <v>938</v>
      </c>
      <c r="B158" t="s">
        <v>170</v>
      </c>
      <c r="C158" t="s">
        <v>171</v>
      </c>
      <c r="D158"/>
      <c r="E158">
        <v>94.078000000000003</v>
      </c>
      <c r="F158" t="s">
        <v>1516</v>
      </c>
      <c r="G158">
        <v>888129</v>
      </c>
      <c r="H158">
        <v>0.43067510985033985</v>
      </c>
      <c r="I158">
        <v>621596</v>
      </c>
      <c r="J158">
        <v>1.1363878980518957E-2</v>
      </c>
      <c r="K158">
        <v>0.73303990582339962</v>
      </c>
      <c r="L158" s="126">
        <v>140312.872</v>
      </c>
      <c r="M158">
        <v>37124</v>
      </c>
      <c r="N158">
        <v>90</v>
      </c>
      <c r="O158">
        <v>46.769999999999996</v>
      </c>
      <c r="P158">
        <v>0</v>
      </c>
      <c r="Q158">
        <v>-105.67</v>
      </c>
      <c r="R158">
        <v>10860.5</v>
      </c>
      <c r="S158">
        <v>1914.0969580000001</v>
      </c>
      <c r="T158">
        <v>2200.9258139296999</v>
      </c>
      <c r="U158">
        <v>0.3846769892834237</v>
      </c>
      <c r="V158">
        <v>0.10717900686408176</v>
      </c>
      <c r="W158">
        <v>5.2013582480182801E-3</v>
      </c>
      <c r="X158">
        <v>9445.1</v>
      </c>
      <c r="Y158">
        <v>118.5</v>
      </c>
      <c r="Z158">
        <v>56536.362278481007</v>
      </c>
      <c r="AA158">
        <v>13.823529411764707</v>
      </c>
      <c r="AB158">
        <v>16.152716945147681</v>
      </c>
      <c r="AC158">
        <v>11</v>
      </c>
      <c r="AD158">
        <v>174.00881436363636</v>
      </c>
      <c r="AE158">
        <v>0.66490000000000005</v>
      </c>
      <c r="AF158">
        <v>0.1051294220900352</v>
      </c>
      <c r="AG158">
        <v>0.170848756757083</v>
      </c>
      <c r="AH158">
        <v>0.28294111283846546</v>
      </c>
      <c r="AI158">
        <v>188.18168980131674</v>
      </c>
      <c r="AJ158">
        <v>5.6350926157280163</v>
      </c>
      <c r="AK158">
        <v>1.0027080938816983</v>
      </c>
      <c r="AL158">
        <v>2.8100157968672783</v>
      </c>
      <c r="AM158">
        <v>0.5</v>
      </c>
      <c r="AN158">
        <v>1.33569072627601</v>
      </c>
      <c r="AO158">
        <v>117</v>
      </c>
      <c r="AP158">
        <v>0</v>
      </c>
      <c r="AQ158">
        <v>8.82</v>
      </c>
      <c r="AR158">
        <v>4.2041494241007564</v>
      </c>
      <c r="AS158">
        <v>-75207.890000000014</v>
      </c>
      <c r="AT158">
        <v>0.46649210082027154</v>
      </c>
      <c r="AU158">
        <v>20788033.210000001</v>
      </c>
    </row>
    <row r="159" spans="1:47" ht="15" x14ac:dyDescent="0.25">
      <c r="A159" t="s">
        <v>939</v>
      </c>
      <c r="B159" t="s">
        <v>774</v>
      </c>
      <c r="C159" t="s">
        <v>130</v>
      </c>
      <c r="D159"/>
      <c r="E159">
        <v>95.748000000000005</v>
      </c>
      <c r="F159" t="s">
        <v>1516</v>
      </c>
      <c r="G159">
        <v>871377</v>
      </c>
      <c r="H159">
        <v>0.59661568955226485</v>
      </c>
      <c r="I159">
        <v>876377</v>
      </c>
      <c r="J159">
        <v>0</v>
      </c>
      <c r="K159">
        <v>0.68593725619423496</v>
      </c>
      <c r="L159" s="126">
        <v>149521.36079999999</v>
      </c>
      <c r="M159">
        <v>36808</v>
      </c>
      <c r="N159">
        <v>18</v>
      </c>
      <c r="O159">
        <v>7.06</v>
      </c>
      <c r="P159">
        <v>0</v>
      </c>
      <c r="Q159">
        <v>20.770000000000003</v>
      </c>
      <c r="R159">
        <v>10896.9</v>
      </c>
      <c r="S159">
        <v>578.68491399999994</v>
      </c>
      <c r="T159">
        <v>650.14831171812102</v>
      </c>
      <c r="U159">
        <v>0.39473723864866472</v>
      </c>
      <c r="V159">
        <v>0.10437414478719244</v>
      </c>
      <c r="W159">
        <v>0</v>
      </c>
      <c r="X159">
        <v>9699.2000000000007</v>
      </c>
      <c r="Y159">
        <v>41.96</v>
      </c>
      <c r="Z159">
        <v>49592.397521448998</v>
      </c>
      <c r="AA159">
        <v>15.23404255319149</v>
      </c>
      <c r="AB159">
        <v>13.791346854146804</v>
      </c>
      <c r="AC159">
        <v>6</v>
      </c>
      <c r="AD159">
        <v>96.447485666666651</v>
      </c>
      <c r="AE159">
        <v>0.45429999999999998</v>
      </c>
      <c r="AF159">
        <v>0.10898821076571312</v>
      </c>
      <c r="AG159">
        <v>0.18054184633965847</v>
      </c>
      <c r="AH159">
        <v>0.29950475917728903</v>
      </c>
      <c r="AI159">
        <v>176.14421515747344</v>
      </c>
      <c r="AJ159">
        <v>6.7522766157830718</v>
      </c>
      <c r="AK159">
        <v>2.0957010556056979</v>
      </c>
      <c r="AL159">
        <v>2.9450833889259505</v>
      </c>
      <c r="AM159">
        <v>2.5</v>
      </c>
      <c r="AN159">
        <v>1.03167041348293</v>
      </c>
      <c r="AO159">
        <v>69</v>
      </c>
      <c r="AP159">
        <v>7.4626865671641784E-2</v>
      </c>
      <c r="AQ159">
        <v>1.84</v>
      </c>
      <c r="AR159">
        <v>3.9272043963064056</v>
      </c>
      <c r="AS159">
        <v>36181.75</v>
      </c>
      <c r="AT159">
        <v>0.58901752457911072</v>
      </c>
      <c r="AU159">
        <v>6305891.8300000001</v>
      </c>
    </row>
    <row r="160" spans="1:47" ht="15" x14ac:dyDescent="0.25">
      <c r="A160" t="s">
        <v>940</v>
      </c>
      <c r="B160" t="s">
        <v>422</v>
      </c>
      <c r="C160" t="s">
        <v>198</v>
      </c>
      <c r="D160"/>
      <c r="E160">
        <v>87.706000000000003</v>
      </c>
      <c r="F160" t="s">
        <v>1516</v>
      </c>
      <c r="G160">
        <v>-389506</v>
      </c>
      <c r="H160">
        <v>0.37857797728954046</v>
      </c>
      <c r="I160">
        <v>-237764</v>
      </c>
      <c r="J160">
        <v>0</v>
      </c>
      <c r="K160">
        <v>0.80846384493166912</v>
      </c>
      <c r="L160" s="126">
        <v>120495.17879999999</v>
      </c>
      <c r="M160">
        <v>41918</v>
      </c>
      <c r="N160">
        <v>57</v>
      </c>
      <c r="O160">
        <v>75.740000000000009</v>
      </c>
      <c r="P160">
        <v>0</v>
      </c>
      <c r="Q160">
        <v>136.56</v>
      </c>
      <c r="R160">
        <v>10420.5</v>
      </c>
      <c r="S160">
        <v>3510.0830919999999</v>
      </c>
      <c r="T160">
        <v>4367.5498264773796</v>
      </c>
      <c r="U160">
        <v>0.36366037912586258</v>
      </c>
      <c r="V160">
        <v>0.16710722015010351</v>
      </c>
      <c r="W160">
        <v>4.6867380540061582E-3</v>
      </c>
      <c r="X160">
        <v>8374.7000000000007</v>
      </c>
      <c r="Y160">
        <v>209</v>
      </c>
      <c r="Z160">
        <v>60266.545454545456</v>
      </c>
      <c r="AA160">
        <v>12.215962441314554</v>
      </c>
      <c r="AB160">
        <v>16.794655942583731</v>
      </c>
      <c r="AC160">
        <v>28.5</v>
      </c>
      <c r="AD160">
        <v>123.16081024561403</v>
      </c>
      <c r="AE160">
        <v>0.67589999999999995</v>
      </c>
      <c r="AF160">
        <v>0.11962536719100619</v>
      </c>
      <c r="AG160">
        <v>0.14807444521416205</v>
      </c>
      <c r="AH160">
        <v>0.27515970869342848</v>
      </c>
      <c r="AI160">
        <v>143.89118056809806</v>
      </c>
      <c r="AJ160">
        <v>6.8931485536658288</v>
      </c>
      <c r="AK160">
        <v>1.6082692498069575</v>
      </c>
      <c r="AL160">
        <v>3.33140576553745</v>
      </c>
      <c r="AM160">
        <v>2.38</v>
      </c>
      <c r="AN160">
        <v>1.43642289342593</v>
      </c>
      <c r="AO160">
        <v>63</v>
      </c>
      <c r="AP160">
        <v>3.7165510406342916E-2</v>
      </c>
      <c r="AQ160">
        <v>31.63</v>
      </c>
      <c r="AR160">
        <v>3.5423635215522822</v>
      </c>
      <c r="AS160">
        <v>-99579.65000000014</v>
      </c>
      <c r="AT160">
        <v>0.53134544618542801</v>
      </c>
      <c r="AU160">
        <v>36576854.020000003</v>
      </c>
    </row>
    <row r="161" spans="1:47" ht="15" x14ac:dyDescent="0.25">
      <c r="A161" t="s">
        <v>1561</v>
      </c>
      <c r="B161" t="s">
        <v>475</v>
      </c>
      <c r="C161" t="s">
        <v>204</v>
      </c>
      <c r="D161"/>
      <c r="E161">
        <v>97.058000000000007</v>
      </c>
      <c r="F161" t="s">
        <v>1516</v>
      </c>
      <c r="G161">
        <v>482679</v>
      </c>
      <c r="H161">
        <v>0.3368262398358422</v>
      </c>
      <c r="I161">
        <v>439401</v>
      </c>
      <c r="J161">
        <v>0</v>
      </c>
      <c r="K161">
        <v>0.73966579313403225</v>
      </c>
      <c r="L161" s="126">
        <v>167354.96479999999</v>
      </c>
      <c r="M161">
        <v>40257</v>
      </c>
      <c r="N161">
        <v>21</v>
      </c>
      <c r="O161">
        <v>30.069999999999997</v>
      </c>
      <c r="P161">
        <v>0</v>
      </c>
      <c r="Q161">
        <v>119.07000000000001</v>
      </c>
      <c r="R161">
        <v>10337.6</v>
      </c>
      <c r="S161">
        <v>1533.4290799999999</v>
      </c>
      <c r="T161">
        <v>1791.6671852281902</v>
      </c>
      <c r="U161">
        <v>0.32853658351125054</v>
      </c>
      <c r="V161">
        <v>0.11904342260158521</v>
      </c>
      <c r="W161">
        <v>9.1730808965746237E-3</v>
      </c>
      <c r="X161">
        <v>8847.6</v>
      </c>
      <c r="Y161">
        <v>87.809999999999988</v>
      </c>
      <c r="Z161">
        <v>67742.648901036344</v>
      </c>
      <c r="AA161">
        <v>19.892473118279568</v>
      </c>
      <c r="AB161">
        <v>17.463034734084957</v>
      </c>
      <c r="AC161">
        <v>13.36</v>
      </c>
      <c r="AD161">
        <v>114.77762574850298</v>
      </c>
      <c r="AE161">
        <v>0.48759999999999998</v>
      </c>
      <c r="AF161">
        <v>0.11008260606549282</v>
      </c>
      <c r="AG161">
        <v>0.12359013148511427</v>
      </c>
      <c r="AH161">
        <v>0.2387515249972387</v>
      </c>
      <c r="AI161">
        <v>136.08845868502769</v>
      </c>
      <c r="AJ161">
        <v>5.5772183513671525</v>
      </c>
      <c r="AK161">
        <v>1.5410469997412333</v>
      </c>
      <c r="AL161">
        <v>3.1616866332505915</v>
      </c>
      <c r="AM161">
        <v>3.5</v>
      </c>
      <c r="AN161">
        <v>0.99396414374031905</v>
      </c>
      <c r="AO161">
        <v>69</v>
      </c>
      <c r="AP161">
        <v>1.7571884984025558E-2</v>
      </c>
      <c r="AQ161">
        <v>8.75</v>
      </c>
      <c r="AR161">
        <v>3.2619789479839767</v>
      </c>
      <c r="AS161">
        <v>42655.820000000065</v>
      </c>
      <c r="AT161">
        <v>0.46605060832389827</v>
      </c>
      <c r="AU161">
        <v>15852038.26</v>
      </c>
    </row>
    <row r="162" spans="1:47" ht="15" x14ac:dyDescent="0.25">
      <c r="A162" t="s">
        <v>941</v>
      </c>
      <c r="B162" t="s">
        <v>546</v>
      </c>
      <c r="C162" t="s">
        <v>295</v>
      </c>
      <c r="D162"/>
      <c r="E162">
        <v>83.411000000000001</v>
      </c>
      <c r="F162" t="s">
        <v>1517</v>
      </c>
      <c r="G162">
        <v>467422</v>
      </c>
      <c r="H162">
        <v>0.30081692019207962</v>
      </c>
      <c r="I162">
        <v>648960</v>
      </c>
      <c r="J162">
        <v>0</v>
      </c>
      <c r="K162">
        <v>0.53528366651898196</v>
      </c>
      <c r="L162" s="126">
        <v>237133.91320000001</v>
      </c>
      <c r="M162">
        <v>38043</v>
      </c>
      <c r="N162">
        <v>62</v>
      </c>
      <c r="O162">
        <v>41.11</v>
      </c>
      <c r="P162">
        <v>0</v>
      </c>
      <c r="Q162">
        <v>-319.5</v>
      </c>
      <c r="R162">
        <v>13953.2</v>
      </c>
      <c r="S162">
        <v>1465.6288070000001</v>
      </c>
      <c r="T162">
        <v>1789.83550158154</v>
      </c>
      <c r="U162">
        <v>0.51894584110750219</v>
      </c>
      <c r="V162">
        <v>0.14293113986261868</v>
      </c>
      <c r="W162">
        <v>6.7529035678950044E-4</v>
      </c>
      <c r="X162">
        <v>11425.800000000001</v>
      </c>
      <c r="Y162">
        <v>89.6</v>
      </c>
      <c r="Z162">
        <v>50643.392857142862</v>
      </c>
      <c r="AA162">
        <v>13.538461538461538</v>
      </c>
      <c r="AB162">
        <v>16.357464363839288</v>
      </c>
      <c r="AC162">
        <v>9.5</v>
      </c>
      <c r="AD162">
        <v>154.27671652631579</v>
      </c>
      <c r="AE162">
        <v>0.99729999999999996</v>
      </c>
      <c r="AF162">
        <v>9.8926267149679142E-2</v>
      </c>
      <c r="AG162">
        <v>0.27561297411738356</v>
      </c>
      <c r="AH162">
        <v>0.38367094182569239</v>
      </c>
      <c r="AI162">
        <v>181.84890930572436</v>
      </c>
      <c r="AJ162">
        <v>19.131548196590913</v>
      </c>
      <c r="AK162">
        <v>1.0514263309357916</v>
      </c>
      <c r="AL162">
        <v>2.7699547881421118</v>
      </c>
      <c r="AM162">
        <v>0</v>
      </c>
      <c r="AN162">
        <v>1.7074857779546999</v>
      </c>
      <c r="AO162">
        <v>208</v>
      </c>
      <c r="AP162">
        <v>1.634320735444331E-2</v>
      </c>
      <c r="AQ162">
        <v>4.5599999999999996</v>
      </c>
      <c r="AR162">
        <v>2.6194560773188758</v>
      </c>
      <c r="AS162">
        <v>52344.279999999912</v>
      </c>
      <c r="AT162">
        <v>0.43581597290782814</v>
      </c>
      <c r="AU162">
        <v>20450218.100000001</v>
      </c>
    </row>
    <row r="163" spans="1:47" ht="15" x14ac:dyDescent="0.25">
      <c r="A163" t="s">
        <v>1531</v>
      </c>
      <c r="B163" t="s">
        <v>775</v>
      </c>
      <c r="C163" t="s">
        <v>130</v>
      </c>
      <c r="D163"/>
      <c r="E163">
        <v>94.234000000000009</v>
      </c>
      <c r="F163" t="s">
        <v>1517</v>
      </c>
      <c r="G163">
        <v>560468</v>
      </c>
      <c r="H163">
        <v>0.29770987953283873</v>
      </c>
      <c r="I163">
        <v>567516</v>
      </c>
      <c r="J163">
        <v>0</v>
      </c>
      <c r="K163">
        <v>0.68177337096315194</v>
      </c>
      <c r="L163" s="126">
        <v>160422.10440000001</v>
      </c>
      <c r="M163">
        <v>38813</v>
      </c>
      <c r="N163">
        <v>38</v>
      </c>
      <c r="O163">
        <v>11.51</v>
      </c>
      <c r="P163">
        <v>0</v>
      </c>
      <c r="Q163">
        <v>6.0600000000000023</v>
      </c>
      <c r="R163">
        <v>11782.5</v>
      </c>
      <c r="S163">
        <v>496.00593700000002</v>
      </c>
      <c r="T163">
        <v>596.18232311875101</v>
      </c>
      <c r="U163">
        <v>0.41227852077101246</v>
      </c>
      <c r="V163">
        <v>0.13624349016612677</v>
      </c>
      <c r="W163">
        <v>0</v>
      </c>
      <c r="X163">
        <v>9802.7000000000007</v>
      </c>
      <c r="Y163">
        <v>37.819999999999993</v>
      </c>
      <c r="Z163">
        <v>52995.055526176635</v>
      </c>
      <c r="AA163">
        <v>12.347826086956522</v>
      </c>
      <c r="AB163">
        <v>13.114911078794291</v>
      </c>
      <c r="AC163">
        <v>9.2200000000000006</v>
      </c>
      <c r="AD163">
        <v>53.796739370932755</v>
      </c>
      <c r="AE163">
        <v>0.45429999999999998</v>
      </c>
      <c r="AF163">
        <v>0.12755927192957608</v>
      </c>
      <c r="AG163">
        <v>0.15718405608176275</v>
      </c>
      <c r="AH163">
        <v>0.2921491755454364</v>
      </c>
      <c r="AI163">
        <v>268.35565881543067</v>
      </c>
      <c r="AJ163">
        <v>4.7445691403843551</v>
      </c>
      <c r="AK163">
        <v>1.210201718930777</v>
      </c>
      <c r="AL163">
        <v>2.6238119994590776</v>
      </c>
      <c r="AM163">
        <v>3.5</v>
      </c>
      <c r="AN163">
        <v>0.88373291103863005</v>
      </c>
      <c r="AO163">
        <v>79</v>
      </c>
      <c r="AP163">
        <v>4.0160642570281121E-3</v>
      </c>
      <c r="AQ163">
        <v>2.67</v>
      </c>
      <c r="AR163">
        <v>3.5530554184643308</v>
      </c>
      <c r="AS163">
        <v>-1674.5199999999895</v>
      </c>
      <c r="AT163">
        <v>0.56649187514328747</v>
      </c>
      <c r="AU163">
        <v>5844198.1200000001</v>
      </c>
    </row>
    <row r="164" spans="1:47" ht="15" x14ac:dyDescent="0.25">
      <c r="A164" t="s">
        <v>942</v>
      </c>
      <c r="B164" t="s">
        <v>596</v>
      </c>
      <c r="C164" t="s">
        <v>233</v>
      </c>
      <c r="D164"/>
      <c r="E164">
        <v>82.216999999999999</v>
      </c>
      <c r="F164" t="s">
        <v>1516</v>
      </c>
      <c r="G164">
        <v>1449220</v>
      </c>
      <c r="H164">
        <v>0.88936077078671671</v>
      </c>
      <c r="I164">
        <v>1588521</v>
      </c>
      <c r="J164">
        <v>0</v>
      </c>
      <c r="K164">
        <v>0.62180583851639037</v>
      </c>
      <c r="L164" s="126">
        <v>172737.80809999999</v>
      </c>
      <c r="M164">
        <v>39273</v>
      </c>
      <c r="N164">
        <v>0</v>
      </c>
      <c r="O164">
        <v>52.370000000000005</v>
      </c>
      <c r="P164">
        <v>0</v>
      </c>
      <c r="Q164">
        <v>28.939999999999998</v>
      </c>
      <c r="R164">
        <v>11908.9</v>
      </c>
      <c r="S164">
        <v>981.62067000000002</v>
      </c>
      <c r="T164">
        <v>1202.2886433851402</v>
      </c>
      <c r="U164">
        <v>0.49241880369124663</v>
      </c>
      <c r="V164">
        <v>0.15927002026149265</v>
      </c>
      <c r="W164">
        <v>1.1359472493585529E-2</v>
      </c>
      <c r="X164">
        <v>9723.2000000000007</v>
      </c>
      <c r="Y164">
        <v>74.490000000000009</v>
      </c>
      <c r="Z164">
        <v>53059.135454423405</v>
      </c>
      <c r="AA164">
        <v>14.24390243902439</v>
      </c>
      <c r="AB164">
        <v>13.177885219492548</v>
      </c>
      <c r="AC164">
        <v>14.89</v>
      </c>
      <c r="AD164">
        <v>65.924826729348553</v>
      </c>
      <c r="AE164">
        <v>0.73140000000000005</v>
      </c>
      <c r="AF164">
        <v>0.12320365228411045</v>
      </c>
      <c r="AG164">
        <v>0.17126510616994503</v>
      </c>
      <c r="AH164">
        <v>0.29871546224300422</v>
      </c>
      <c r="AI164">
        <v>162.58724462271155</v>
      </c>
      <c r="AJ164">
        <v>6.4285618330941929</v>
      </c>
      <c r="AK164">
        <v>1.4754774152720256</v>
      </c>
      <c r="AL164">
        <v>2.6141279080695994</v>
      </c>
      <c r="AM164">
        <v>1</v>
      </c>
      <c r="AN164">
        <v>1.7881601660084501</v>
      </c>
      <c r="AO164">
        <v>132</v>
      </c>
      <c r="AP164">
        <v>0</v>
      </c>
      <c r="AQ164">
        <v>4.62</v>
      </c>
      <c r="AR164">
        <v>3.1606466659225623</v>
      </c>
      <c r="AS164">
        <v>-33519.350000000035</v>
      </c>
      <c r="AT164">
        <v>0.66674318185342296</v>
      </c>
      <c r="AU164">
        <v>11690037.68</v>
      </c>
    </row>
    <row r="165" spans="1:47" ht="15" x14ac:dyDescent="0.25">
      <c r="A165" t="s">
        <v>943</v>
      </c>
      <c r="B165" t="s">
        <v>398</v>
      </c>
      <c r="C165" t="s">
        <v>164</v>
      </c>
      <c r="D165"/>
      <c r="E165">
        <v>90.51400000000001</v>
      </c>
      <c r="F165" t="s">
        <v>1516</v>
      </c>
      <c r="G165">
        <v>561759</v>
      </c>
      <c r="H165">
        <v>0.27461623855336043</v>
      </c>
      <c r="I165">
        <v>695222</v>
      </c>
      <c r="J165">
        <v>0</v>
      </c>
      <c r="K165">
        <v>0.67284546731696382</v>
      </c>
      <c r="L165" s="126">
        <v>142527.13649999999</v>
      </c>
      <c r="M165">
        <v>35962</v>
      </c>
      <c r="N165">
        <v>77</v>
      </c>
      <c r="O165">
        <v>115.13000000000002</v>
      </c>
      <c r="P165">
        <v>0.12</v>
      </c>
      <c r="Q165">
        <v>-89.039999999999992</v>
      </c>
      <c r="R165">
        <v>8937.1</v>
      </c>
      <c r="S165">
        <v>2363.3749469999998</v>
      </c>
      <c r="T165">
        <v>2706.30095682724</v>
      </c>
      <c r="U165">
        <v>0.51014873138536332</v>
      </c>
      <c r="V165">
        <v>9.1821610563937325E-2</v>
      </c>
      <c r="W165">
        <v>8.008257438805795E-3</v>
      </c>
      <c r="X165">
        <v>7804.7</v>
      </c>
      <c r="Y165">
        <v>134.47999999999999</v>
      </c>
      <c r="Z165">
        <v>56530.420880428319</v>
      </c>
      <c r="AA165">
        <v>12.207407407407407</v>
      </c>
      <c r="AB165">
        <v>17.574174204342654</v>
      </c>
      <c r="AC165">
        <v>22.27</v>
      </c>
      <c r="AD165">
        <v>106.12370664571171</v>
      </c>
      <c r="AE165">
        <v>0.45429999999999998</v>
      </c>
      <c r="AF165">
        <v>0.11170542102990305</v>
      </c>
      <c r="AG165">
        <v>0.1338716957843808</v>
      </c>
      <c r="AH165">
        <v>0.25314424133119151</v>
      </c>
      <c r="AI165">
        <v>139.94859360756354</v>
      </c>
      <c r="AJ165">
        <v>6.8699567952931364</v>
      </c>
      <c r="AK165">
        <v>1.7615638652642018</v>
      </c>
      <c r="AL165">
        <v>2.6169850431291213</v>
      </c>
      <c r="AM165">
        <v>1</v>
      </c>
      <c r="AN165">
        <v>1.4674585207255499</v>
      </c>
      <c r="AO165">
        <v>68</v>
      </c>
      <c r="AP165">
        <v>3.2734274711168167E-2</v>
      </c>
      <c r="AQ165">
        <v>21.28</v>
      </c>
      <c r="AR165">
        <v>3.1687393258154777</v>
      </c>
      <c r="AS165">
        <v>131514.22999999998</v>
      </c>
      <c r="AT165">
        <v>0.64945024757616032</v>
      </c>
      <c r="AU165">
        <v>21121798.609999999</v>
      </c>
    </row>
    <row r="166" spans="1:47" ht="15" x14ac:dyDescent="0.25">
      <c r="A166" t="s">
        <v>944</v>
      </c>
      <c r="B166" t="s">
        <v>780</v>
      </c>
      <c r="C166" t="s">
        <v>124</v>
      </c>
      <c r="D166"/>
      <c r="E166">
        <v>91.38</v>
      </c>
      <c r="F166" t="s">
        <v>1516</v>
      </c>
      <c r="G166">
        <v>-841486</v>
      </c>
      <c r="H166">
        <v>0.37594851752238179</v>
      </c>
      <c r="I166">
        <v>-987301</v>
      </c>
      <c r="J166">
        <v>2.4536060568279953E-2</v>
      </c>
      <c r="K166">
        <v>0.79127752063884327</v>
      </c>
      <c r="L166" s="126">
        <v>146390.8855</v>
      </c>
      <c r="M166">
        <v>39456</v>
      </c>
      <c r="N166">
        <v>20</v>
      </c>
      <c r="O166">
        <v>13.100000000000001</v>
      </c>
      <c r="P166">
        <v>0</v>
      </c>
      <c r="Q166">
        <v>31.08</v>
      </c>
      <c r="R166">
        <v>11108.9</v>
      </c>
      <c r="S166">
        <v>1223.6252770000001</v>
      </c>
      <c r="T166">
        <v>1488.4173550600301</v>
      </c>
      <c r="U166">
        <v>0.40358344117469547</v>
      </c>
      <c r="V166">
        <v>0.16681020557243684</v>
      </c>
      <c r="W166">
        <v>0</v>
      </c>
      <c r="X166">
        <v>9132.6</v>
      </c>
      <c r="Y166">
        <v>82.5</v>
      </c>
      <c r="Z166">
        <v>56432.339393939394</v>
      </c>
      <c r="AA166">
        <v>14.206521739130435</v>
      </c>
      <c r="AB166">
        <v>14.831821539393941</v>
      </c>
      <c r="AC166">
        <v>11</v>
      </c>
      <c r="AD166">
        <v>111.23866154545455</v>
      </c>
      <c r="AE166">
        <v>0.73140000000000005</v>
      </c>
      <c r="AF166">
        <v>0.11919586471189987</v>
      </c>
      <c r="AG166">
        <v>0.1640890542770074</v>
      </c>
      <c r="AH166">
        <v>0.29022890134742529</v>
      </c>
      <c r="AI166">
        <v>161.31736055988648</v>
      </c>
      <c r="AJ166">
        <v>6.7131109163491942</v>
      </c>
      <c r="AK166">
        <v>2.1574873855070114</v>
      </c>
      <c r="AL166">
        <v>3.1588241164788844</v>
      </c>
      <c r="AM166">
        <v>0.5</v>
      </c>
      <c r="AN166">
        <v>1.60123042862263</v>
      </c>
      <c r="AO166">
        <v>112</v>
      </c>
      <c r="AP166">
        <v>3.9946737683089215E-3</v>
      </c>
      <c r="AQ166">
        <v>6.62</v>
      </c>
      <c r="AR166">
        <v>4.8650340011027389</v>
      </c>
      <c r="AS166">
        <v>-37582.880000000005</v>
      </c>
      <c r="AT166">
        <v>0.38312382786776966</v>
      </c>
      <c r="AU166">
        <v>13593101.640000001</v>
      </c>
    </row>
    <row r="167" spans="1:47" ht="15" x14ac:dyDescent="0.25">
      <c r="A167" t="s">
        <v>1562</v>
      </c>
      <c r="B167" t="s">
        <v>172</v>
      </c>
      <c r="C167" t="s">
        <v>173</v>
      </c>
      <c r="D167"/>
      <c r="E167">
        <v>76.454999999999998</v>
      </c>
      <c r="F167" t="s">
        <v>1520</v>
      </c>
      <c r="G167">
        <v>259058</v>
      </c>
      <c r="H167">
        <v>0.34300505239810986</v>
      </c>
      <c r="I167">
        <v>259058</v>
      </c>
      <c r="J167">
        <v>7.9990409521649587E-3</v>
      </c>
      <c r="K167">
        <v>0.6563316863141786</v>
      </c>
      <c r="L167" s="126">
        <v>112204.54979999999</v>
      </c>
      <c r="M167">
        <v>30544</v>
      </c>
      <c r="N167">
        <v>103</v>
      </c>
      <c r="O167">
        <v>720.93000000000006</v>
      </c>
      <c r="P167">
        <v>18</v>
      </c>
      <c r="Q167">
        <v>-340.22</v>
      </c>
      <c r="R167">
        <v>11454.800000000001</v>
      </c>
      <c r="S167">
        <v>6118.8614020000005</v>
      </c>
      <c r="T167">
        <v>7985.7307287805297</v>
      </c>
      <c r="U167">
        <v>0.71366106863814194</v>
      </c>
      <c r="V167">
        <v>0.17685374253554628</v>
      </c>
      <c r="W167">
        <v>2.1339571273394239E-2</v>
      </c>
      <c r="X167">
        <v>8777</v>
      </c>
      <c r="Y167">
        <v>413.03999999999996</v>
      </c>
      <c r="Z167">
        <v>59515.383497966301</v>
      </c>
      <c r="AA167">
        <v>12.507936507936508</v>
      </c>
      <c r="AB167">
        <v>14.814210250823168</v>
      </c>
      <c r="AC167">
        <v>40</v>
      </c>
      <c r="AD167">
        <v>152.97153505</v>
      </c>
      <c r="AE167">
        <v>0.72030000000000005</v>
      </c>
      <c r="AF167">
        <v>0.12415804243572226</v>
      </c>
      <c r="AG167">
        <v>0.14366534684079205</v>
      </c>
      <c r="AH167">
        <v>0.27278091245411534</v>
      </c>
      <c r="AI167">
        <v>158.49942273296156</v>
      </c>
      <c r="AJ167">
        <v>5.2641406794550827</v>
      </c>
      <c r="AK167">
        <v>1.1838828317364998</v>
      </c>
      <c r="AL167">
        <v>3.1321559418293399</v>
      </c>
      <c r="AM167">
        <v>0.5</v>
      </c>
      <c r="AN167">
        <v>0.75857738242773398</v>
      </c>
      <c r="AO167">
        <v>26</v>
      </c>
      <c r="AP167">
        <v>0.16508937960042061</v>
      </c>
      <c r="AQ167">
        <v>68.349999999999994</v>
      </c>
      <c r="AR167">
        <v>2.846420114852994</v>
      </c>
      <c r="AS167">
        <v>-8631.4799999999814</v>
      </c>
      <c r="AT167">
        <v>0.57104124324178018</v>
      </c>
      <c r="AU167">
        <v>70090554.549999997</v>
      </c>
    </row>
    <row r="168" spans="1:47" ht="15" x14ac:dyDescent="0.25">
      <c r="A168" t="s">
        <v>945</v>
      </c>
      <c r="B168" t="s">
        <v>174</v>
      </c>
      <c r="C168" t="s">
        <v>109</v>
      </c>
      <c r="D168"/>
      <c r="E168">
        <v>62.805</v>
      </c>
      <c r="F168" t="s">
        <v>1519</v>
      </c>
      <c r="G168">
        <v>3505579</v>
      </c>
      <c r="H168">
        <v>0.12174861960061271</v>
      </c>
      <c r="I168">
        <v>4035654</v>
      </c>
      <c r="J168">
        <v>1.5578750564042368E-3</v>
      </c>
      <c r="K168">
        <v>0.69703442220449685</v>
      </c>
      <c r="L168" s="126">
        <v>73552.583799999993</v>
      </c>
      <c r="M168">
        <v>29881</v>
      </c>
      <c r="N168">
        <v>3</v>
      </c>
      <c r="O168">
        <v>1434.62</v>
      </c>
      <c r="P168">
        <v>913.56</v>
      </c>
      <c r="Q168">
        <v>-215.26</v>
      </c>
      <c r="R168">
        <v>14172.4</v>
      </c>
      <c r="S168">
        <v>5194.3657009999997</v>
      </c>
      <c r="T168">
        <v>7644.2602792210109</v>
      </c>
      <c r="U168">
        <v>0.97413998383399536</v>
      </c>
      <c r="V168">
        <v>0.21266410984258116</v>
      </c>
      <c r="W168">
        <v>2.9702015391465022E-3</v>
      </c>
      <c r="X168">
        <v>9630.3000000000011</v>
      </c>
      <c r="Y168">
        <v>352</v>
      </c>
      <c r="Z168">
        <v>69681.065340909088</v>
      </c>
      <c r="AA168">
        <v>8.72316384180791</v>
      </c>
      <c r="AB168">
        <v>14.756720741477272</v>
      </c>
      <c r="AC168">
        <v>46.31</v>
      </c>
      <c r="AD168">
        <v>112.16509827251133</v>
      </c>
      <c r="AE168">
        <v>1.2078</v>
      </c>
      <c r="AF168">
        <v>0.1207222158903109</v>
      </c>
      <c r="AG168">
        <v>0.12757773092886224</v>
      </c>
      <c r="AH168">
        <v>0.28704877979012272</v>
      </c>
      <c r="AI168">
        <v>174.61227264483665</v>
      </c>
      <c r="AJ168">
        <v>6.2423041234840131</v>
      </c>
      <c r="AK168">
        <v>1.4493958985667035</v>
      </c>
      <c r="AL168">
        <v>2.8233571995589855</v>
      </c>
      <c r="AM168">
        <v>2.5</v>
      </c>
      <c r="AN168">
        <v>0.49676277914038902</v>
      </c>
      <c r="AO168">
        <v>11</v>
      </c>
      <c r="AP168">
        <v>0.21458823529411764</v>
      </c>
      <c r="AQ168">
        <v>167.09</v>
      </c>
      <c r="AR168">
        <v>2.6095385615904423</v>
      </c>
      <c r="AS168">
        <v>93845.879999999888</v>
      </c>
      <c r="AT168">
        <v>0.6780648243516243</v>
      </c>
      <c r="AU168">
        <v>73616653.079999998</v>
      </c>
    </row>
    <row r="169" spans="1:47" ht="15" x14ac:dyDescent="0.25">
      <c r="A169" t="s">
        <v>946</v>
      </c>
      <c r="B169" t="s">
        <v>496</v>
      </c>
      <c r="C169" t="s">
        <v>392</v>
      </c>
      <c r="D169"/>
      <c r="E169">
        <v>95.664000000000001</v>
      </c>
      <c r="F169" t="s">
        <v>1516</v>
      </c>
      <c r="G169">
        <v>782495</v>
      </c>
      <c r="H169">
        <v>0.7038105003259636</v>
      </c>
      <c r="I169">
        <v>1005469</v>
      </c>
      <c r="J169">
        <v>0</v>
      </c>
      <c r="K169">
        <v>0.68519487636174836</v>
      </c>
      <c r="L169" s="126">
        <v>200810.0546</v>
      </c>
      <c r="M169">
        <v>43992</v>
      </c>
      <c r="N169">
        <v>56</v>
      </c>
      <c r="O169">
        <v>19.2</v>
      </c>
      <c r="P169">
        <v>0</v>
      </c>
      <c r="Q169">
        <v>41.25</v>
      </c>
      <c r="R169">
        <v>12151.800000000001</v>
      </c>
      <c r="S169">
        <v>1202.875072</v>
      </c>
      <c r="T169">
        <v>1400.15456414043</v>
      </c>
      <c r="U169">
        <v>0.26323902903193591</v>
      </c>
      <c r="V169">
        <v>0.14439763200945277</v>
      </c>
      <c r="W169">
        <v>7.4820737493843416E-3</v>
      </c>
      <c r="X169">
        <v>10439.700000000001</v>
      </c>
      <c r="Y169">
        <v>81.03</v>
      </c>
      <c r="Z169">
        <v>56880.636801184744</v>
      </c>
      <c r="AA169">
        <v>8.6071428571428577</v>
      </c>
      <c r="AB169">
        <v>14.84481145254844</v>
      </c>
      <c r="AC169">
        <v>12</v>
      </c>
      <c r="AD169">
        <v>100.23958933333334</v>
      </c>
      <c r="AE169">
        <v>0.45429999999999998</v>
      </c>
      <c r="AF169">
        <v>0.12564029895536852</v>
      </c>
      <c r="AG169">
        <v>0.16285289532679537</v>
      </c>
      <c r="AH169">
        <v>0.2912900647348744</v>
      </c>
      <c r="AI169">
        <v>195.64209574042948</v>
      </c>
      <c r="AJ169">
        <v>6.7973039905155668</v>
      </c>
      <c r="AK169">
        <v>1.0282615697755946</v>
      </c>
      <c r="AL169">
        <v>1.838730564774171</v>
      </c>
      <c r="AM169">
        <v>2.2999999999999998</v>
      </c>
      <c r="AN169">
        <v>0.95522699231430697</v>
      </c>
      <c r="AO169">
        <v>131</v>
      </c>
      <c r="AP169">
        <v>3.1704095112285335E-2</v>
      </c>
      <c r="AQ169">
        <v>5.56</v>
      </c>
      <c r="AR169">
        <v>4.010518208886853</v>
      </c>
      <c r="AS169">
        <v>-18410.549999999988</v>
      </c>
      <c r="AT169">
        <v>0.43510568134691358</v>
      </c>
      <c r="AU169">
        <v>14617146.49</v>
      </c>
    </row>
    <row r="170" spans="1:47" ht="15" x14ac:dyDescent="0.25">
      <c r="A170" t="s">
        <v>947</v>
      </c>
      <c r="B170" t="s">
        <v>751</v>
      </c>
      <c r="C170" t="s">
        <v>371</v>
      </c>
      <c r="D170"/>
      <c r="E170">
        <v>94.381</v>
      </c>
      <c r="F170" t="s">
        <v>1516</v>
      </c>
      <c r="G170">
        <v>836550</v>
      </c>
      <c r="H170">
        <v>0.52002865490894701</v>
      </c>
      <c r="I170">
        <v>668232</v>
      </c>
      <c r="J170">
        <v>0</v>
      </c>
      <c r="K170">
        <v>0.73472698753889509</v>
      </c>
      <c r="L170" s="126">
        <v>248324.94899999999</v>
      </c>
      <c r="M170">
        <v>54312</v>
      </c>
      <c r="N170">
        <v>107</v>
      </c>
      <c r="O170">
        <v>17.86</v>
      </c>
      <c r="P170">
        <v>0</v>
      </c>
      <c r="Q170">
        <v>62.42</v>
      </c>
      <c r="R170">
        <v>11088.300000000001</v>
      </c>
      <c r="S170">
        <v>1050.9094299999999</v>
      </c>
      <c r="T170">
        <v>1179.6511124809301</v>
      </c>
      <c r="U170">
        <v>0.14875567726136021</v>
      </c>
      <c r="V170">
        <v>0.10065272418385285</v>
      </c>
      <c r="W170">
        <v>3.8062271455685769E-3</v>
      </c>
      <c r="X170">
        <v>9878.2000000000007</v>
      </c>
      <c r="Y170">
        <v>58.97</v>
      </c>
      <c r="Z170">
        <v>66460.725792775993</v>
      </c>
      <c r="AA170">
        <v>15.597222222222221</v>
      </c>
      <c r="AB170">
        <v>17.821085806342207</v>
      </c>
      <c r="AC170">
        <v>13.65</v>
      </c>
      <c r="AD170">
        <v>76.989701831501819</v>
      </c>
      <c r="AE170">
        <v>0.75349999999999995</v>
      </c>
      <c r="AF170">
        <v>0.11672140722536783</v>
      </c>
      <c r="AG170">
        <v>0.1497200493798268</v>
      </c>
      <c r="AH170">
        <v>0.28319289287502702</v>
      </c>
      <c r="AI170">
        <v>163.30903035097899</v>
      </c>
      <c r="AJ170">
        <v>7.5595417280900579</v>
      </c>
      <c r="AK170">
        <v>1.7358167028894729</v>
      </c>
      <c r="AL170">
        <v>3.4731491699830443</v>
      </c>
      <c r="AM170">
        <v>0</v>
      </c>
      <c r="AN170">
        <v>1.29176778408629</v>
      </c>
      <c r="AO170">
        <v>133</v>
      </c>
      <c r="AP170">
        <v>1.8181818181818181E-2</v>
      </c>
      <c r="AQ170">
        <v>4.47</v>
      </c>
      <c r="AR170">
        <v>3.7268729603578068</v>
      </c>
      <c r="AS170">
        <v>25892.240000000049</v>
      </c>
      <c r="AT170">
        <v>0.37428428907416783</v>
      </c>
      <c r="AU170">
        <v>11652817.26</v>
      </c>
    </row>
    <row r="171" spans="1:47" ht="15" x14ac:dyDescent="0.25">
      <c r="A171" t="s">
        <v>948</v>
      </c>
      <c r="B171" t="s">
        <v>175</v>
      </c>
      <c r="C171" t="s">
        <v>176</v>
      </c>
      <c r="D171"/>
      <c r="E171">
        <v>80.657000000000011</v>
      </c>
      <c r="F171" t="s">
        <v>1520</v>
      </c>
      <c r="G171">
        <v>3921054</v>
      </c>
      <c r="H171">
        <v>0.53299720872483058</v>
      </c>
      <c r="I171">
        <v>3921054</v>
      </c>
      <c r="J171">
        <v>0</v>
      </c>
      <c r="K171">
        <v>0.63630077597517043</v>
      </c>
      <c r="L171" s="126">
        <v>130337.7702</v>
      </c>
      <c r="M171">
        <v>33832</v>
      </c>
      <c r="N171">
        <v>180</v>
      </c>
      <c r="O171">
        <v>420.79999999999995</v>
      </c>
      <c r="P171">
        <v>0</v>
      </c>
      <c r="Q171">
        <v>-0.69</v>
      </c>
      <c r="R171">
        <v>9802.4</v>
      </c>
      <c r="S171">
        <v>4117.8177150000001</v>
      </c>
      <c r="T171">
        <v>5388.2553368056697</v>
      </c>
      <c r="U171">
        <v>0.7371841907771286</v>
      </c>
      <c r="V171">
        <v>0.15847007132514607</v>
      </c>
      <c r="W171">
        <v>2.474818995235684E-2</v>
      </c>
      <c r="X171">
        <v>7491.2</v>
      </c>
      <c r="Y171">
        <v>243.32</v>
      </c>
      <c r="Z171">
        <v>57625.706888048662</v>
      </c>
      <c r="AA171">
        <v>14.156000000000001</v>
      </c>
      <c r="AB171">
        <v>16.923465867992768</v>
      </c>
      <c r="AC171">
        <v>25</v>
      </c>
      <c r="AD171">
        <v>164.71270860000001</v>
      </c>
      <c r="AE171">
        <v>1.3076000000000001</v>
      </c>
      <c r="AF171">
        <v>0.10392723921007184</v>
      </c>
      <c r="AG171">
        <v>0.16296291018678855</v>
      </c>
      <c r="AH171">
        <v>0.27517832288161054</v>
      </c>
      <c r="AI171">
        <v>135.55335341015694</v>
      </c>
      <c r="AJ171">
        <v>6.7095573502644292</v>
      </c>
      <c r="AK171">
        <v>1.0426420499333553</v>
      </c>
      <c r="AL171">
        <v>3.8101077422498677</v>
      </c>
      <c r="AM171">
        <v>0.25</v>
      </c>
      <c r="AN171">
        <v>0.81242700035761095</v>
      </c>
      <c r="AO171">
        <v>38</v>
      </c>
      <c r="AP171">
        <v>5.6523422377080912E-2</v>
      </c>
      <c r="AQ171">
        <v>61.58</v>
      </c>
      <c r="AR171">
        <v>2.5094465421641665</v>
      </c>
      <c r="AS171">
        <v>118044.47999999998</v>
      </c>
      <c r="AT171">
        <v>0.59803116693652214</v>
      </c>
      <c r="AU171">
        <v>40364411.530000001</v>
      </c>
    </row>
    <row r="172" spans="1:47" ht="15" x14ac:dyDescent="0.25">
      <c r="A172" t="s">
        <v>949</v>
      </c>
      <c r="B172" t="s">
        <v>423</v>
      </c>
      <c r="C172" t="s">
        <v>198</v>
      </c>
      <c r="D172"/>
      <c r="E172">
        <v>88.311000000000007</v>
      </c>
      <c r="F172" t="s">
        <v>1518</v>
      </c>
      <c r="G172">
        <v>8291743</v>
      </c>
      <c r="H172">
        <v>0.58426292632678356</v>
      </c>
      <c r="I172">
        <v>8541743</v>
      </c>
      <c r="J172">
        <v>0</v>
      </c>
      <c r="K172">
        <v>0.71281402494706614</v>
      </c>
      <c r="L172" s="126">
        <v>139658.0423</v>
      </c>
      <c r="M172">
        <v>41764</v>
      </c>
      <c r="N172">
        <v>243</v>
      </c>
      <c r="O172">
        <v>144.03000000000003</v>
      </c>
      <c r="P172">
        <v>0</v>
      </c>
      <c r="Q172">
        <v>70.600000000000023</v>
      </c>
      <c r="R172">
        <v>9543.1</v>
      </c>
      <c r="S172">
        <v>9201.8680810000005</v>
      </c>
      <c r="T172">
        <v>11303.466234998601</v>
      </c>
      <c r="U172">
        <v>0.42600509380199619</v>
      </c>
      <c r="V172">
        <v>0.14318695751795793</v>
      </c>
      <c r="W172">
        <v>7.5688985417872987E-2</v>
      </c>
      <c r="X172">
        <v>7768.8</v>
      </c>
      <c r="Y172">
        <v>521.66</v>
      </c>
      <c r="Z172">
        <v>59846.043399915659</v>
      </c>
      <c r="AA172">
        <v>12.794392523364486</v>
      </c>
      <c r="AB172">
        <v>17.639589159605876</v>
      </c>
      <c r="AC172">
        <v>50</v>
      </c>
      <c r="AD172">
        <v>184.03736162000001</v>
      </c>
      <c r="AE172">
        <v>0.76459999999999995</v>
      </c>
      <c r="AF172">
        <v>0.12173896171671375</v>
      </c>
      <c r="AG172">
        <v>0.12282779712394572</v>
      </c>
      <c r="AH172">
        <v>0.24553534002404581</v>
      </c>
      <c r="AI172">
        <v>140.48082287433957</v>
      </c>
      <c r="AJ172">
        <v>5.1732612250770877</v>
      </c>
      <c r="AK172">
        <v>1.0032683652487919</v>
      </c>
      <c r="AL172">
        <v>2.3943617552909213</v>
      </c>
      <c r="AM172">
        <v>0.5</v>
      </c>
      <c r="AN172">
        <v>0.99804956564500202</v>
      </c>
      <c r="AO172">
        <v>35</v>
      </c>
      <c r="AP172">
        <v>6.4743690233578927E-2</v>
      </c>
      <c r="AQ172">
        <v>152.86000000000001</v>
      </c>
      <c r="AR172">
        <v>3.5995253185998237</v>
      </c>
      <c r="AS172">
        <v>152956.79999999981</v>
      </c>
      <c r="AT172">
        <v>0.45735037067825762</v>
      </c>
      <c r="AU172">
        <v>87814352.310000002</v>
      </c>
    </row>
    <row r="173" spans="1:47" ht="15" x14ac:dyDescent="0.25">
      <c r="A173" t="s">
        <v>950</v>
      </c>
      <c r="B173" t="s">
        <v>535</v>
      </c>
      <c r="C173" t="s">
        <v>202</v>
      </c>
      <c r="D173"/>
      <c r="E173">
        <v>92.213000000000008</v>
      </c>
      <c r="F173" t="s">
        <v>1516</v>
      </c>
      <c r="G173">
        <v>51018</v>
      </c>
      <c r="H173">
        <v>0.55213631525808315</v>
      </c>
      <c r="I173">
        <v>89877</v>
      </c>
      <c r="J173">
        <v>0</v>
      </c>
      <c r="K173">
        <v>0.63976393716629099</v>
      </c>
      <c r="L173" s="126">
        <v>97142.517399999997</v>
      </c>
      <c r="M173">
        <v>36731</v>
      </c>
      <c r="N173">
        <v>16</v>
      </c>
      <c r="O173">
        <v>17.78</v>
      </c>
      <c r="P173">
        <v>0</v>
      </c>
      <c r="Q173">
        <v>40.100000000000009</v>
      </c>
      <c r="R173">
        <v>10995.1</v>
      </c>
      <c r="S173">
        <v>904.54633999999999</v>
      </c>
      <c r="T173">
        <v>1047.2711681849</v>
      </c>
      <c r="U173">
        <v>0.35136189263670004</v>
      </c>
      <c r="V173">
        <v>0.12381897648273056</v>
      </c>
      <c r="W173">
        <v>1.10552655599712E-3</v>
      </c>
      <c r="X173">
        <v>9496.7000000000007</v>
      </c>
      <c r="Y173">
        <v>55</v>
      </c>
      <c r="Z173">
        <v>52117.545454545456</v>
      </c>
      <c r="AA173">
        <v>12.163636363636364</v>
      </c>
      <c r="AB173">
        <v>16.446297090909091</v>
      </c>
      <c r="AC173">
        <v>9.27</v>
      </c>
      <c r="AD173">
        <v>97.57781445523193</v>
      </c>
      <c r="AE173">
        <v>0</v>
      </c>
      <c r="AF173">
        <v>0.1115892063848766</v>
      </c>
      <c r="AG173">
        <v>0.20543574442807089</v>
      </c>
      <c r="AH173">
        <v>0.32165503898381798</v>
      </c>
      <c r="AI173">
        <v>166.88807784021324</v>
      </c>
      <c r="AJ173">
        <v>7.0709806038765759</v>
      </c>
      <c r="AK173">
        <v>1.7305496230739676</v>
      </c>
      <c r="AL173">
        <v>3.3002343698247198</v>
      </c>
      <c r="AM173">
        <v>0.5</v>
      </c>
      <c r="AN173">
        <v>1.6029866432280699</v>
      </c>
      <c r="AO173">
        <v>60</v>
      </c>
      <c r="AP173">
        <v>0</v>
      </c>
      <c r="AQ173">
        <v>8.57</v>
      </c>
      <c r="AR173">
        <v>3.7399148571253562</v>
      </c>
      <c r="AS173">
        <v>-18453.77999999997</v>
      </c>
      <c r="AT173">
        <v>0.39866515972096145</v>
      </c>
      <c r="AU173">
        <v>9945585.8300000001</v>
      </c>
    </row>
    <row r="174" spans="1:47" ht="15" x14ac:dyDescent="0.25">
      <c r="A174" t="s">
        <v>951</v>
      </c>
      <c r="B174" t="s">
        <v>482</v>
      </c>
      <c r="C174" t="s">
        <v>216</v>
      </c>
      <c r="D174"/>
      <c r="E174">
        <v>89.404000000000011</v>
      </c>
      <c r="F174" t="s">
        <v>1516</v>
      </c>
      <c r="G174">
        <v>788907</v>
      </c>
      <c r="H174">
        <v>0.43449903018655167</v>
      </c>
      <c r="I174">
        <v>1000870</v>
      </c>
      <c r="J174">
        <v>0</v>
      </c>
      <c r="K174">
        <v>0.69209774903993793</v>
      </c>
      <c r="L174" s="126">
        <v>136293.96580000001</v>
      </c>
      <c r="M174">
        <v>40992</v>
      </c>
      <c r="N174">
        <v>62</v>
      </c>
      <c r="O174">
        <v>34.929999999999993</v>
      </c>
      <c r="P174">
        <v>0</v>
      </c>
      <c r="Q174">
        <v>192.32</v>
      </c>
      <c r="R174">
        <v>10832.4</v>
      </c>
      <c r="S174">
        <v>1899.1802720000001</v>
      </c>
      <c r="T174">
        <v>2242.7426064318702</v>
      </c>
      <c r="U174">
        <v>0.35382705786657409</v>
      </c>
      <c r="V174">
        <v>0.13821982403153354</v>
      </c>
      <c r="W174">
        <v>0</v>
      </c>
      <c r="X174">
        <v>9173</v>
      </c>
      <c r="Y174">
        <v>103.62</v>
      </c>
      <c r="Z174">
        <v>62288.158656629988</v>
      </c>
      <c r="AA174">
        <v>15.464285714285714</v>
      </c>
      <c r="AB174">
        <v>18.328317622080679</v>
      </c>
      <c r="AC174">
        <v>13.5</v>
      </c>
      <c r="AD174">
        <v>140.68002014814815</v>
      </c>
      <c r="AE174">
        <v>0.29920000000000002</v>
      </c>
      <c r="AF174">
        <v>0.11342870785691604</v>
      </c>
      <c r="AG174">
        <v>0.190787226110742</v>
      </c>
      <c r="AH174">
        <v>0.30891016344546268</v>
      </c>
      <c r="AI174">
        <v>167.55808002622302</v>
      </c>
      <c r="AJ174">
        <v>6.2350164507279491</v>
      </c>
      <c r="AK174">
        <v>1.6502687423599174</v>
      </c>
      <c r="AL174">
        <v>2.5678297294664434</v>
      </c>
      <c r="AM174">
        <v>3</v>
      </c>
      <c r="AN174">
        <v>1.38727566007034</v>
      </c>
      <c r="AO174">
        <v>101</v>
      </c>
      <c r="AP174">
        <v>2.7624309392265192E-3</v>
      </c>
      <c r="AQ174">
        <v>10.28</v>
      </c>
      <c r="AR174">
        <v>3.3020176634702438</v>
      </c>
      <c r="AS174">
        <v>-40321.359999999986</v>
      </c>
      <c r="AT174">
        <v>0.54781821973114697</v>
      </c>
      <c r="AU174">
        <v>20572603.27</v>
      </c>
    </row>
    <row r="175" spans="1:47" ht="15" x14ac:dyDescent="0.25">
      <c r="A175" t="s">
        <v>952</v>
      </c>
      <c r="B175" t="s">
        <v>557</v>
      </c>
      <c r="C175" t="s">
        <v>206</v>
      </c>
      <c r="D175"/>
      <c r="E175">
        <v>96.913000000000011</v>
      </c>
      <c r="F175" t="s">
        <v>1520</v>
      </c>
      <c r="G175">
        <v>-448537</v>
      </c>
      <c r="H175">
        <v>0.14630896362459508</v>
      </c>
      <c r="I175">
        <v>-617495</v>
      </c>
      <c r="J175">
        <v>1.3856817913089044E-2</v>
      </c>
      <c r="K175">
        <v>0.76648271653434352</v>
      </c>
      <c r="L175" s="126">
        <v>131625.39120000001</v>
      </c>
      <c r="M175">
        <v>38318</v>
      </c>
      <c r="N175">
        <v>0</v>
      </c>
      <c r="O175">
        <v>32.49</v>
      </c>
      <c r="P175">
        <v>0</v>
      </c>
      <c r="Q175">
        <v>34.950000000000003</v>
      </c>
      <c r="R175">
        <v>9116.4</v>
      </c>
      <c r="S175">
        <v>1563.5859330000001</v>
      </c>
      <c r="T175">
        <v>1912.4700866604701</v>
      </c>
      <c r="U175">
        <v>0.50915283912316955</v>
      </c>
      <c r="V175">
        <v>0.13304525872835413</v>
      </c>
      <c r="W175">
        <v>0</v>
      </c>
      <c r="X175">
        <v>7453.3</v>
      </c>
      <c r="Y175">
        <v>93.240000000000009</v>
      </c>
      <c r="Z175">
        <v>54071.664521664519</v>
      </c>
      <c r="AA175">
        <v>7.0638297872340425</v>
      </c>
      <c r="AB175">
        <v>16.7694759009009</v>
      </c>
      <c r="AC175">
        <v>9</v>
      </c>
      <c r="AD175">
        <v>173.73177033333334</v>
      </c>
      <c r="AE175">
        <v>0.48759999999999998</v>
      </c>
      <c r="AF175">
        <v>0.10004412271216577</v>
      </c>
      <c r="AG175">
        <v>0.16029867608578696</v>
      </c>
      <c r="AH175">
        <v>0.28051166537266814</v>
      </c>
      <c r="AI175">
        <v>203.58203107471931</v>
      </c>
      <c r="AJ175">
        <v>6.2640926055077006</v>
      </c>
      <c r="AK175">
        <v>1.6060968905308528</v>
      </c>
      <c r="AL175">
        <v>3.7940761753969299</v>
      </c>
      <c r="AM175">
        <v>0.5</v>
      </c>
      <c r="AN175">
        <v>0.643555054586058</v>
      </c>
      <c r="AO175">
        <v>37</v>
      </c>
      <c r="AP175">
        <v>0</v>
      </c>
      <c r="AQ175">
        <v>13.24</v>
      </c>
      <c r="AR175">
        <v>4.3644546560913176</v>
      </c>
      <c r="AS175">
        <v>-109224.61000000004</v>
      </c>
      <c r="AT175">
        <v>0.35577407137835471</v>
      </c>
      <c r="AU175">
        <v>14254245.32</v>
      </c>
    </row>
    <row r="176" spans="1:47" ht="15" x14ac:dyDescent="0.25">
      <c r="A176" t="s">
        <v>953</v>
      </c>
      <c r="B176" t="s">
        <v>703</v>
      </c>
      <c r="C176" t="s">
        <v>289</v>
      </c>
      <c r="D176"/>
      <c r="E176">
        <v>90.462000000000003</v>
      </c>
      <c r="F176" t="s">
        <v>1516</v>
      </c>
      <c r="G176">
        <v>542332</v>
      </c>
      <c r="H176">
        <v>0.93364442411999626</v>
      </c>
      <c r="I176">
        <v>503712</v>
      </c>
      <c r="J176">
        <v>0</v>
      </c>
      <c r="K176">
        <v>0.67653216607090927</v>
      </c>
      <c r="L176" s="126">
        <v>191019.36439999999</v>
      </c>
      <c r="M176">
        <v>39224</v>
      </c>
      <c r="N176">
        <v>0</v>
      </c>
      <c r="O176">
        <v>3.3099999999999996</v>
      </c>
      <c r="P176">
        <v>0</v>
      </c>
      <c r="Q176">
        <v>257.17</v>
      </c>
      <c r="R176">
        <v>10108.9</v>
      </c>
      <c r="S176">
        <v>597.15925200000004</v>
      </c>
      <c r="T176">
        <v>675.99998480183808</v>
      </c>
      <c r="U176">
        <v>0.25337791969770901</v>
      </c>
      <c r="V176">
        <v>0.11624701914523797</v>
      </c>
      <c r="W176">
        <v>0</v>
      </c>
      <c r="X176">
        <v>8929.9</v>
      </c>
      <c r="Y176">
        <v>33.5</v>
      </c>
      <c r="Z176">
        <v>50358.388059701494</v>
      </c>
      <c r="AA176">
        <v>10.205882352941176</v>
      </c>
      <c r="AB176">
        <v>17.825649313432837</v>
      </c>
      <c r="AC176">
        <v>7</v>
      </c>
      <c r="AD176">
        <v>85.308464571428573</v>
      </c>
      <c r="AE176">
        <v>0.45429999999999998</v>
      </c>
      <c r="AF176">
        <v>0.11131807894039558</v>
      </c>
      <c r="AG176">
        <v>0.1454524066679751</v>
      </c>
      <c r="AH176">
        <v>0.26926697045586223</v>
      </c>
      <c r="AI176">
        <v>174.1578978332567</v>
      </c>
      <c r="AJ176">
        <v>7.859145961538462</v>
      </c>
      <c r="AK176">
        <v>2.0042164423076922</v>
      </c>
      <c r="AL176">
        <v>3.9824318269230772</v>
      </c>
      <c r="AM176">
        <v>0</v>
      </c>
      <c r="AN176">
        <v>1.1429187289423799</v>
      </c>
      <c r="AO176">
        <v>56</v>
      </c>
      <c r="AP176">
        <v>2.2038567493112948E-2</v>
      </c>
      <c r="AQ176">
        <v>6.48</v>
      </c>
      <c r="AR176">
        <v>4.6895159074475776</v>
      </c>
      <c r="AS176">
        <v>-51002.360000000015</v>
      </c>
      <c r="AT176">
        <v>0.43431556102819208</v>
      </c>
      <c r="AU176">
        <v>6036639.9000000004</v>
      </c>
    </row>
    <row r="177" spans="1:47" ht="15" x14ac:dyDescent="0.25">
      <c r="A177" t="s">
        <v>954</v>
      </c>
      <c r="B177" t="s">
        <v>709</v>
      </c>
      <c r="C177" t="s">
        <v>100</v>
      </c>
      <c r="D177"/>
      <c r="E177">
        <v>88.436999999999998</v>
      </c>
      <c r="F177" t="s">
        <v>1520</v>
      </c>
      <c r="G177">
        <v>1487004</v>
      </c>
      <c r="H177">
        <v>0.47961568844002994</v>
      </c>
      <c r="I177">
        <v>1487004</v>
      </c>
      <c r="J177">
        <v>0</v>
      </c>
      <c r="K177">
        <v>0.66204133930828579</v>
      </c>
      <c r="L177" s="126">
        <v>135598.0797</v>
      </c>
      <c r="M177">
        <v>34837</v>
      </c>
      <c r="N177">
        <v>39</v>
      </c>
      <c r="O177">
        <v>23.910000000000004</v>
      </c>
      <c r="P177">
        <v>0</v>
      </c>
      <c r="Q177">
        <v>-32.81</v>
      </c>
      <c r="R177">
        <v>9605.9</v>
      </c>
      <c r="S177">
        <v>1500.51161</v>
      </c>
      <c r="T177">
        <v>1839.65041634309</v>
      </c>
      <c r="U177">
        <v>0.44305347694044162</v>
      </c>
      <c r="V177">
        <v>0.15237061644594674</v>
      </c>
      <c r="W177">
        <v>2.7461900144844596E-3</v>
      </c>
      <c r="X177">
        <v>7835.1</v>
      </c>
      <c r="Y177">
        <v>97</v>
      </c>
      <c r="Z177">
        <v>49382.268041237112</v>
      </c>
      <c r="AA177">
        <v>10.989795918367347</v>
      </c>
      <c r="AB177">
        <v>15.469191855670104</v>
      </c>
      <c r="AC177">
        <v>14</v>
      </c>
      <c r="AD177">
        <v>107.17940071428572</v>
      </c>
      <c r="AE177">
        <v>0.66490000000000005</v>
      </c>
      <c r="AF177">
        <v>0.16127049270849864</v>
      </c>
      <c r="AG177">
        <v>0.15123836561477483</v>
      </c>
      <c r="AH177">
        <v>0.31894187332298812</v>
      </c>
      <c r="AI177">
        <v>192.60630712480793</v>
      </c>
      <c r="AJ177">
        <v>4.8326367782206718</v>
      </c>
      <c r="AK177">
        <v>1.2401645975197919</v>
      </c>
      <c r="AL177">
        <v>2.5877002366716493</v>
      </c>
      <c r="AM177">
        <v>1.5</v>
      </c>
      <c r="AN177">
        <v>1.1522953862173</v>
      </c>
      <c r="AO177">
        <v>65</v>
      </c>
      <c r="AP177">
        <v>1.3114754098360656E-2</v>
      </c>
      <c r="AQ177">
        <v>13.51</v>
      </c>
      <c r="AR177">
        <v>3.0228039402605655</v>
      </c>
      <c r="AS177">
        <v>69106.820000000065</v>
      </c>
      <c r="AT177">
        <v>0.47914028173067952</v>
      </c>
      <c r="AU177">
        <v>14413786.029999999</v>
      </c>
    </row>
    <row r="178" spans="1:47" ht="15" x14ac:dyDescent="0.25">
      <c r="A178" t="s">
        <v>955</v>
      </c>
      <c r="B178" t="s">
        <v>358</v>
      </c>
      <c r="C178" t="s">
        <v>269</v>
      </c>
      <c r="D178"/>
      <c r="E178">
        <v>77.609000000000009</v>
      </c>
      <c r="F178" t="s">
        <v>1520</v>
      </c>
      <c r="G178">
        <v>-663467</v>
      </c>
      <c r="H178">
        <v>4.4118260766015091E-2</v>
      </c>
      <c r="I178">
        <v>-976877</v>
      </c>
      <c r="J178">
        <v>0</v>
      </c>
      <c r="K178">
        <v>0.73555013127001379</v>
      </c>
      <c r="L178" s="126">
        <v>133640.6637</v>
      </c>
      <c r="M178">
        <v>33022</v>
      </c>
      <c r="N178">
        <v>0</v>
      </c>
      <c r="O178">
        <v>3.25</v>
      </c>
      <c r="P178">
        <v>0</v>
      </c>
      <c r="Q178">
        <v>325.27000000000004</v>
      </c>
      <c r="R178">
        <v>11844.300000000001</v>
      </c>
      <c r="S178">
        <v>669.66387699999996</v>
      </c>
      <c r="T178">
        <v>783.82207635297198</v>
      </c>
      <c r="U178">
        <v>0.40134146880375926</v>
      </c>
      <c r="V178">
        <v>0.12569738026947511</v>
      </c>
      <c r="W178">
        <v>2.1652653664041073E-2</v>
      </c>
      <c r="X178">
        <v>10119.300000000001</v>
      </c>
      <c r="Y178">
        <v>40.15</v>
      </c>
      <c r="Z178">
        <v>56063.113325031132</v>
      </c>
      <c r="AA178">
        <v>9.9777777777777779</v>
      </c>
      <c r="AB178">
        <v>16.679050485678705</v>
      </c>
      <c r="AC178">
        <v>5.15</v>
      </c>
      <c r="AD178">
        <v>130.03182077669902</v>
      </c>
      <c r="AE178">
        <v>0.29920000000000002</v>
      </c>
      <c r="AF178">
        <v>0.12575722484300719</v>
      </c>
      <c r="AG178">
        <v>0.16953467887867879</v>
      </c>
      <c r="AH178">
        <v>0.30748434807576364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7931720.4000000004</v>
      </c>
    </row>
    <row r="179" spans="1:47" ht="15" x14ac:dyDescent="0.25">
      <c r="A179" t="s">
        <v>956</v>
      </c>
      <c r="B179" t="s">
        <v>177</v>
      </c>
      <c r="C179" t="s">
        <v>109</v>
      </c>
      <c r="D179"/>
      <c r="E179">
        <v>88.234999999999999</v>
      </c>
      <c r="F179" t="s">
        <v>1520</v>
      </c>
      <c r="G179">
        <v>-987564</v>
      </c>
      <c r="H179">
        <v>0.6866289887941972</v>
      </c>
      <c r="I179">
        <v>-987564</v>
      </c>
      <c r="J179">
        <v>0</v>
      </c>
      <c r="K179">
        <v>0.84303199689050068</v>
      </c>
      <c r="L179" s="126">
        <v>198237.2341</v>
      </c>
      <c r="M179">
        <v>46752</v>
      </c>
      <c r="N179">
        <v>0</v>
      </c>
      <c r="O179">
        <v>43.29</v>
      </c>
      <c r="P179">
        <v>0</v>
      </c>
      <c r="Q179">
        <v>-4.9800000000000004</v>
      </c>
      <c r="R179">
        <v>13107.5</v>
      </c>
      <c r="S179">
        <v>1730.623396</v>
      </c>
      <c r="T179">
        <v>2104.73738460611</v>
      </c>
      <c r="U179">
        <v>0.25543350218293248</v>
      </c>
      <c r="V179">
        <v>0.13056828280622645</v>
      </c>
      <c r="W179">
        <v>1.8023284599117947E-2</v>
      </c>
      <c r="X179">
        <v>10777.7</v>
      </c>
      <c r="Y179">
        <v>108.92000000000002</v>
      </c>
      <c r="Z179">
        <v>74341.135879544599</v>
      </c>
      <c r="AA179">
        <v>11.833333333333334</v>
      </c>
      <c r="AB179">
        <v>15.888940470069773</v>
      </c>
      <c r="AC179">
        <v>11</v>
      </c>
      <c r="AD179">
        <v>157.32939963636363</v>
      </c>
      <c r="AE179">
        <v>0.42109999999999997</v>
      </c>
      <c r="AF179">
        <v>0.11033514830677203</v>
      </c>
      <c r="AG179">
        <v>0.15082710425045287</v>
      </c>
      <c r="AH179">
        <v>0.26681876399137144</v>
      </c>
      <c r="AI179">
        <v>188.41534256017883</v>
      </c>
      <c r="AJ179">
        <v>5.7887178755872863</v>
      </c>
      <c r="AK179">
        <v>1.3220754364013299</v>
      </c>
      <c r="AL179">
        <v>3.3816862019897203</v>
      </c>
      <c r="AM179">
        <v>2.15</v>
      </c>
      <c r="AN179">
        <v>0.78558691297637595</v>
      </c>
      <c r="AO179">
        <v>4</v>
      </c>
      <c r="AP179">
        <v>0.31304347826086959</v>
      </c>
      <c r="AQ179">
        <v>133</v>
      </c>
      <c r="AR179">
        <v>3.863787322868677</v>
      </c>
      <c r="AS179">
        <v>7961.6499999999651</v>
      </c>
      <c r="AT179">
        <v>0.2805315388469673</v>
      </c>
      <c r="AU179">
        <v>22684184.84</v>
      </c>
    </row>
    <row r="180" spans="1:47" ht="15" x14ac:dyDescent="0.25">
      <c r="A180" t="s">
        <v>957</v>
      </c>
      <c r="B180" t="s">
        <v>497</v>
      </c>
      <c r="C180" t="s">
        <v>392</v>
      </c>
      <c r="D180"/>
      <c r="E180">
        <v>82.407000000000011</v>
      </c>
      <c r="F180" t="s">
        <v>1520</v>
      </c>
      <c r="G180">
        <v>-134394</v>
      </c>
      <c r="H180">
        <v>0.44681047601751012</v>
      </c>
      <c r="I180">
        <v>-130253</v>
      </c>
      <c r="J180">
        <v>2.3658576129470863E-4</v>
      </c>
      <c r="K180">
        <v>0.71363659452888473</v>
      </c>
      <c r="L180" s="126">
        <v>150822.4541</v>
      </c>
      <c r="M180">
        <v>35190</v>
      </c>
      <c r="N180">
        <v>6</v>
      </c>
      <c r="O180">
        <v>2.84</v>
      </c>
      <c r="P180">
        <v>0</v>
      </c>
      <c r="Q180">
        <v>-13.699999999999996</v>
      </c>
      <c r="R180">
        <v>13111.7</v>
      </c>
      <c r="S180">
        <v>422.90128499999997</v>
      </c>
      <c r="T180">
        <v>520.373019760229</v>
      </c>
      <c r="U180">
        <v>0.52246418924927129</v>
      </c>
      <c r="V180">
        <v>0.14270941030600084</v>
      </c>
      <c r="W180">
        <v>4.2991512782941763E-2</v>
      </c>
      <c r="X180">
        <v>10655.800000000001</v>
      </c>
      <c r="Y180">
        <v>30.56</v>
      </c>
      <c r="Z180">
        <v>54326.668848167545</v>
      </c>
      <c r="AA180">
        <v>10.848484848484848</v>
      </c>
      <c r="AB180">
        <v>13.838392833769634</v>
      </c>
      <c r="AC180">
        <v>9.33</v>
      </c>
      <c r="AD180">
        <v>45.327040192926042</v>
      </c>
      <c r="AE180">
        <v>0.45429999999999998</v>
      </c>
      <c r="AF180">
        <v>0.12637521130547194</v>
      </c>
      <c r="AG180">
        <v>0.17339621569973301</v>
      </c>
      <c r="AH180">
        <v>0.30622948838977082</v>
      </c>
      <c r="AI180">
        <v>243.56984396488653</v>
      </c>
      <c r="AJ180">
        <v>5.3650283478632312</v>
      </c>
      <c r="AK180">
        <v>1.102974486923092</v>
      </c>
      <c r="AL180">
        <v>2.5115657340349107</v>
      </c>
      <c r="AM180">
        <v>1.6</v>
      </c>
      <c r="AN180">
        <v>1.48139244910676</v>
      </c>
      <c r="AO180">
        <v>56</v>
      </c>
      <c r="AP180">
        <v>4.5248868778280547E-3</v>
      </c>
      <c r="AQ180">
        <v>3.88</v>
      </c>
      <c r="AR180">
        <v>3.6523491766324074</v>
      </c>
      <c r="AS180">
        <v>-19709.319999999978</v>
      </c>
      <c r="AT180">
        <v>0.52896505150132145</v>
      </c>
      <c r="AU180">
        <v>5544965.9900000002</v>
      </c>
    </row>
    <row r="181" spans="1:47" ht="15" x14ac:dyDescent="0.25">
      <c r="A181" t="s">
        <v>958</v>
      </c>
      <c r="B181" t="s">
        <v>419</v>
      </c>
      <c r="C181" t="s">
        <v>360</v>
      </c>
      <c r="D181"/>
      <c r="E181">
        <v>88.177999999999997</v>
      </c>
      <c r="F181" t="s">
        <v>1520</v>
      </c>
      <c r="G181">
        <v>360335</v>
      </c>
      <c r="H181">
        <v>0.28941347705078446</v>
      </c>
      <c r="I181">
        <v>367814</v>
      </c>
      <c r="J181">
        <v>0</v>
      </c>
      <c r="K181">
        <v>0.69726174098821148</v>
      </c>
      <c r="L181" s="126">
        <v>136319.291</v>
      </c>
      <c r="M181">
        <v>40140</v>
      </c>
      <c r="N181">
        <v>29</v>
      </c>
      <c r="O181">
        <v>10.940000000000001</v>
      </c>
      <c r="P181">
        <v>0</v>
      </c>
      <c r="Q181">
        <v>130</v>
      </c>
      <c r="R181">
        <v>9748.8000000000011</v>
      </c>
      <c r="S181">
        <v>827.05095700000004</v>
      </c>
      <c r="T181">
        <v>992.53471170303408</v>
      </c>
      <c r="U181">
        <v>0.41869069259779601</v>
      </c>
      <c r="V181">
        <v>0.1687381603501367</v>
      </c>
      <c r="W181">
        <v>0</v>
      </c>
      <c r="X181">
        <v>8123.4000000000005</v>
      </c>
      <c r="Y181">
        <v>56</v>
      </c>
      <c r="Z181">
        <v>46320.607142857145</v>
      </c>
      <c r="AA181">
        <v>11.75</v>
      </c>
      <c r="AB181">
        <v>14.768767089285715</v>
      </c>
      <c r="AC181">
        <v>15.5</v>
      </c>
      <c r="AD181">
        <v>53.358126258064516</v>
      </c>
      <c r="AE181">
        <v>0.29920000000000002</v>
      </c>
      <c r="AF181">
        <v>0.10026709991574213</v>
      </c>
      <c r="AG181">
        <v>0.20093584311828044</v>
      </c>
      <c r="AH181">
        <v>0.30566797996816042</v>
      </c>
      <c r="AI181">
        <v>195.05206859944423</v>
      </c>
      <c r="AJ181">
        <v>5.0113429375519161</v>
      </c>
      <c r="AK181">
        <v>1.3134425792534001</v>
      </c>
      <c r="AL181">
        <v>2.2203941903569349</v>
      </c>
      <c r="AM181">
        <v>1.5</v>
      </c>
      <c r="AN181">
        <v>1.03297217065071</v>
      </c>
      <c r="AO181">
        <v>57</v>
      </c>
      <c r="AP181">
        <v>1.0899182561307902E-2</v>
      </c>
      <c r="AQ181">
        <v>6.33</v>
      </c>
      <c r="AR181">
        <v>3.9345556481551633</v>
      </c>
      <c r="AS181">
        <v>-35785.770000000019</v>
      </c>
      <c r="AT181">
        <v>0.48862366127056739</v>
      </c>
      <c r="AU181">
        <v>8062720.5700000003</v>
      </c>
    </row>
    <row r="182" spans="1:47" ht="15" x14ac:dyDescent="0.25">
      <c r="A182" t="s">
        <v>959</v>
      </c>
      <c r="B182" t="s">
        <v>409</v>
      </c>
      <c r="C182" t="s">
        <v>106</v>
      </c>
      <c r="D182"/>
      <c r="E182">
        <v>75.379000000000005</v>
      </c>
      <c r="F182" t="s">
        <v>1520</v>
      </c>
      <c r="G182">
        <v>-366598</v>
      </c>
      <c r="H182">
        <v>0.43907582123022165</v>
      </c>
      <c r="I182">
        <v>608516</v>
      </c>
      <c r="J182">
        <v>0</v>
      </c>
      <c r="K182">
        <v>0.72885938262500094</v>
      </c>
      <c r="L182" s="126">
        <v>144792.46580000001</v>
      </c>
      <c r="M182">
        <v>34754</v>
      </c>
      <c r="N182">
        <v>0</v>
      </c>
      <c r="O182">
        <v>22.300000000000004</v>
      </c>
      <c r="P182">
        <v>0</v>
      </c>
      <c r="Q182">
        <v>-123.92</v>
      </c>
      <c r="R182">
        <v>12981.7</v>
      </c>
      <c r="S182">
        <v>1005.906998</v>
      </c>
      <c r="T182">
        <v>1401.8037815426501</v>
      </c>
      <c r="U182">
        <v>0.98217980982770725</v>
      </c>
      <c r="V182">
        <v>0.21841810767480116</v>
      </c>
      <c r="W182">
        <v>0</v>
      </c>
      <c r="X182">
        <v>9315.4</v>
      </c>
      <c r="Y182">
        <v>85</v>
      </c>
      <c r="Z182">
        <v>51836.811764705883</v>
      </c>
      <c r="AA182">
        <v>10.247058823529411</v>
      </c>
      <c r="AB182">
        <v>11.83419997647059</v>
      </c>
      <c r="AC182">
        <v>13.1</v>
      </c>
      <c r="AD182">
        <v>76.786793740458023</v>
      </c>
      <c r="AE182">
        <v>0.48759999999999998</v>
      </c>
      <c r="AF182">
        <v>0.1087893755699666</v>
      </c>
      <c r="AG182">
        <v>0.19543944611742675</v>
      </c>
      <c r="AH182">
        <v>0.30789483858302918</v>
      </c>
      <c r="AI182">
        <v>246.24244636182559</v>
      </c>
      <c r="AJ182">
        <v>4.6588123796412555</v>
      </c>
      <c r="AK182">
        <v>1.0613000561169494</v>
      </c>
      <c r="AL182">
        <v>2.7866308837006502</v>
      </c>
      <c r="AM182">
        <v>4</v>
      </c>
      <c r="AN182">
        <v>1.61873884314473</v>
      </c>
      <c r="AO182">
        <v>207</v>
      </c>
      <c r="AP182">
        <v>0</v>
      </c>
      <c r="AQ182">
        <v>3.9</v>
      </c>
      <c r="AR182">
        <v>2.2908802189483493</v>
      </c>
      <c r="AS182">
        <v>-89202.23000000004</v>
      </c>
      <c r="AT182">
        <v>0.63700388598615421</v>
      </c>
      <c r="AU182">
        <v>13058412.189999999</v>
      </c>
    </row>
    <row r="183" spans="1:47" ht="15" x14ac:dyDescent="0.25">
      <c r="A183" t="s">
        <v>960</v>
      </c>
      <c r="B183" t="s">
        <v>442</v>
      </c>
      <c r="C183" t="s">
        <v>375</v>
      </c>
      <c r="D183"/>
      <c r="E183">
        <v>90.007000000000005</v>
      </c>
      <c r="F183" t="s">
        <v>1520</v>
      </c>
      <c r="G183">
        <v>716015</v>
      </c>
      <c r="H183">
        <v>0.38550417572177742</v>
      </c>
      <c r="I183">
        <v>719394</v>
      </c>
      <c r="J183">
        <v>5.523370268294055E-3</v>
      </c>
      <c r="K183">
        <v>0.59888818667338672</v>
      </c>
      <c r="L183" s="126">
        <v>89652.189400000003</v>
      </c>
      <c r="M183">
        <v>35295</v>
      </c>
      <c r="N183">
        <v>0</v>
      </c>
      <c r="O183">
        <v>21.49</v>
      </c>
      <c r="P183">
        <v>0</v>
      </c>
      <c r="Q183">
        <v>-16.730000000000004</v>
      </c>
      <c r="R183">
        <v>11410.2</v>
      </c>
      <c r="S183">
        <v>829.17465200000004</v>
      </c>
      <c r="T183">
        <v>1049.0653180827301</v>
      </c>
      <c r="U183">
        <v>0.55274921501097696</v>
      </c>
      <c r="V183">
        <v>0.20531236765303337</v>
      </c>
      <c r="W183">
        <v>0</v>
      </c>
      <c r="X183">
        <v>9018.6</v>
      </c>
      <c r="Y183">
        <v>57.000000000000007</v>
      </c>
      <c r="Z183">
        <v>56852.754385964909</v>
      </c>
      <c r="AA183">
        <v>12.220588235294118</v>
      </c>
      <c r="AB183">
        <v>14.546923719298244</v>
      </c>
      <c r="AC183">
        <v>11.55</v>
      </c>
      <c r="AD183">
        <v>71.79001316017316</v>
      </c>
      <c r="AE183">
        <v>0.41</v>
      </c>
      <c r="AF183">
        <v>0.12054656782514162</v>
      </c>
      <c r="AG183">
        <v>0.14125938707213384</v>
      </c>
      <c r="AH183">
        <v>0.26918097065371294</v>
      </c>
      <c r="AI183">
        <v>256.30908939073549</v>
      </c>
      <c r="AJ183">
        <v>5.0184605575814611</v>
      </c>
      <c r="AK183">
        <v>1.3234007293259615</v>
      </c>
      <c r="AL183">
        <v>0.83243453711328075</v>
      </c>
      <c r="AM183">
        <v>0.5</v>
      </c>
      <c r="AN183">
        <v>1.4129586488622501</v>
      </c>
      <c r="AO183">
        <v>64</v>
      </c>
      <c r="AP183">
        <v>0</v>
      </c>
      <c r="AQ183">
        <v>6.06</v>
      </c>
      <c r="AR183">
        <v>3.4598571191347731</v>
      </c>
      <c r="AS183">
        <v>-9341.109999999986</v>
      </c>
      <c r="AT183">
        <v>0.63943772795837406</v>
      </c>
      <c r="AU183">
        <v>9461082.75</v>
      </c>
    </row>
    <row r="184" spans="1:47" ht="15" x14ac:dyDescent="0.25">
      <c r="A184" t="s">
        <v>961</v>
      </c>
      <c r="B184" t="s">
        <v>655</v>
      </c>
      <c r="C184" t="s">
        <v>210</v>
      </c>
      <c r="D184"/>
      <c r="E184">
        <v>93.213000000000008</v>
      </c>
      <c r="F184" t="s">
        <v>1516</v>
      </c>
      <c r="G184">
        <v>-1040425</v>
      </c>
      <c r="H184">
        <v>0.10334752160893952</v>
      </c>
      <c r="I184">
        <v>-1403993</v>
      </c>
      <c r="J184">
        <v>0</v>
      </c>
      <c r="K184">
        <v>0.72022385832906954</v>
      </c>
      <c r="L184" s="126">
        <v>174458.51190000001</v>
      </c>
      <c r="M184">
        <v>41984</v>
      </c>
      <c r="N184">
        <v>69</v>
      </c>
      <c r="O184">
        <v>90.31</v>
      </c>
      <c r="P184">
        <v>0</v>
      </c>
      <c r="Q184">
        <v>-13.300000000000011</v>
      </c>
      <c r="R184">
        <v>9787.9</v>
      </c>
      <c r="S184">
        <v>1892.804451</v>
      </c>
      <c r="T184">
        <v>2242.4574860196103</v>
      </c>
      <c r="U184">
        <v>0.30289834467427507</v>
      </c>
      <c r="V184">
        <v>0.12196496837168523</v>
      </c>
      <c r="W184">
        <v>1.2341975943504372E-2</v>
      </c>
      <c r="X184">
        <v>8261.7000000000007</v>
      </c>
      <c r="Y184">
        <v>130.19999999999999</v>
      </c>
      <c r="Z184">
        <v>52526.251920122893</v>
      </c>
      <c r="AA184">
        <v>13.044117647058824</v>
      </c>
      <c r="AB184">
        <v>14.537668594470047</v>
      </c>
      <c r="AC184">
        <v>16</v>
      </c>
      <c r="AD184">
        <v>118.3002781875</v>
      </c>
      <c r="AE184">
        <v>0.39889999999999998</v>
      </c>
      <c r="AF184">
        <v>0.11825337371645155</v>
      </c>
      <c r="AG184">
        <v>0.15545003461742887</v>
      </c>
      <c r="AH184">
        <v>0.27818499655301732</v>
      </c>
      <c r="AI184">
        <v>160.41805049622636</v>
      </c>
      <c r="AJ184">
        <v>5.6168111579502042</v>
      </c>
      <c r="AK184">
        <v>0.95594905150836518</v>
      </c>
      <c r="AL184">
        <v>3.066937129495455</v>
      </c>
      <c r="AM184">
        <v>0</v>
      </c>
      <c r="AN184">
        <v>1.03243909661898</v>
      </c>
      <c r="AO184">
        <v>46</v>
      </c>
      <c r="AP184">
        <v>4.5267489711934158E-2</v>
      </c>
      <c r="AQ184">
        <v>19.72</v>
      </c>
      <c r="AR184">
        <v>3.8957639000853925</v>
      </c>
      <c r="AS184">
        <v>-18808.460000000079</v>
      </c>
      <c r="AT184">
        <v>0.40642808531143343</v>
      </c>
      <c r="AU184">
        <v>18526582.460000001</v>
      </c>
    </row>
    <row r="185" spans="1:47" ht="15" x14ac:dyDescent="0.25">
      <c r="A185" t="s">
        <v>962</v>
      </c>
      <c r="B185" t="s">
        <v>178</v>
      </c>
      <c r="C185" t="s">
        <v>179</v>
      </c>
      <c r="D185"/>
      <c r="E185">
        <v>89.683999999999997</v>
      </c>
      <c r="F185" t="s">
        <v>1519</v>
      </c>
      <c r="G185">
        <v>-758222</v>
      </c>
      <c r="H185">
        <v>0.15451175858663238</v>
      </c>
      <c r="I185">
        <v>-386482</v>
      </c>
      <c r="J185">
        <v>0</v>
      </c>
      <c r="K185">
        <v>0.79418960236673486</v>
      </c>
      <c r="L185" s="126">
        <v>143157.4865</v>
      </c>
      <c r="M185">
        <v>36291</v>
      </c>
      <c r="N185">
        <v>103</v>
      </c>
      <c r="O185">
        <v>199.25000000000003</v>
      </c>
      <c r="P185">
        <v>0</v>
      </c>
      <c r="Q185">
        <v>-219.42</v>
      </c>
      <c r="R185">
        <v>11364.5</v>
      </c>
      <c r="S185">
        <v>5500.2084320000004</v>
      </c>
      <c r="T185">
        <v>6946.1101345228808</v>
      </c>
      <c r="U185">
        <v>0.39789793460685347</v>
      </c>
      <c r="V185">
        <v>0.18762467691151674</v>
      </c>
      <c r="W185">
        <v>1.510187041580827E-2</v>
      </c>
      <c r="X185">
        <v>8998.9</v>
      </c>
      <c r="Y185">
        <v>332.72</v>
      </c>
      <c r="Z185">
        <v>61834.701851406586</v>
      </c>
      <c r="AA185">
        <v>12.173652694610778</v>
      </c>
      <c r="AB185">
        <v>16.531042414041838</v>
      </c>
      <c r="AC185">
        <v>39.5</v>
      </c>
      <c r="AD185">
        <v>139.2457830886076</v>
      </c>
      <c r="AE185">
        <v>0.50970000000000004</v>
      </c>
      <c r="AF185">
        <v>0.10784144501318889</v>
      </c>
      <c r="AG185">
        <v>0.15498868465666721</v>
      </c>
      <c r="AH185">
        <v>0.27055867876916595</v>
      </c>
      <c r="AI185">
        <v>131.56846853108493</v>
      </c>
      <c r="AJ185">
        <v>7.7663270983094126</v>
      </c>
      <c r="AK185">
        <v>1.4717706666445567</v>
      </c>
      <c r="AL185">
        <v>3.9404468986559875</v>
      </c>
      <c r="AM185">
        <v>2.5</v>
      </c>
      <c r="AN185">
        <v>0.87757629889355604</v>
      </c>
      <c r="AO185">
        <v>32</v>
      </c>
      <c r="AP185">
        <v>7.7391834247410113E-2</v>
      </c>
      <c r="AQ185">
        <v>43.81</v>
      </c>
      <c r="AR185">
        <v>3.5811855176082155</v>
      </c>
      <c r="AS185">
        <v>57926.64000000013</v>
      </c>
      <c r="AT185">
        <v>0.33597110617845599</v>
      </c>
      <c r="AU185">
        <v>62507215.829999998</v>
      </c>
    </row>
    <row r="186" spans="1:47" ht="15" x14ac:dyDescent="0.25">
      <c r="A186" t="s">
        <v>963</v>
      </c>
      <c r="B186" t="s">
        <v>513</v>
      </c>
      <c r="C186" t="s">
        <v>145</v>
      </c>
      <c r="D186"/>
      <c r="E186">
        <v>79.05</v>
      </c>
      <c r="F186" t="s">
        <v>1520</v>
      </c>
      <c r="G186">
        <v>1670630</v>
      </c>
      <c r="H186">
        <v>0.31434171286808904</v>
      </c>
      <c r="I186">
        <v>1670630</v>
      </c>
      <c r="J186">
        <v>7.4683807695110479E-3</v>
      </c>
      <c r="K186">
        <v>0.64171899215731543</v>
      </c>
      <c r="L186" s="126">
        <v>118673.0564</v>
      </c>
      <c r="M186">
        <v>43559</v>
      </c>
      <c r="N186">
        <v>42</v>
      </c>
      <c r="O186">
        <v>50.519999999999996</v>
      </c>
      <c r="P186">
        <v>0.11</v>
      </c>
      <c r="Q186">
        <v>-43.66</v>
      </c>
      <c r="R186">
        <v>12603.4</v>
      </c>
      <c r="S186">
        <v>1378.9142850000001</v>
      </c>
      <c r="T186">
        <v>1723.1474453584401</v>
      </c>
      <c r="U186">
        <v>0.52930364340956848</v>
      </c>
      <c r="V186">
        <v>0.15258185029245672</v>
      </c>
      <c r="W186">
        <v>5.1734037261061516E-2</v>
      </c>
      <c r="X186">
        <v>10085.6</v>
      </c>
      <c r="Y186">
        <v>92.92</v>
      </c>
      <c r="Z186">
        <v>63772.244941885489</v>
      </c>
      <c r="AA186">
        <v>12.447916666666666</v>
      </c>
      <c r="AB186">
        <v>14.839800742574258</v>
      </c>
      <c r="AC186">
        <v>19</v>
      </c>
      <c r="AD186">
        <v>72.574436052631583</v>
      </c>
      <c r="AE186">
        <v>0.94189999999999996</v>
      </c>
      <c r="AF186">
        <v>0.13323727068571972</v>
      </c>
      <c r="AG186">
        <v>9.9699007417424448E-2</v>
      </c>
      <c r="AH186">
        <v>0.23794421392479281</v>
      </c>
      <c r="AI186">
        <v>198.06814895677144</v>
      </c>
      <c r="AJ186">
        <v>4.6840510180544017</v>
      </c>
      <c r="AK186">
        <v>1.0384258510026765</v>
      </c>
      <c r="AL186">
        <v>2.8639793643064015</v>
      </c>
      <c r="AM186">
        <v>1.5</v>
      </c>
      <c r="AN186">
        <v>0.58939822043088497</v>
      </c>
      <c r="AO186">
        <v>4</v>
      </c>
      <c r="AP186">
        <v>7.3684210526315783E-2</v>
      </c>
      <c r="AQ186">
        <v>128.5</v>
      </c>
      <c r="AR186">
        <v>0</v>
      </c>
      <c r="AS186">
        <v>0</v>
      </c>
      <c r="AT186">
        <v>0</v>
      </c>
      <c r="AU186">
        <v>17378971.73</v>
      </c>
    </row>
    <row r="187" spans="1:47" ht="15" x14ac:dyDescent="0.25">
      <c r="A187" t="s">
        <v>964</v>
      </c>
      <c r="B187" t="s">
        <v>575</v>
      </c>
      <c r="C187" t="s">
        <v>173</v>
      </c>
      <c r="D187"/>
      <c r="E187">
        <v>91.433999999999997</v>
      </c>
      <c r="F187" t="s">
        <v>1516</v>
      </c>
      <c r="G187">
        <v>1447981</v>
      </c>
      <c r="H187">
        <v>0.51374518139200598</v>
      </c>
      <c r="I187">
        <v>1447981</v>
      </c>
      <c r="J187">
        <v>3.7468250273598926E-3</v>
      </c>
      <c r="K187">
        <v>0.69541665645775141</v>
      </c>
      <c r="L187" s="126">
        <v>202308.3254</v>
      </c>
      <c r="M187">
        <v>44065</v>
      </c>
      <c r="N187">
        <v>29</v>
      </c>
      <c r="O187">
        <v>34.01</v>
      </c>
      <c r="P187">
        <v>0</v>
      </c>
      <c r="Q187">
        <v>194.18999999999997</v>
      </c>
      <c r="R187">
        <v>10833</v>
      </c>
      <c r="S187">
        <v>1566.5454279999999</v>
      </c>
      <c r="T187">
        <v>1823.9161246936601</v>
      </c>
      <c r="U187">
        <v>0.32558515117635006</v>
      </c>
      <c r="V187">
        <v>0.11786253287000115</v>
      </c>
      <c r="W187">
        <v>0</v>
      </c>
      <c r="X187">
        <v>9304.4</v>
      </c>
      <c r="Y187">
        <v>94.190000000000012</v>
      </c>
      <c r="Z187">
        <v>63758.817284212753</v>
      </c>
      <c r="AA187">
        <v>13.161616161616161</v>
      </c>
      <c r="AB187">
        <v>16.6317595073787</v>
      </c>
      <c r="AC187">
        <v>16</v>
      </c>
      <c r="AD187">
        <v>97.909089249999994</v>
      </c>
      <c r="AE187">
        <v>0.45429999999999998</v>
      </c>
      <c r="AF187">
        <v>0.11880091427030048</v>
      </c>
      <c r="AG187">
        <v>0.13798530866451844</v>
      </c>
      <c r="AH187">
        <v>0.27133728398799239</v>
      </c>
      <c r="AI187">
        <v>157.19620739910008</v>
      </c>
      <c r="AJ187">
        <v>4.6921367281882596</v>
      </c>
      <c r="AK187">
        <v>0.85594838683478514</v>
      </c>
      <c r="AL187">
        <v>3.0490443645814298</v>
      </c>
      <c r="AM187">
        <v>1.4</v>
      </c>
      <c r="AN187">
        <v>1.3356410785208099</v>
      </c>
      <c r="AO187">
        <v>89</v>
      </c>
      <c r="AP187">
        <v>1.8268467037331215E-2</v>
      </c>
      <c r="AQ187">
        <v>13.73</v>
      </c>
      <c r="AR187">
        <v>3.8144198924374213</v>
      </c>
      <c r="AS187">
        <v>-19040.930000000051</v>
      </c>
      <c r="AT187">
        <v>0.38230618103722175</v>
      </c>
      <c r="AU187">
        <v>16970406.52</v>
      </c>
    </row>
    <row r="188" spans="1:47" ht="15" x14ac:dyDescent="0.25">
      <c r="A188" t="s">
        <v>965</v>
      </c>
      <c r="B188" t="s">
        <v>514</v>
      </c>
      <c r="C188" t="s">
        <v>145</v>
      </c>
      <c r="D188"/>
      <c r="E188">
        <v>100.798</v>
      </c>
      <c r="F188" t="s">
        <v>1516</v>
      </c>
      <c r="G188">
        <v>-6894111</v>
      </c>
      <c r="H188">
        <v>0.14539782635456933</v>
      </c>
      <c r="I188">
        <v>-5801230</v>
      </c>
      <c r="J188">
        <v>0</v>
      </c>
      <c r="K188">
        <v>0.81000110729845776</v>
      </c>
      <c r="L188" s="126">
        <v>176124.7482</v>
      </c>
      <c r="M188">
        <v>63612</v>
      </c>
      <c r="N188">
        <v>23</v>
      </c>
      <c r="O188">
        <v>62.220000000000006</v>
      </c>
      <c r="P188">
        <v>0</v>
      </c>
      <c r="Q188">
        <v>-82.91</v>
      </c>
      <c r="R188">
        <v>11252.800000000001</v>
      </c>
      <c r="S188">
        <v>7318.0552580000003</v>
      </c>
      <c r="T188">
        <v>8285.5668216188205</v>
      </c>
      <c r="U188">
        <v>8.6182506521871358E-2</v>
      </c>
      <c r="V188">
        <v>9.4543120898636979E-2</v>
      </c>
      <c r="W188">
        <v>7.2413970832030565E-3</v>
      </c>
      <c r="X188">
        <v>9938.8000000000011</v>
      </c>
      <c r="Y188">
        <v>441.64999999999992</v>
      </c>
      <c r="Z188">
        <v>70269.342239329795</v>
      </c>
      <c r="AA188">
        <v>13.73036093418259</v>
      </c>
      <c r="AB188">
        <v>16.569806991961965</v>
      </c>
      <c r="AC188">
        <v>54</v>
      </c>
      <c r="AD188">
        <v>135.51954181481483</v>
      </c>
      <c r="AE188">
        <v>0</v>
      </c>
      <c r="AF188">
        <v>0.11911165344436431</v>
      </c>
      <c r="AG188">
        <v>0.12406444300179074</v>
      </c>
      <c r="AH188">
        <v>0.25686395420367869</v>
      </c>
      <c r="AI188">
        <v>135.77719284283654</v>
      </c>
      <c r="AJ188">
        <v>5.8508102251855583</v>
      </c>
      <c r="AK188">
        <v>1.3295168901748646</v>
      </c>
      <c r="AL188">
        <v>3.0773072638067682</v>
      </c>
      <c r="AM188">
        <v>0.5</v>
      </c>
      <c r="AN188">
        <v>0.92759501938894995</v>
      </c>
      <c r="AO188">
        <v>33</v>
      </c>
      <c r="AP188">
        <v>0.11499748364368395</v>
      </c>
      <c r="AQ188">
        <v>115.55</v>
      </c>
      <c r="AR188">
        <v>3.784352716014133</v>
      </c>
      <c r="AS188">
        <v>468567.29999999981</v>
      </c>
      <c r="AT188">
        <v>0.33007554957589402</v>
      </c>
      <c r="AU188">
        <v>82348562.510000005</v>
      </c>
    </row>
    <row r="189" spans="1:47" ht="15" x14ac:dyDescent="0.25">
      <c r="A189" t="s">
        <v>966</v>
      </c>
      <c r="B189" t="s">
        <v>763</v>
      </c>
      <c r="C189" t="s">
        <v>119</v>
      </c>
      <c r="D189"/>
      <c r="E189">
        <v>89.114000000000004</v>
      </c>
      <c r="F189" t="s">
        <v>1519</v>
      </c>
      <c r="G189">
        <v>966755</v>
      </c>
      <c r="H189">
        <v>0.60620447294854873</v>
      </c>
      <c r="I189">
        <v>980343</v>
      </c>
      <c r="J189">
        <v>0</v>
      </c>
      <c r="K189">
        <v>0.54215455967467341</v>
      </c>
      <c r="L189" s="126">
        <v>281772.55450000003</v>
      </c>
      <c r="M189">
        <v>33341</v>
      </c>
      <c r="N189">
        <v>33</v>
      </c>
      <c r="O189">
        <v>11.58</v>
      </c>
      <c r="P189">
        <v>0</v>
      </c>
      <c r="Q189">
        <v>32.930000000000007</v>
      </c>
      <c r="R189">
        <v>10648.800000000001</v>
      </c>
      <c r="S189">
        <v>936.12826299999995</v>
      </c>
      <c r="T189">
        <v>1151.2339968224699</v>
      </c>
      <c r="U189">
        <v>0.48666838509927568</v>
      </c>
      <c r="V189">
        <v>0.18468792454351957</v>
      </c>
      <c r="W189">
        <v>0</v>
      </c>
      <c r="X189">
        <v>8659.1</v>
      </c>
      <c r="Y189">
        <v>61.789999999999992</v>
      </c>
      <c r="Z189">
        <v>48203.068943194696</v>
      </c>
      <c r="AA189">
        <v>15.885714285714286</v>
      </c>
      <c r="AB189">
        <v>15.150158002913093</v>
      </c>
      <c r="AC189">
        <v>7.49</v>
      </c>
      <c r="AD189">
        <v>124.98374672897195</v>
      </c>
      <c r="AE189">
        <v>0.79790000000000005</v>
      </c>
      <c r="AF189">
        <v>0.12959495522143757</v>
      </c>
      <c r="AG189">
        <v>0.20167660203823723</v>
      </c>
      <c r="AH189">
        <v>0.3355873987481317</v>
      </c>
      <c r="AI189">
        <v>202.02893927581377</v>
      </c>
      <c r="AJ189">
        <v>5.3231348578982152</v>
      </c>
      <c r="AK189">
        <v>1.223630138797092</v>
      </c>
      <c r="AL189">
        <v>3.4219103238598811</v>
      </c>
      <c r="AM189">
        <v>0</v>
      </c>
      <c r="AN189">
        <v>1.6157655877975601</v>
      </c>
      <c r="AO189">
        <v>136</v>
      </c>
      <c r="AP189">
        <v>4.2513863216266171E-2</v>
      </c>
      <c r="AQ189">
        <v>3.81</v>
      </c>
      <c r="AR189">
        <v>2.3044002370498076</v>
      </c>
      <c r="AS189">
        <v>72095.669999999984</v>
      </c>
      <c r="AT189">
        <v>0.63607143163932489</v>
      </c>
      <c r="AU189">
        <v>9968686.1199999992</v>
      </c>
    </row>
    <row r="190" spans="1:47" ht="15" x14ac:dyDescent="0.25">
      <c r="A190" t="s">
        <v>967</v>
      </c>
      <c r="B190" t="s">
        <v>704</v>
      </c>
      <c r="C190" t="s">
        <v>289</v>
      </c>
      <c r="D190"/>
      <c r="E190">
        <v>103.66900000000001</v>
      </c>
      <c r="F190" t="s">
        <v>1520</v>
      </c>
      <c r="G190">
        <v>813421</v>
      </c>
      <c r="H190">
        <v>0.8246560040868437</v>
      </c>
      <c r="I190">
        <v>761071</v>
      </c>
      <c r="J190">
        <v>0</v>
      </c>
      <c r="K190">
        <v>0.68952545876782345</v>
      </c>
      <c r="L190" s="126">
        <v>141572.87779999999</v>
      </c>
      <c r="M190">
        <v>46601</v>
      </c>
      <c r="N190">
        <v>13</v>
      </c>
      <c r="O190">
        <v>5.55</v>
      </c>
      <c r="P190">
        <v>0</v>
      </c>
      <c r="Q190">
        <v>-15.8</v>
      </c>
      <c r="R190">
        <v>11785.2</v>
      </c>
      <c r="S190">
        <v>723.97792200000004</v>
      </c>
      <c r="T190">
        <v>807.60368173386701</v>
      </c>
      <c r="U190">
        <v>6.2318887950840014E-2</v>
      </c>
      <c r="V190">
        <v>0.11434510429725506</v>
      </c>
      <c r="W190">
        <v>0</v>
      </c>
      <c r="X190">
        <v>10564.9</v>
      </c>
      <c r="Y190">
        <v>47.5</v>
      </c>
      <c r="Z190">
        <v>61621.242105263154</v>
      </c>
      <c r="AA190">
        <v>14.358490566037736</v>
      </c>
      <c r="AB190">
        <v>15.241640463157896</v>
      </c>
      <c r="AC190">
        <v>6</v>
      </c>
      <c r="AD190">
        <v>120.662987</v>
      </c>
      <c r="AE190">
        <v>0.28810000000000002</v>
      </c>
      <c r="AF190">
        <v>0.10786131741922632</v>
      </c>
      <c r="AG190">
        <v>0.17884665030628752</v>
      </c>
      <c r="AH190">
        <v>0.29519070119838725</v>
      </c>
      <c r="AI190">
        <v>245.50610536435667</v>
      </c>
      <c r="AJ190">
        <v>5.931809543099229</v>
      </c>
      <c r="AK190">
        <v>0.94505021351292051</v>
      </c>
      <c r="AL190">
        <v>2.3345764905114748</v>
      </c>
      <c r="AM190">
        <v>2.4</v>
      </c>
      <c r="AN190">
        <v>0.99172685402812699</v>
      </c>
      <c r="AO190">
        <v>45</v>
      </c>
      <c r="AP190">
        <v>0</v>
      </c>
      <c r="AQ190">
        <v>6.04</v>
      </c>
      <c r="AR190">
        <v>3.8849336583993623</v>
      </c>
      <c r="AS190">
        <v>6723.7299999999814</v>
      </c>
      <c r="AT190">
        <v>0.65468540320733393</v>
      </c>
      <c r="AU190">
        <v>8532228.8000000007</v>
      </c>
    </row>
    <row r="191" spans="1:47" ht="15" x14ac:dyDescent="0.25">
      <c r="A191" t="s">
        <v>968</v>
      </c>
      <c r="B191" t="s">
        <v>611</v>
      </c>
      <c r="C191" t="s">
        <v>139</v>
      </c>
      <c r="D191"/>
      <c r="E191">
        <v>97.186999999999998</v>
      </c>
      <c r="F191" t="s">
        <v>1517</v>
      </c>
      <c r="G191">
        <v>1011834</v>
      </c>
      <c r="H191">
        <v>0.5702736809909249</v>
      </c>
      <c r="I191">
        <v>1158368</v>
      </c>
      <c r="J191">
        <v>0</v>
      </c>
      <c r="K191">
        <v>0.70429950294549237</v>
      </c>
      <c r="L191" s="126">
        <v>138233.7297</v>
      </c>
      <c r="M191">
        <v>41153</v>
      </c>
      <c r="N191">
        <v>14</v>
      </c>
      <c r="O191">
        <v>2.21</v>
      </c>
      <c r="P191">
        <v>0</v>
      </c>
      <c r="Q191">
        <v>46.28</v>
      </c>
      <c r="R191">
        <v>9933.5</v>
      </c>
      <c r="S191">
        <v>996.72209499999997</v>
      </c>
      <c r="T191">
        <v>1110.1987693652602</v>
      </c>
      <c r="U191">
        <v>7.7972131238848469E-2</v>
      </c>
      <c r="V191">
        <v>0.10216109536530341</v>
      </c>
      <c r="W191">
        <v>7.0230207949789659E-3</v>
      </c>
      <c r="X191">
        <v>8918.1</v>
      </c>
      <c r="Y191">
        <v>58.949999999999996</v>
      </c>
      <c r="Z191">
        <v>58105.27565733673</v>
      </c>
      <c r="AA191">
        <v>12.923076923076923</v>
      </c>
      <c r="AB191">
        <v>16.907923579304494</v>
      </c>
      <c r="AC191">
        <v>6</v>
      </c>
      <c r="AD191">
        <v>166.12034916666667</v>
      </c>
      <c r="AE191">
        <v>0.28810000000000002</v>
      </c>
      <c r="AF191">
        <v>0.10862869094025129</v>
      </c>
      <c r="AG191">
        <v>0.18884015073609783</v>
      </c>
      <c r="AH191">
        <v>0.30275754412952977</v>
      </c>
      <c r="AI191">
        <v>227.33217326741413</v>
      </c>
      <c r="AJ191">
        <v>4.1123441327172348</v>
      </c>
      <c r="AK191">
        <v>0.77429172900475318</v>
      </c>
      <c r="AL191">
        <v>2.3222937326501523</v>
      </c>
      <c r="AM191">
        <v>0.5</v>
      </c>
      <c r="AN191">
        <v>1.42401344536799</v>
      </c>
      <c r="AO191">
        <v>61</v>
      </c>
      <c r="AP191">
        <v>0</v>
      </c>
      <c r="AQ191">
        <v>6.67</v>
      </c>
      <c r="AR191">
        <v>3.1078407080983839</v>
      </c>
      <c r="AS191">
        <v>17539.740000000049</v>
      </c>
      <c r="AT191">
        <v>0.73740603582073594</v>
      </c>
      <c r="AU191">
        <v>9900916.9100000001</v>
      </c>
    </row>
    <row r="192" spans="1:47" ht="15" x14ac:dyDescent="0.25">
      <c r="A192" t="s">
        <v>969</v>
      </c>
      <c r="B192" t="s">
        <v>180</v>
      </c>
      <c r="C192" t="s">
        <v>181</v>
      </c>
      <c r="D192"/>
      <c r="E192">
        <v>75.905000000000001</v>
      </c>
      <c r="F192" t="s">
        <v>1517</v>
      </c>
      <c r="G192">
        <v>2094529</v>
      </c>
      <c r="H192">
        <v>0.29591190752692365</v>
      </c>
      <c r="I192">
        <v>1319973</v>
      </c>
      <c r="J192">
        <v>0</v>
      </c>
      <c r="K192">
        <v>0.5410822546634434</v>
      </c>
      <c r="L192" s="126">
        <v>76296.322799999994</v>
      </c>
      <c r="M192">
        <v>29398</v>
      </c>
      <c r="N192">
        <v>14</v>
      </c>
      <c r="O192">
        <v>156.59999999999997</v>
      </c>
      <c r="P192">
        <v>0</v>
      </c>
      <c r="Q192">
        <v>-420.76</v>
      </c>
      <c r="R192">
        <v>11846.5</v>
      </c>
      <c r="S192">
        <v>1793.771172</v>
      </c>
      <c r="T192">
        <v>2370.81278750107</v>
      </c>
      <c r="U192">
        <v>0.78918624353942957</v>
      </c>
      <c r="V192">
        <v>0.16880599138093408</v>
      </c>
      <c r="W192">
        <v>1.3288799804616327E-2</v>
      </c>
      <c r="X192">
        <v>8963.1</v>
      </c>
      <c r="Y192">
        <v>119.75</v>
      </c>
      <c r="Z192">
        <v>49956.938622129441</v>
      </c>
      <c r="AA192">
        <v>11.355371900826446</v>
      </c>
      <c r="AB192">
        <v>14.979299974947807</v>
      </c>
      <c r="AC192">
        <v>16.600000000000001</v>
      </c>
      <c r="AD192">
        <v>108.05850433734939</v>
      </c>
      <c r="AE192">
        <v>0.80889999999999995</v>
      </c>
      <c r="AF192">
        <v>0.1160997643314011</v>
      </c>
      <c r="AG192">
        <v>0.17960730322767801</v>
      </c>
      <c r="AH192">
        <v>0.30275927254208845</v>
      </c>
      <c r="AI192">
        <v>205.79157796834076</v>
      </c>
      <c r="AJ192">
        <v>8.645174850938524</v>
      </c>
      <c r="AK192">
        <v>1.3615957230666706</v>
      </c>
      <c r="AL192">
        <v>2.0979074234104398</v>
      </c>
      <c r="AM192">
        <v>2.23</v>
      </c>
      <c r="AN192">
        <v>0.98040596903377897</v>
      </c>
      <c r="AO192">
        <v>22</v>
      </c>
      <c r="AP192">
        <v>9.2470277410832233E-2</v>
      </c>
      <c r="AQ192">
        <v>33.450000000000003</v>
      </c>
      <c r="AR192">
        <v>3.3491338982069969</v>
      </c>
      <c r="AS192">
        <v>74936.240000000107</v>
      </c>
      <c r="AT192">
        <v>0.62401121771028967</v>
      </c>
      <c r="AU192">
        <v>21249884.559999999</v>
      </c>
    </row>
    <row r="193" spans="1:47" ht="15" x14ac:dyDescent="0.25">
      <c r="A193" t="s">
        <v>970</v>
      </c>
      <c r="B193" t="s">
        <v>182</v>
      </c>
      <c r="C193" t="s">
        <v>183</v>
      </c>
      <c r="D193"/>
      <c r="E193">
        <v>85.944000000000003</v>
      </c>
      <c r="F193" t="s">
        <v>1520</v>
      </c>
      <c r="G193">
        <v>1160249</v>
      </c>
      <c r="H193">
        <v>0.26418520352100455</v>
      </c>
      <c r="I193">
        <v>1058216</v>
      </c>
      <c r="J193">
        <v>2.6477542662380125E-3</v>
      </c>
      <c r="K193">
        <v>0.69468368800911473</v>
      </c>
      <c r="L193" s="126">
        <v>135013.78169999999</v>
      </c>
      <c r="M193">
        <v>35252</v>
      </c>
      <c r="N193">
        <v>108</v>
      </c>
      <c r="O193">
        <v>99.210000000000008</v>
      </c>
      <c r="P193">
        <v>0</v>
      </c>
      <c r="Q193">
        <v>55.610000000000014</v>
      </c>
      <c r="R193">
        <v>11302.300000000001</v>
      </c>
      <c r="S193">
        <v>2832.3121799999999</v>
      </c>
      <c r="T193">
        <v>3679.3207719711604</v>
      </c>
      <c r="U193">
        <v>0.65575939231387981</v>
      </c>
      <c r="V193">
        <v>0.1867970701591235</v>
      </c>
      <c r="W193">
        <v>2.5904584430378715E-3</v>
      </c>
      <c r="X193">
        <v>8700.5</v>
      </c>
      <c r="Y193">
        <v>185.49</v>
      </c>
      <c r="Z193">
        <v>62994.470860962843</v>
      </c>
      <c r="AA193">
        <v>12.693548387096774</v>
      </c>
      <c r="AB193">
        <v>15.269352417920102</v>
      </c>
      <c r="AC193">
        <v>23</v>
      </c>
      <c r="AD193">
        <v>123.14400782608695</v>
      </c>
      <c r="AE193">
        <v>0.29920000000000002</v>
      </c>
      <c r="AF193">
        <v>0.10298823632724109</v>
      </c>
      <c r="AG193">
        <v>0.170894183705911</v>
      </c>
      <c r="AH193">
        <v>0.28722468303272641</v>
      </c>
      <c r="AI193">
        <v>188.85630043789877</v>
      </c>
      <c r="AJ193">
        <v>5.633342007851935</v>
      </c>
      <c r="AK193">
        <v>0.84057124696204899</v>
      </c>
      <c r="AL193">
        <v>2.530525855300056</v>
      </c>
      <c r="AM193">
        <v>1.03</v>
      </c>
      <c r="AN193">
        <v>0.91672597629990105</v>
      </c>
      <c r="AO193">
        <v>24</v>
      </c>
      <c r="AP193">
        <v>2.4740622505985636E-2</v>
      </c>
      <c r="AQ193">
        <v>41.88</v>
      </c>
      <c r="AR193">
        <v>2.7585083518308942</v>
      </c>
      <c r="AS193">
        <v>-22811.790000000037</v>
      </c>
      <c r="AT193">
        <v>0.53118163769017235</v>
      </c>
      <c r="AU193">
        <v>32011771.32</v>
      </c>
    </row>
    <row r="194" spans="1:47" ht="15" x14ac:dyDescent="0.25">
      <c r="A194" t="s">
        <v>971</v>
      </c>
      <c r="B194" t="s">
        <v>632</v>
      </c>
      <c r="C194" t="s">
        <v>335</v>
      </c>
      <c r="D194"/>
      <c r="E194">
        <v>88.594999999999999</v>
      </c>
      <c r="F194" t="s">
        <v>1520</v>
      </c>
      <c r="G194">
        <v>200000</v>
      </c>
      <c r="H194">
        <v>0.28236361232787799</v>
      </c>
      <c r="I194">
        <v>212841</v>
      </c>
      <c r="J194">
        <v>0</v>
      </c>
      <c r="K194">
        <v>0.70381897166569407</v>
      </c>
      <c r="L194" s="126">
        <v>144456.878</v>
      </c>
      <c r="M194">
        <v>34523</v>
      </c>
      <c r="N194">
        <v>39</v>
      </c>
      <c r="O194">
        <v>86.700000000000017</v>
      </c>
      <c r="P194">
        <v>0</v>
      </c>
      <c r="Q194">
        <v>-41.910000000000025</v>
      </c>
      <c r="R194">
        <v>11389.6</v>
      </c>
      <c r="S194">
        <v>1880.9092459999999</v>
      </c>
      <c r="T194">
        <v>2243.9198059913701</v>
      </c>
      <c r="U194">
        <v>0.51517325041635742</v>
      </c>
      <c r="V194">
        <v>0.13834850753878425</v>
      </c>
      <c r="W194">
        <v>0</v>
      </c>
      <c r="X194">
        <v>9547</v>
      </c>
      <c r="Y194">
        <v>134.35</v>
      </c>
      <c r="Z194">
        <v>51517.045031633796</v>
      </c>
      <c r="AA194">
        <v>14.345070422535212</v>
      </c>
      <c r="AB194">
        <v>14.000068820245627</v>
      </c>
      <c r="AC194">
        <v>16.21</v>
      </c>
      <c r="AD194">
        <v>116.0338831585441</v>
      </c>
      <c r="AE194">
        <v>0.89749999999999996</v>
      </c>
      <c r="AF194">
        <v>0.12156585135677737</v>
      </c>
      <c r="AG194">
        <v>0.16109026223396167</v>
      </c>
      <c r="AH194">
        <v>0.28302326360314312</v>
      </c>
      <c r="AI194">
        <v>175.84686805245255</v>
      </c>
      <c r="AJ194">
        <v>6.2640031806308052</v>
      </c>
      <c r="AK194">
        <v>1.703439858262384</v>
      </c>
      <c r="AL194">
        <v>3.3202384263738391</v>
      </c>
      <c r="AM194">
        <v>2.5</v>
      </c>
      <c r="AN194">
        <v>1.47425695612597</v>
      </c>
      <c r="AO194">
        <v>191</v>
      </c>
      <c r="AP194">
        <v>1.4218009478672985E-2</v>
      </c>
      <c r="AQ194">
        <v>6.12</v>
      </c>
      <c r="AR194">
        <v>2.7949179640079342</v>
      </c>
      <c r="AS194">
        <v>25116.840000000084</v>
      </c>
      <c r="AT194">
        <v>0.60244208554913392</v>
      </c>
      <c r="AU194">
        <v>21422751.079999998</v>
      </c>
    </row>
    <row r="195" spans="1:47" ht="15" x14ac:dyDescent="0.25">
      <c r="A195" t="s">
        <v>972</v>
      </c>
      <c r="B195" t="s">
        <v>466</v>
      </c>
      <c r="C195" t="s">
        <v>196</v>
      </c>
      <c r="D195"/>
      <c r="E195">
        <v>98.941000000000003</v>
      </c>
      <c r="F195" t="s">
        <v>1517</v>
      </c>
      <c r="G195">
        <v>832419</v>
      </c>
      <c r="H195">
        <v>0.76907187835288215</v>
      </c>
      <c r="I195">
        <v>822113</v>
      </c>
      <c r="J195">
        <v>0</v>
      </c>
      <c r="K195">
        <v>0.65426400905113746</v>
      </c>
      <c r="L195" s="126">
        <v>174113.5888</v>
      </c>
      <c r="M195">
        <v>40327</v>
      </c>
      <c r="N195">
        <v>30</v>
      </c>
      <c r="O195">
        <v>2.1399999999999997</v>
      </c>
      <c r="P195">
        <v>0</v>
      </c>
      <c r="Q195">
        <v>120.42999999999999</v>
      </c>
      <c r="R195">
        <v>10186</v>
      </c>
      <c r="S195">
        <v>605.75140899999997</v>
      </c>
      <c r="T195">
        <v>652.08683145843906</v>
      </c>
      <c r="U195">
        <v>0.19770106552075722</v>
      </c>
      <c r="V195">
        <v>7.3458936023704735E-2</v>
      </c>
      <c r="W195">
        <v>2.0488718334949843E-3</v>
      </c>
      <c r="X195">
        <v>9462.2000000000007</v>
      </c>
      <c r="Y195">
        <v>38.25</v>
      </c>
      <c r="Z195">
        <v>54837.359477124184</v>
      </c>
      <c r="AA195">
        <v>13.195121951219512</v>
      </c>
      <c r="AB195">
        <v>15.836638143790848</v>
      </c>
      <c r="AC195">
        <v>7</v>
      </c>
      <c r="AD195">
        <v>86.535915571428561</v>
      </c>
      <c r="AE195">
        <v>0.59840000000000004</v>
      </c>
      <c r="AF195">
        <v>0.1211700989076491</v>
      </c>
      <c r="AG195">
        <v>0.11453460504158991</v>
      </c>
      <c r="AH195">
        <v>0.24565033507352105</v>
      </c>
      <c r="AI195">
        <v>211.50095253018225</v>
      </c>
      <c r="AJ195">
        <v>4.4026319692156388</v>
      </c>
      <c r="AK195">
        <v>1.1285904290609365</v>
      </c>
      <c r="AL195">
        <v>1.8955037192566171</v>
      </c>
      <c r="AM195">
        <v>1.5</v>
      </c>
      <c r="AN195">
        <v>1.50253877926422</v>
      </c>
      <c r="AO195">
        <v>63</v>
      </c>
      <c r="AP195">
        <v>1.0582010582010581E-2</v>
      </c>
      <c r="AQ195">
        <v>5.52</v>
      </c>
      <c r="AR195">
        <v>3.9469316955967444</v>
      </c>
      <c r="AS195">
        <v>-26441.059999999998</v>
      </c>
      <c r="AT195">
        <v>0.32586708262108965</v>
      </c>
      <c r="AU195">
        <v>6170203.2199999997</v>
      </c>
    </row>
    <row r="196" spans="1:47" ht="15" x14ac:dyDescent="0.25">
      <c r="A196" t="s">
        <v>973</v>
      </c>
      <c r="B196" t="s">
        <v>551</v>
      </c>
      <c r="C196" t="s">
        <v>244</v>
      </c>
      <c r="D196"/>
      <c r="E196">
        <v>93.823000000000008</v>
      </c>
      <c r="F196" t="s">
        <v>1516</v>
      </c>
      <c r="G196">
        <v>1030983</v>
      </c>
      <c r="H196">
        <v>0.59178043959395632</v>
      </c>
      <c r="I196">
        <v>1030983</v>
      </c>
      <c r="J196">
        <v>4.4441989655999419E-3</v>
      </c>
      <c r="K196">
        <v>0.70396090434406311</v>
      </c>
      <c r="L196" s="126">
        <v>141255.17079999999</v>
      </c>
      <c r="M196">
        <v>39476</v>
      </c>
      <c r="N196">
        <v>63</v>
      </c>
      <c r="O196">
        <v>22.97</v>
      </c>
      <c r="P196">
        <v>0</v>
      </c>
      <c r="Q196">
        <v>135.17000000000002</v>
      </c>
      <c r="R196">
        <v>9249.7000000000007</v>
      </c>
      <c r="S196">
        <v>1210.4621199999999</v>
      </c>
      <c r="T196">
        <v>1546.2332028434701</v>
      </c>
      <c r="U196">
        <v>0.37235143467356091</v>
      </c>
      <c r="V196">
        <v>0.20463583775756652</v>
      </c>
      <c r="W196">
        <v>0</v>
      </c>
      <c r="X196">
        <v>7241</v>
      </c>
      <c r="Y196">
        <v>69.759999999999991</v>
      </c>
      <c r="Z196">
        <v>49406.966743119272</v>
      </c>
      <c r="AA196">
        <v>11.527777777777779</v>
      </c>
      <c r="AB196">
        <v>17.351807912844038</v>
      </c>
      <c r="AC196">
        <v>7</v>
      </c>
      <c r="AD196">
        <v>172.92316</v>
      </c>
      <c r="AE196">
        <v>0.37669999999999998</v>
      </c>
      <c r="AF196">
        <v>0.10172154479932705</v>
      </c>
      <c r="AG196">
        <v>0.20563892068808137</v>
      </c>
      <c r="AH196">
        <v>0.31250961368315966</v>
      </c>
      <c r="AI196">
        <v>147.13388965860412</v>
      </c>
      <c r="AJ196">
        <v>4.8389813587871986</v>
      </c>
      <c r="AK196">
        <v>1.426976417742841</v>
      </c>
      <c r="AL196">
        <v>1.7980684446939921</v>
      </c>
      <c r="AM196">
        <v>2.5</v>
      </c>
      <c r="AN196">
        <v>1.8725167566960299</v>
      </c>
      <c r="AO196">
        <v>83</v>
      </c>
      <c r="AP196">
        <v>7.575757575757576E-3</v>
      </c>
      <c r="AQ196">
        <v>6.29</v>
      </c>
      <c r="AR196">
        <v>3.4227001074941041</v>
      </c>
      <c r="AS196">
        <v>-30851.940000000002</v>
      </c>
      <c r="AT196">
        <v>0.42448434670737345</v>
      </c>
      <c r="AU196">
        <v>11196351.23</v>
      </c>
    </row>
    <row r="197" spans="1:47" ht="15" x14ac:dyDescent="0.25">
      <c r="A197" t="s">
        <v>974</v>
      </c>
      <c r="B197" t="s">
        <v>184</v>
      </c>
      <c r="C197" t="s">
        <v>185</v>
      </c>
      <c r="D197"/>
      <c r="E197">
        <v>79.811000000000007</v>
      </c>
      <c r="F197" t="s">
        <v>1520</v>
      </c>
      <c r="G197">
        <v>-5372762</v>
      </c>
      <c r="H197">
        <v>0.18832842556896559</v>
      </c>
      <c r="I197">
        <v>-5258387</v>
      </c>
      <c r="J197">
        <v>0</v>
      </c>
      <c r="K197">
        <v>0.75822984926335413</v>
      </c>
      <c r="L197" s="126">
        <v>140522.20559999999</v>
      </c>
      <c r="M197">
        <v>34203</v>
      </c>
      <c r="N197">
        <v>55</v>
      </c>
      <c r="O197">
        <v>204.2</v>
      </c>
      <c r="P197">
        <v>0</v>
      </c>
      <c r="Q197">
        <v>-297.58</v>
      </c>
      <c r="R197">
        <v>11444.300000000001</v>
      </c>
      <c r="S197">
        <v>3650.119369</v>
      </c>
      <c r="T197">
        <v>4631.1683116756503</v>
      </c>
      <c r="U197">
        <v>0.7543665572653222</v>
      </c>
      <c r="V197">
        <v>0.13102923538937009</v>
      </c>
      <c r="W197">
        <v>1.9677249081220389E-2</v>
      </c>
      <c r="X197">
        <v>9020</v>
      </c>
      <c r="Y197">
        <v>227.70000000000002</v>
      </c>
      <c r="Z197">
        <v>59700.39306104523</v>
      </c>
      <c r="AA197">
        <v>11.593360995850622</v>
      </c>
      <c r="AB197">
        <v>16.030388093983309</v>
      </c>
      <c r="AC197">
        <v>41</v>
      </c>
      <c r="AD197">
        <v>89.027301682926833</v>
      </c>
      <c r="AE197">
        <v>0.67589999999999995</v>
      </c>
      <c r="AF197">
        <v>0.12289903308588292</v>
      </c>
      <c r="AG197">
        <v>0.14186785667841806</v>
      </c>
      <c r="AH197">
        <v>0.26765161602645893</v>
      </c>
      <c r="AI197">
        <v>172.45025062631041</v>
      </c>
      <c r="AJ197">
        <v>5.8136823074870048</v>
      </c>
      <c r="AK197">
        <v>1.4303252767433881</v>
      </c>
      <c r="AL197">
        <v>3.2619678806095345</v>
      </c>
      <c r="AM197">
        <v>1.35</v>
      </c>
      <c r="AN197">
        <v>1.0495763104021001</v>
      </c>
      <c r="AO197">
        <v>143</v>
      </c>
      <c r="AP197">
        <v>7.0926966292134838E-2</v>
      </c>
      <c r="AQ197">
        <v>9.09</v>
      </c>
      <c r="AR197">
        <v>2.8698139761826003</v>
      </c>
      <c r="AS197">
        <v>-53192.729999999981</v>
      </c>
      <c r="AT197">
        <v>0.67815285985209894</v>
      </c>
      <c r="AU197">
        <v>41773027.719999999</v>
      </c>
    </row>
    <row r="198" spans="1:47" ht="15" x14ac:dyDescent="0.25">
      <c r="A198" t="s">
        <v>975</v>
      </c>
      <c r="B198" t="s">
        <v>764</v>
      </c>
      <c r="C198" t="s">
        <v>119</v>
      </c>
      <c r="D198"/>
      <c r="E198">
        <v>83.124000000000009</v>
      </c>
      <c r="F198" t="s">
        <v>1516</v>
      </c>
      <c r="G198">
        <v>685258</v>
      </c>
      <c r="H198">
        <v>0.33199205922288533</v>
      </c>
      <c r="I198">
        <v>685258</v>
      </c>
      <c r="J198">
        <v>0</v>
      </c>
      <c r="K198">
        <v>0.64016709345813883</v>
      </c>
      <c r="L198" s="126">
        <v>116041.89</v>
      </c>
      <c r="M198">
        <v>32593</v>
      </c>
      <c r="N198">
        <v>16</v>
      </c>
      <c r="O198">
        <v>13.989999999999998</v>
      </c>
      <c r="P198">
        <v>0</v>
      </c>
      <c r="Q198">
        <v>-13.55</v>
      </c>
      <c r="R198">
        <v>12620.4</v>
      </c>
      <c r="S198">
        <v>587.99973399999999</v>
      </c>
      <c r="T198">
        <v>700.1310444871051</v>
      </c>
      <c r="U198">
        <v>0.41622048590926747</v>
      </c>
      <c r="V198">
        <v>0.15307742979353114</v>
      </c>
      <c r="W198">
        <v>0</v>
      </c>
      <c r="X198">
        <v>10599.2</v>
      </c>
      <c r="Y198">
        <v>36.75</v>
      </c>
      <c r="Z198">
        <v>45046.394557823129</v>
      </c>
      <c r="AA198">
        <v>15.534883720930232</v>
      </c>
      <c r="AB198">
        <v>15.999992761904762</v>
      </c>
      <c r="AC198">
        <v>5.67</v>
      </c>
      <c r="AD198">
        <v>103.70365679012346</v>
      </c>
      <c r="AE198">
        <v>0.83109999999999995</v>
      </c>
      <c r="AF198">
        <v>0.12885202698172682</v>
      </c>
      <c r="AG198">
        <v>0.20764335518815935</v>
      </c>
      <c r="AH198">
        <v>0.34444378114156626</v>
      </c>
      <c r="AI198">
        <v>285.76203403520589</v>
      </c>
      <c r="AJ198">
        <v>7.4492237008117685</v>
      </c>
      <c r="AK198">
        <v>1.5426436070178779</v>
      </c>
      <c r="AL198">
        <v>2.7780565739043497</v>
      </c>
      <c r="AM198">
        <v>0.5</v>
      </c>
      <c r="AN198">
        <v>1.15899039424525</v>
      </c>
      <c r="AO198">
        <v>163</v>
      </c>
      <c r="AP198">
        <v>0</v>
      </c>
      <c r="AQ198">
        <v>2.63</v>
      </c>
      <c r="AR198">
        <v>2.6506073209654897</v>
      </c>
      <c r="AS198">
        <v>-40957.710000000021</v>
      </c>
      <c r="AT198">
        <v>0.47440497651653701</v>
      </c>
      <c r="AU198">
        <v>7420802.5599999996</v>
      </c>
    </row>
    <row r="199" spans="1:47" ht="15" x14ac:dyDescent="0.25">
      <c r="A199" t="s">
        <v>976</v>
      </c>
      <c r="B199" t="s">
        <v>489</v>
      </c>
      <c r="C199" t="s">
        <v>122</v>
      </c>
      <c r="D199"/>
      <c r="E199">
        <v>95.701999999999998</v>
      </c>
      <c r="F199" t="s">
        <v>1516</v>
      </c>
      <c r="G199">
        <v>415421</v>
      </c>
      <c r="H199">
        <v>6.7186600327419244E-2</v>
      </c>
      <c r="I199">
        <v>1451810</v>
      </c>
      <c r="J199">
        <v>2.5384522853473587E-2</v>
      </c>
      <c r="K199">
        <v>0.79575508628264602</v>
      </c>
      <c r="L199" s="126">
        <v>188906.95430000001</v>
      </c>
      <c r="M199">
        <v>54724</v>
      </c>
      <c r="N199">
        <v>114</v>
      </c>
      <c r="O199">
        <v>162.74</v>
      </c>
      <c r="P199">
        <v>0</v>
      </c>
      <c r="Q199">
        <v>-11.36</v>
      </c>
      <c r="R199">
        <v>11341.6</v>
      </c>
      <c r="S199">
        <v>7599.6700780000001</v>
      </c>
      <c r="T199">
        <v>9204.6978693145302</v>
      </c>
      <c r="U199">
        <v>0.25133060467049395</v>
      </c>
      <c r="V199">
        <v>0.14729844592077304</v>
      </c>
      <c r="W199">
        <v>3.772831992141646E-2</v>
      </c>
      <c r="X199">
        <v>9364</v>
      </c>
      <c r="Y199">
        <v>464.06</v>
      </c>
      <c r="Z199">
        <v>68124.829504805413</v>
      </c>
      <c r="AA199">
        <v>12.369168356997971</v>
      </c>
      <c r="AB199">
        <v>16.376481657544282</v>
      </c>
      <c r="AC199">
        <v>45.55</v>
      </c>
      <c r="AD199">
        <v>166.84237273326016</v>
      </c>
      <c r="AE199">
        <v>0</v>
      </c>
      <c r="AF199">
        <v>0.12279262174773807</v>
      </c>
      <c r="AG199">
        <v>0.11027416388221548</v>
      </c>
      <c r="AH199">
        <v>0.23932749855481694</v>
      </c>
      <c r="AI199">
        <v>136.55724384723743</v>
      </c>
      <c r="AJ199">
        <v>4.4423486736237585</v>
      </c>
      <c r="AK199">
        <v>1.3879301592807793</v>
      </c>
      <c r="AL199">
        <v>3.4001272511779841</v>
      </c>
      <c r="AM199">
        <v>2.16</v>
      </c>
      <c r="AN199">
        <v>0.93304227980012899</v>
      </c>
      <c r="AO199">
        <v>28</v>
      </c>
      <c r="AP199">
        <v>9.2524830109775219E-2</v>
      </c>
      <c r="AQ199">
        <v>121</v>
      </c>
      <c r="AR199">
        <v>3.347842139340782</v>
      </c>
      <c r="AS199">
        <v>218051.79999999981</v>
      </c>
      <c r="AT199">
        <v>0.45943076296557905</v>
      </c>
      <c r="AU199">
        <v>86192431.700000003</v>
      </c>
    </row>
    <row r="200" spans="1:47" ht="15" x14ac:dyDescent="0.25">
      <c r="A200" t="s">
        <v>977</v>
      </c>
      <c r="B200" t="s">
        <v>186</v>
      </c>
      <c r="C200" t="s">
        <v>132</v>
      </c>
      <c r="D200"/>
      <c r="E200">
        <v>82.814999999999998</v>
      </c>
      <c r="F200" t="s">
        <v>1518</v>
      </c>
      <c r="G200">
        <v>82503</v>
      </c>
      <c r="H200">
        <v>0.22575822094315873</v>
      </c>
      <c r="I200">
        <v>110023</v>
      </c>
      <c r="J200">
        <v>0</v>
      </c>
      <c r="K200">
        <v>0.66424330900993911</v>
      </c>
      <c r="L200" s="126">
        <v>79854.593699999998</v>
      </c>
      <c r="M200">
        <v>30729</v>
      </c>
      <c r="N200">
        <v>57</v>
      </c>
      <c r="O200">
        <v>130.84999999999997</v>
      </c>
      <c r="P200">
        <v>0</v>
      </c>
      <c r="Q200">
        <v>-90.72</v>
      </c>
      <c r="R200">
        <v>11683</v>
      </c>
      <c r="S200">
        <v>1684.5852769999999</v>
      </c>
      <c r="T200">
        <v>2147.7334328830902</v>
      </c>
      <c r="U200">
        <v>0.61708213955855451</v>
      </c>
      <c r="V200">
        <v>0.15900450078550699</v>
      </c>
      <c r="W200">
        <v>2.1497006114461013E-3</v>
      </c>
      <c r="X200">
        <v>9163.6</v>
      </c>
      <c r="Y200">
        <v>107.86</v>
      </c>
      <c r="Z200">
        <v>55279.936955312442</v>
      </c>
      <c r="AA200">
        <v>12.336283185840708</v>
      </c>
      <c r="AB200">
        <v>15.618257713702947</v>
      </c>
      <c r="AC200">
        <v>18</v>
      </c>
      <c r="AD200">
        <v>93.588070944444439</v>
      </c>
      <c r="AE200">
        <v>0.66490000000000005</v>
      </c>
      <c r="AF200">
        <v>0.1196237081731162</v>
      </c>
      <c r="AG200">
        <v>0.19811163174011778</v>
      </c>
      <c r="AH200">
        <v>0.32525761830269379</v>
      </c>
      <c r="AI200">
        <v>186.3342890892427</v>
      </c>
      <c r="AJ200">
        <v>5.648842068710656</v>
      </c>
      <c r="AK200">
        <v>1.8806219575910492</v>
      </c>
      <c r="AL200">
        <v>2.5103440311440735</v>
      </c>
      <c r="AM200">
        <v>0.5</v>
      </c>
      <c r="AN200">
        <v>1.0600138804830599</v>
      </c>
      <c r="AO200">
        <v>29</v>
      </c>
      <c r="AP200">
        <v>1.7426273458445041E-2</v>
      </c>
      <c r="AQ200">
        <v>22.86</v>
      </c>
      <c r="AR200">
        <v>3.0895796749237845</v>
      </c>
      <c r="AS200">
        <v>522.60999999998603</v>
      </c>
      <c r="AT200">
        <v>0.62516870732451502</v>
      </c>
      <c r="AU200">
        <v>19680970.18</v>
      </c>
    </row>
    <row r="201" spans="1:47" ht="15" x14ac:dyDescent="0.25">
      <c r="A201" t="s">
        <v>978</v>
      </c>
      <c r="B201" t="s">
        <v>787</v>
      </c>
      <c r="C201" t="s">
        <v>188</v>
      </c>
      <c r="D201"/>
      <c r="E201">
        <v>81.185000000000002</v>
      </c>
      <c r="F201" t="s">
        <v>1520</v>
      </c>
      <c r="G201">
        <v>295858</v>
      </c>
      <c r="H201">
        <v>0.15553300878653775</v>
      </c>
      <c r="I201">
        <v>509705</v>
      </c>
      <c r="J201">
        <v>8.7605760709304065E-3</v>
      </c>
      <c r="K201">
        <v>0.76495306312120692</v>
      </c>
      <c r="L201" s="126">
        <v>219458.42569999999</v>
      </c>
      <c r="M201">
        <v>32882</v>
      </c>
      <c r="N201">
        <v>0</v>
      </c>
      <c r="O201">
        <v>31.12</v>
      </c>
      <c r="P201">
        <v>0</v>
      </c>
      <c r="Q201">
        <v>-95.81</v>
      </c>
      <c r="R201">
        <v>12230</v>
      </c>
      <c r="S201">
        <v>2268.3724480000001</v>
      </c>
      <c r="T201">
        <v>3092.1394339902599</v>
      </c>
      <c r="U201">
        <v>0.98554453302899581</v>
      </c>
      <c r="V201">
        <v>0.16724856860895887</v>
      </c>
      <c r="W201">
        <v>0</v>
      </c>
      <c r="X201">
        <v>8971.9</v>
      </c>
      <c r="Y201">
        <v>163.35</v>
      </c>
      <c r="Z201">
        <v>52290.269054178141</v>
      </c>
      <c r="AA201">
        <v>11.994565217391305</v>
      </c>
      <c r="AB201">
        <v>13.886577581879401</v>
      </c>
      <c r="AC201">
        <v>17</v>
      </c>
      <c r="AD201">
        <v>133.43367341176472</v>
      </c>
      <c r="AE201">
        <v>0.58730000000000004</v>
      </c>
      <c r="AF201">
        <v>0.1027134281627049</v>
      </c>
      <c r="AG201">
        <v>0.21045521415660526</v>
      </c>
      <c r="AH201">
        <v>0.31751633348551006</v>
      </c>
      <c r="AI201">
        <v>173.65754920331318</v>
      </c>
      <c r="AJ201">
        <v>5.8000335601137296</v>
      </c>
      <c r="AK201">
        <v>1.5800450091389113</v>
      </c>
      <c r="AL201">
        <v>3.1948932524370433</v>
      </c>
      <c r="AM201">
        <v>1</v>
      </c>
      <c r="AN201">
        <v>1.39181680916067</v>
      </c>
      <c r="AO201">
        <v>382</v>
      </c>
      <c r="AP201">
        <v>3.2996632996632996E-2</v>
      </c>
      <c r="AQ201">
        <v>3.53</v>
      </c>
      <c r="AR201">
        <v>2.6177952885453166</v>
      </c>
      <c r="AS201">
        <v>110483.80999999982</v>
      </c>
      <c r="AT201">
        <v>0.65441928109094483</v>
      </c>
      <c r="AU201">
        <v>27742213.329999998</v>
      </c>
    </row>
    <row r="202" spans="1:47" ht="15" x14ac:dyDescent="0.25">
      <c r="A202" t="s">
        <v>979</v>
      </c>
      <c r="B202" t="s">
        <v>187</v>
      </c>
      <c r="C202" t="s">
        <v>188</v>
      </c>
      <c r="D202"/>
      <c r="E202">
        <v>85.716999999999999</v>
      </c>
      <c r="F202" t="s">
        <v>1520</v>
      </c>
      <c r="G202">
        <v>504474</v>
      </c>
      <c r="H202">
        <v>2.7761777561737276E-2</v>
      </c>
      <c r="I202">
        <v>525648</v>
      </c>
      <c r="J202">
        <v>9.1767571849706957E-3</v>
      </c>
      <c r="K202">
        <v>0.73319974337247673</v>
      </c>
      <c r="L202" s="126">
        <v>123572.2028</v>
      </c>
      <c r="M202">
        <v>33143</v>
      </c>
      <c r="N202">
        <v>27</v>
      </c>
      <c r="O202">
        <v>27.97</v>
      </c>
      <c r="P202">
        <v>0</v>
      </c>
      <c r="Q202">
        <v>3.0100000000000193</v>
      </c>
      <c r="R202">
        <v>10220.4</v>
      </c>
      <c r="S202">
        <v>1942.946277</v>
      </c>
      <c r="T202">
        <v>2625.7779295946202</v>
      </c>
      <c r="U202">
        <v>0.52494145158497352</v>
      </c>
      <c r="V202">
        <v>0.25074423043350058</v>
      </c>
      <c r="W202">
        <v>5.1468226982788576E-4</v>
      </c>
      <c r="X202">
        <v>7562.6</v>
      </c>
      <c r="Y202">
        <v>133.49</v>
      </c>
      <c r="Z202">
        <v>47138.74447524159</v>
      </c>
      <c r="AA202">
        <v>13.63013698630137</v>
      </c>
      <c r="AB202">
        <v>14.554994958423851</v>
      </c>
      <c r="AC202">
        <v>20.62</v>
      </c>
      <c r="AD202">
        <v>94.226298593598443</v>
      </c>
      <c r="AE202">
        <v>0.42109999999999997</v>
      </c>
      <c r="AF202">
        <v>9.9994948644123199E-2</v>
      </c>
      <c r="AG202">
        <v>0.21383660930343554</v>
      </c>
      <c r="AH202">
        <v>0.31666631719700594</v>
      </c>
      <c r="AI202">
        <v>181.14602764181316</v>
      </c>
      <c r="AJ202">
        <v>6.3153291453217291</v>
      </c>
      <c r="AK202">
        <v>1.9540193262245105</v>
      </c>
      <c r="AL202">
        <v>3.0268575422565824</v>
      </c>
      <c r="AM202">
        <v>1.5</v>
      </c>
      <c r="AN202">
        <v>1.14931807114387</v>
      </c>
      <c r="AO202">
        <v>100</v>
      </c>
      <c r="AP202">
        <v>2.6557711950970377E-2</v>
      </c>
      <c r="AQ202">
        <v>8.94</v>
      </c>
      <c r="AR202">
        <v>2.6071468262031665</v>
      </c>
      <c r="AS202">
        <v>78585.410000000033</v>
      </c>
      <c r="AT202">
        <v>0.43487506519918506</v>
      </c>
      <c r="AU202">
        <v>19857763.5</v>
      </c>
    </row>
    <row r="203" spans="1:47" ht="15" x14ac:dyDescent="0.25">
      <c r="A203" t="s">
        <v>980</v>
      </c>
      <c r="B203" t="s">
        <v>747</v>
      </c>
      <c r="C203" t="s">
        <v>149</v>
      </c>
      <c r="D203"/>
      <c r="E203">
        <v>82.63300000000001</v>
      </c>
      <c r="F203" t="s">
        <v>1520</v>
      </c>
      <c r="G203">
        <v>1220246</v>
      </c>
      <c r="H203">
        <v>0.46277667186076876</v>
      </c>
      <c r="I203">
        <v>1140379</v>
      </c>
      <c r="J203">
        <v>0</v>
      </c>
      <c r="K203">
        <v>0.66970826038077735</v>
      </c>
      <c r="L203" s="126">
        <v>203360.7751</v>
      </c>
      <c r="M203">
        <v>37532</v>
      </c>
      <c r="N203">
        <v>133</v>
      </c>
      <c r="O203">
        <v>21.89</v>
      </c>
      <c r="P203">
        <v>0</v>
      </c>
      <c r="Q203">
        <v>55.830000000000013</v>
      </c>
      <c r="R203">
        <v>9816.9</v>
      </c>
      <c r="S203">
        <v>1157.6439869999999</v>
      </c>
      <c r="T203">
        <v>1338.54178212391</v>
      </c>
      <c r="U203">
        <v>0.33422290042957742</v>
      </c>
      <c r="V203">
        <v>0.14399763992381884</v>
      </c>
      <c r="W203">
        <v>7.0544408226602745E-3</v>
      </c>
      <c r="X203">
        <v>8490.2000000000007</v>
      </c>
      <c r="Y203">
        <v>73.53</v>
      </c>
      <c r="Z203">
        <v>51092.506459948323</v>
      </c>
      <c r="AA203">
        <v>12.864864864864865</v>
      </c>
      <c r="AB203">
        <v>15.743832272541818</v>
      </c>
      <c r="AC203">
        <v>8.5</v>
      </c>
      <c r="AD203">
        <v>136.1934102352941</v>
      </c>
      <c r="AE203">
        <v>0.72030000000000005</v>
      </c>
      <c r="AF203">
        <v>0.11813651434214721</v>
      </c>
      <c r="AG203">
        <v>0.14040152024103572</v>
      </c>
      <c r="AH203">
        <v>0.26646373900553555</v>
      </c>
      <c r="AI203">
        <v>200.93828725601114</v>
      </c>
      <c r="AJ203">
        <v>4.7500180985748983</v>
      </c>
      <c r="AK203">
        <v>0.95641235517915879</v>
      </c>
      <c r="AL203">
        <v>2.3438816069471016</v>
      </c>
      <c r="AM203">
        <v>2</v>
      </c>
      <c r="AN203">
        <v>1.7298253073441501</v>
      </c>
      <c r="AO203">
        <v>109</v>
      </c>
      <c r="AP203">
        <v>1.4492753623188406E-2</v>
      </c>
      <c r="AQ203">
        <v>5.94</v>
      </c>
      <c r="AR203">
        <v>3.4884111303064356</v>
      </c>
      <c r="AS203">
        <v>-49604.19</v>
      </c>
      <c r="AT203">
        <v>0.41477921715034721</v>
      </c>
      <c r="AU203">
        <v>11364494.539999999</v>
      </c>
    </row>
    <row r="204" spans="1:47" ht="15" x14ac:dyDescent="0.25">
      <c r="A204" t="s">
        <v>1563</v>
      </c>
      <c r="B204" t="s">
        <v>189</v>
      </c>
      <c r="C204" t="s">
        <v>109</v>
      </c>
      <c r="D204"/>
      <c r="E204">
        <v>64.349999999999994</v>
      </c>
      <c r="F204" t="s">
        <v>1520</v>
      </c>
      <c r="G204">
        <v>227482</v>
      </c>
      <c r="H204">
        <v>1.1647868099474145E-2</v>
      </c>
      <c r="I204">
        <v>238098</v>
      </c>
      <c r="J204">
        <v>4.8307905155766002E-3</v>
      </c>
      <c r="K204">
        <v>0.73080230967359894</v>
      </c>
      <c r="L204" s="126">
        <v>69158.675700000007</v>
      </c>
      <c r="M204">
        <v>30774</v>
      </c>
      <c r="N204">
        <v>36</v>
      </c>
      <c r="O204">
        <v>386.20999999999992</v>
      </c>
      <c r="P204">
        <v>193.75</v>
      </c>
      <c r="Q204">
        <v>-52.47</v>
      </c>
      <c r="R204">
        <v>12280.4</v>
      </c>
      <c r="S204">
        <v>3476.9075039999998</v>
      </c>
      <c r="T204">
        <v>4606.3095763398705</v>
      </c>
      <c r="U204">
        <v>0.65362656078296422</v>
      </c>
      <c r="V204">
        <v>0.19700536704297672</v>
      </c>
      <c r="W204">
        <v>5.8125535340672095E-3</v>
      </c>
      <c r="X204">
        <v>9269.4</v>
      </c>
      <c r="Y204">
        <v>244</v>
      </c>
      <c r="Z204">
        <v>63506.606762295087</v>
      </c>
      <c r="AA204">
        <v>12.728744939271255</v>
      </c>
      <c r="AB204">
        <v>14.249620918032786</v>
      </c>
      <c r="AC204">
        <v>34.9</v>
      </c>
      <c r="AD204">
        <v>99.62485684813754</v>
      </c>
      <c r="AE204">
        <v>0.84209999999999996</v>
      </c>
      <c r="AF204">
        <v>0.1283454984351001</v>
      </c>
      <c r="AG204">
        <v>0.13397359510048554</v>
      </c>
      <c r="AH204">
        <v>0.26738421841234289</v>
      </c>
      <c r="AI204">
        <v>166.07746951441479</v>
      </c>
      <c r="AJ204">
        <v>6.4215184886290428</v>
      </c>
      <c r="AK204">
        <v>2.1942859987946717</v>
      </c>
      <c r="AL204">
        <v>2.4401288800836802</v>
      </c>
      <c r="AM204">
        <v>1.5</v>
      </c>
      <c r="AN204">
        <v>0.821292938210745</v>
      </c>
      <c r="AO204">
        <v>7</v>
      </c>
      <c r="AP204">
        <v>0.20049504950495051</v>
      </c>
      <c r="AQ204">
        <v>125</v>
      </c>
      <c r="AR204">
        <v>2.914136357276822</v>
      </c>
      <c r="AS204">
        <v>231349.98999999976</v>
      </c>
      <c r="AT204">
        <v>0.52708716905036579</v>
      </c>
      <c r="AU204">
        <v>42697651.969999999</v>
      </c>
    </row>
    <row r="205" spans="1:47" ht="15" x14ac:dyDescent="0.25">
      <c r="A205" t="s">
        <v>981</v>
      </c>
      <c r="B205" t="s">
        <v>190</v>
      </c>
      <c r="C205" t="s">
        <v>104</v>
      </c>
      <c r="D205"/>
      <c r="E205">
        <v>86.159000000000006</v>
      </c>
      <c r="F205" t="s">
        <v>1516</v>
      </c>
      <c r="G205">
        <v>-983503</v>
      </c>
      <c r="H205">
        <v>7.4921552736763541E-2</v>
      </c>
      <c r="I205">
        <v>-1015085</v>
      </c>
      <c r="J205">
        <v>0</v>
      </c>
      <c r="K205">
        <v>0.7824093064424813</v>
      </c>
      <c r="L205" s="126">
        <v>148947.17249999999</v>
      </c>
      <c r="M205">
        <v>34243</v>
      </c>
      <c r="N205">
        <v>55</v>
      </c>
      <c r="O205">
        <v>75.36</v>
      </c>
      <c r="P205">
        <v>1</v>
      </c>
      <c r="Q205">
        <v>127.85000000000001</v>
      </c>
      <c r="R205">
        <v>9713.9</v>
      </c>
      <c r="S205">
        <v>2288.5994219999998</v>
      </c>
      <c r="T205">
        <v>2872.0186506325904</v>
      </c>
      <c r="U205">
        <v>0.50987369470724275</v>
      </c>
      <c r="V205">
        <v>0.1577638530925051</v>
      </c>
      <c r="W205">
        <v>1.5885463244690097E-2</v>
      </c>
      <c r="X205">
        <v>7740.6</v>
      </c>
      <c r="Y205">
        <v>124.32</v>
      </c>
      <c r="Z205">
        <v>61798.38320463321</v>
      </c>
      <c r="AA205">
        <v>13</v>
      </c>
      <c r="AB205">
        <v>18.408940009652508</v>
      </c>
      <c r="AC205">
        <v>11.5</v>
      </c>
      <c r="AD205">
        <v>199.00864539130433</v>
      </c>
      <c r="AE205">
        <v>0.49869999999999998</v>
      </c>
      <c r="AF205">
        <v>0.10728987620726306</v>
      </c>
      <c r="AG205">
        <v>0.2046797968585338</v>
      </c>
      <c r="AH205">
        <v>0.31662374939285226</v>
      </c>
      <c r="AI205">
        <v>175.76164536844843</v>
      </c>
      <c r="AJ205">
        <v>5.6783451999761345</v>
      </c>
      <c r="AK205">
        <v>1.6907226387701122</v>
      </c>
      <c r="AL205">
        <v>2.668306368210656</v>
      </c>
      <c r="AM205">
        <v>1.35</v>
      </c>
      <c r="AN205">
        <v>1.1254996394627601</v>
      </c>
      <c r="AO205">
        <v>93</v>
      </c>
      <c r="AP205">
        <v>1.0937499999999999E-2</v>
      </c>
      <c r="AQ205">
        <v>12.46</v>
      </c>
      <c r="AR205">
        <v>3.5136420532380672</v>
      </c>
      <c r="AS205">
        <v>-52487.869999999995</v>
      </c>
      <c r="AT205">
        <v>0.54097618214716914</v>
      </c>
      <c r="AU205">
        <v>22231212</v>
      </c>
    </row>
    <row r="206" spans="1:47" ht="15" x14ac:dyDescent="0.25">
      <c r="A206" t="s">
        <v>982</v>
      </c>
      <c r="B206" t="s">
        <v>639</v>
      </c>
      <c r="C206" t="s">
        <v>274</v>
      </c>
      <c r="D206"/>
      <c r="E206">
        <v>94.463999999999999</v>
      </c>
      <c r="F206" t="s">
        <v>1516</v>
      </c>
      <c r="G206">
        <v>610670</v>
      </c>
      <c r="H206">
        <v>0.3197107990096803</v>
      </c>
      <c r="I206">
        <v>619346</v>
      </c>
      <c r="J206">
        <v>0</v>
      </c>
      <c r="K206">
        <v>0.74489339285597411</v>
      </c>
      <c r="L206" s="126">
        <v>140361.33559999999</v>
      </c>
      <c r="M206">
        <v>45429</v>
      </c>
      <c r="N206">
        <v>31</v>
      </c>
      <c r="O206">
        <v>16.899999999999999</v>
      </c>
      <c r="P206">
        <v>0</v>
      </c>
      <c r="Q206">
        <v>96.57</v>
      </c>
      <c r="R206">
        <v>9199.3000000000011</v>
      </c>
      <c r="S206">
        <v>1297.0280009999999</v>
      </c>
      <c r="T206">
        <v>1423.20707349093</v>
      </c>
      <c r="U206">
        <v>0.29336024720101628</v>
      </c>
      <c r="V206">
        <v>9.223868945601893E-2</v>
      </c>
      <c r="W206">
        <v>0</v>
      </c>
      <c r="X206">
        <v>8383.7000000000007</v>
      </c>
      <c r="Y206">
        <v>79.12</v>
      </c>
      <c r="Z206">
        <v>56078.997977755309</v>
      </c>
      <c r="AA206">
        <v>14.512499999999999</v>
      </c>
      <c r="AB206">
        <v>16.393174936804851</v>
      </c>
      <c r="AC206">
        <v>16</v>
      </c>
      <c r="AD206">
        <v>81.064250062499994</v>
      </c>
      <c r="AE206">
        <v>0.33250000000000002</v>
      </c>
      <c r="AF206">
        <v>0.14180357203906682</v>
      </c>
      <c r="AG206">
        <v>0.13343348472573932</v>
      </c>
      <c r="AH206">
        <v>0.27860132787652964</v>
      </c>
      <c r="AI206">
        <v>173.50512080425011</v>
      </c>
      <c r="AJ206">
        <v>4.4236921716487219</v>
      </c>
      <c r="AK206">
        <v>1.2920741998124785</v>
      </c>
      <c r="AL206">
        <v>2.129047729080479</v>
      </c>
      <c r="AM206">
        <v>2.1</v>
      </c>
      <c r="AN206">
        <v>1.3987825824981099</v>
      </c>
      <c r="AO206">
        <v>48</v>
      </c>
      <c r="AP206">
        <v>1.9626168224299065E-2</v>
      </c>
      <c r="AQ206">
        <v>21.17</v>
      </c>
      <c r="AR206">
        <v>3.6359130720899988</v>
      </c>
      <c r="AS206">
        <v>-14167.070000000007</v>
      </c>
      <c r="AT206">
        <v>0.44860249705588279</v>
      </c>
      <c r="AU206">
        <v>11931702.43</v>
      </c>
    </row>
    <row r="207" spans="1:47" ht="15" x14ac:dyDescent="0.25">
      <c r="A207" t="s">
        <v>983</v>
      </c>
      <c r="B207" t="s">
        <v>359</v>
      </c>
      <c r="C207" t="s">
        <v>360</v>
      </c>
      <c r="D207"/>
      <c r="E207">
        <v>87.225999999999999</v>
      </c>
      <c r="F207" t="s">
        <v>1516</v>
      </c>
      <c r="G207">
        <v>526054</v>
      </c>
      <c r="H207">
        <v>0.39197972172758527</v>
      </c>
      <c r="I207">
        <v>526054</v>
      </c>
      <c r="J207">
        <v>0</v>
      </c>
      <c r="K207">
        <v>0.65399443320226935</v>
      </c>
      <c r="L207" s="126">
        <v>110483.11599999999</v>
      </c>
      <c r="M207">
        <v>33515</v>
      </c>
      <c r="N207">
        <v>6</v>
      </c>
      <c r="O207">
        <v>16.2</v>
      </c>
      <c r="P207">
        <v>0</v>
      </c>
      <c r="Q207">
        <v>22</v>
      </c>
      <c r="R207">
        <v>10161.300000000001</v>
      </c>
      <c r="S207">
        <v>1001.033787</v>
      </c>
      <c r="T207">
        <v>1209.4829540701</v>
      </c>
      <c r="U207">
        <v>0.52000168601701757</v>
      </c>
      <c r="V207">
        <v>0.12421346673286664</v>
      </c>
      <c r="W207">
        <v>9.9896728061187805E-4</v>
      </c>
      <c r="X207">
        <v>8410.1</v>
      </c>
      <c r="Y207">
        <v>62.6</v>
      </c>
      <c r="Z207">
        <v>49773.913738019168</v>
      </c>
      <c r="AA207">
        <v>10.75</v>
      </c>
      <c r="AB207">
        <v>15.990955063897763</v>
      </c>
      <c r="AC207">
        <v>9.94</v>
      </c>
      <c r="AD207">
        <v>100.70762444668009</v>
      </c>
      <c r="AE207">
        <v>0.41</v>
      </c>
      <c r="AF207">
        <v>0.10842533938433718</v>
      </c>
      <c r="AG207">
        <v>0.19233955404310965</v>
      </c>
      <c r="AH207">
        <v>0.31306079603872672</v>
      </c>
      <c r="AI207">
        <v>186.13457649456942</v>
      </c>
      <c r="AJ207">
        <v>5.2634855925335566</v>
      </c>
      <c r="AK207">
        <v>1.1896763217354436</v>
      </c>
      <c r="AL207">
        <v>2.7132982874194296</v>
      </c>
      <c r="AM207">
        <v>2</v>
      </c>
      <c r="AN207">
        <v>1.76847880764474</v>
      </c>
      <c r="AO207">
        <v>55</v>
      </c>
      <c r="AP207">
        <v>3.0797101449275364E-2</v>
      </c>
      <c r="AQ207">
        <v>9.51</v>
      </c>
      <c r="AR207">
        <v>2.509110282283026</v>
      </c>
      <c r="AS207">
        <v>49906.829999999958</v>
      </c>
      <c r="AT207">
        <v>0.52793200853047506</v>
      </c>
      <c r="AU207">
        <v>10171854.220000001</v>
      </c>
    </row>
    <row r="208" spans="1:47" ht="15" x14ac:dyDescent="0.25">
      <c r="A208" t="s">
        <v>984</v>
      </c>
      <c r="B208" t="s">
        <v>361</v>
      </c>
      <c r="C208" t="s">
        <v>185</v>
      </c>
      <c r="D208"/>
      <c r="E208">
        <v>86.5</v>
      </c>
      <c r="F208" t="s">
        <v>1516</v>
      </c>
      <c r="G208">
        <v>230645</v>
      </c>
      <c r="H208">
        <v>3.0994059146422573E-2</v>
      </c>
      <c r="I208">
        <v>180597</v>
      </c>
      <c r="J208">
        <v>4.1465770920297434E-3</v>
      </c>
      <c r="K208">
        <v>0.73458929931126038</v>
      </c>
      <c r="L208" s="126">
        <v>132998.8094</v>
      </c>
      <c r="M208">
        <v>39226</v>
      </c>
      <c r="N208">
        <v>19</v>
      </c>
      <c r="O208">
        <v>15.78</v>
      </c>
      <c r="P208">
        <v>0</v>
      </c>
      <c r="Q208">
        <v>43.339999999999996</v>
      </c>
      <c r="R208">
        <v>10229.700000000001</v>
      </c>
      <c r="S208">
        <v>895.05410400000005</v>
      </c>
      <c r="T208">
        <v>1026.9189764244202</v>
      </c>
      <c r="U208">
        <v>0.35729292404875668</v>
      </c>
      <c r="V208">
        <v>0.13564423810518608</v>
      </c>
      <c r="W208">
        <v>0</v>
      </c>
      <c r="X208">
        <v>8916.1</v>
      </c>
      <c r="Y208">
        <v>56.9</v>
      </c>
      <c r="Z208">
        <v>57521.862917398947</v>
      </c>
      <c r="AA208">
        <v>13.719298245614034</v>
      </c>
      <c r="AB208">
        <v>15.730300597539545</v>
      </c>
      <c r="AC208">
        <v>12.1</v>
      </c>
      <c r="AD208">
        <v>73.971413553719017</v>
      </c>
      <c r="AE208">
        <v>0.28810000000000002</v>
      </c>
      <c r="AF208">
        <v>0.1098731125038189</v>
      </c>
      <c r="AG208">
        <v>0.15884801003212934</v>
      </c>
      <c r="AH208">
        <v>0.27402013029832534</v>
      </c>
      <c r="AI208">
        <v>211.05428058011563</v>
      </c>
      <c r="AJ208">
        <v>5.7533830232127263</v>
      </c>
      <c r="AK208">
        <v>1.7148267118392844</v>
      </c>
      <c r="AL208">
        <v>1.9535725364601255</v>
      </c>
      <c r="AM208">
        <v>1.5</v>
      </c>
      <c r="AN208">
        <v>1.4153450543132899</v>
      </c>
      <c r="AO208">
        <v>59</v>
      </c>
      <c r="AP208">
        <v>1</v>
      </c>
      <c r="AQ208">
        <v>5.58</v>
      </c>
      <c r="AR208">
        <v>3.9089693632774871</v>
      </c>
      <c r="AS208">
        <v>-26750.659999999974</v>
      </c>
      <c r="AT208">
        <v>0.55826544512193832</v>
      </c>
      <c r="AU208">
        <v>9156121.4100000001</v>
      </c>
    </row>
    <row r="209" spans="1:47" ht="15" x14ac:dyDescent="0.25">
      <c r="A209" t="s">
        <v>1564</v>
      </c>
      <c r="B209" t="s">
        <v>191</v>
      </c>
      <c r="C209" t="s">
        <v>192</v>
      </c>
      <c r="D209"/>
      <c r="E209">
        <v>94.834000000000003</v>
      </c>
      <c r="F209" t="s">
        <v>1516</v>
      </c>
      <c r="G209">
        <v>2261922</v>
      </c>
      <c r="H209">
        <v>0.63297297417591258</v>
      </c>
      <c r="I209">
        <v>2026242</v>
      </c>
      <c r="J209">
        <v>0</v>
      </c>
      <c r="K209">
        <v>0.7005495719925755</v>
      </c>
      <c r="L209" s="126">
        <v>82753.988100000002</v>
      </c>
      <c r="M209">
        <v>29020</v>
      </c>
      <c r="N209">
        <v>12</v>
      </c>
      <c r="O209">
        <v>33.090000000000003</v>
      </c>
      <c r="P209">
        <v>0</v>
      </c>
      <c r="Q209">
        <v>132.26</v>
      </c>
      <c r="R209">
        <v>10530</v>
      </c>
      <c r="S209">
        <v>1681.3582040000001</v>
      </c>
      <c r="T209">
        <v>2085.0777937004405</v>
      </c>
      <c r="U209">
        <v>0.5881572954813381</v>
      </c>
      <c r="V209">
        <v>0.13287753048011416</v>
      </c>
      <c r="W209">
        <v>1.7842717826950336E-3</v>
      </c>
      <c r="X209">
        <v>8491.2000000000007</v>
      </c>
      <c r="Y209">
        <v>107.28</v>
      </c>
      <c r="Z209">
        <v>55771.206189410885</v>
      </c>
      <c r="AA209">
        <v>11.315315315315315</v>
      </c>
      <c r="AB209">
        <v>15.67261562266965</v>
      </c>
      <c r="AC209">
        <v>10.5</v>
      </c>
      <c r="AD209">
        <v>160.12935276190478</v>
      </c>
      <c r="AE209">
        <v>0.73140000000000005</v>
      </c>
      <c r="AF209">
        <v>0.11517834454039118</v>
      </c>
      <c r="AG209">
        <v>0.14902353946506183</v>
      </c>
      <c r="AH209">
        <v>0.27278213762765557</v>
      </c>
      <c r="AI209">
        <v>144.15904916832343</v>
      </c>
      <c r="AJ209">
        <v>7.1336673364056056</v>
      </c>
      <c r="AK209">
        <v>1.7302893767302161</v>
      </c>
      <c r="AL209">
        <v>4.4776060614812101</v>
      </c>
      <c r="AM209">
        <v>1.5</v>
      </c>
      <c r="AN209">
        <v>0.929100704965792</v>
      </c>
      <c r="AO209">
        <v>7</v>
      </c>
      <c r="AP209">
        <v>1.8741633199464525E-2</v>
      </c>
      <c r="AQ209">
        <v>70.290000000000006</v>
      </c>
      <c r="AR209">
        <v>3.3763601130145258</v>
      </c>
      <c r="AS209">
        <v>25368.440000000061</v>
      </c>
      <c r="AT209">
        <v>0.43901015951109801</v>
      </c>
      <c r="AU209">
        <v>17704785.25</v>
      </c>
    </row>
    <row r="210" spans="1:47" ht="15" x14ac:dyDescent="0.25">
      <c r="A210" t="s">
        <v>985</v>
      </c>
      <c r="B210" t="s">
        <v>443</v>
      </c>
      <c r="C210" t="s">
        <v>375</v>
      </c>
      <c r="D210"/>
      <c r="E210">
        <v>93.204999999999998</v>
      </c>
      <c r="F210" t="s">
        <v>1520</v>
      </c>
      <c r="G210">
        <v>2043842</v>
      </c>
      <c r="H210">
        <v>0.24354206088836192</v>
      </c>
      <c r="I210">
        <v>1157821</v>
      </c>
      <c r="J210">
        <v>2.1078633422159904E-2</v>
      </c>
      <c r="K210">
        <v>0.60815784383911142</v>
      </c>
      <c r="L210" s="126">
        <v>94807.098700000002</v>
      </c>
      <c r="M210">
        <v>38458</v>
      </c>
      <c r="N210">
        <v>106</v>
      </c>
      <c r="O210">
        <v>49.330000000000005</v>
      </c>
      <c r="P210">
        <v>0</v>
      </c>
      <c r="Q210">
        <v>160.30000000000001</v>
      </c>
      <c r="R210">
        <v>10689</v>
      </c>
      <c r="S210">
        <v>2759.2353349999998</v>
      </c>
      <c r="T210">
        <v>3574.7477160840203</v>
      </c>
      <c r="U210">
        <v>0.51346583889699282</v>
      </c>
      <c r="V210">
        <v>0.17816387560867475</v>
      </c>
      <c r="W210">
        <v>5.5383724636159024E-3</v>
      </c>
      <c r="X210">
        <v>8250.5</v>
      </c>
      <c r="Y210">
        <v>155.85999999999999</v>
      </c>
      <c r="Z210">
        <v>62399.14667008855</v>
      </c>
      <c r="AA210">
        <v>11.511363636363637</v>
      </c>
      <c r="AB210">
        <v>17.703293564737585</v>
      </c>
      <c r="AC210">
        <v>14</v>
      </c>
      <c r="AD210">
        <v>197.0882382142857</v>
      </c>
      <c r="AE210">
        <v>0.33250000000000002</v>
      </c>
      <c r="AF210">
        <v>0.12317286542496068</v>
      </c>
      <c r="AG210">
        <v>0.12576686445431598</v>
      </c>
      <c r="AH210">
        <v>0.25421287963285016</v>
      </c>
      <c r="AI210">
        <v>132.62986138150481</v>
      </c>
      <c r="AJ210">
        <v>5.1520340641113576</v>
      </c>
      <c r="AK210">
        <v>1.1116330880403982</v>
      </c>
      <c r="AL210">
        <v>2.7268255560079462</v>
      </c>
      <c r="AM210">
        <v>5.0999999999999996</v>
      </c>
      <c r="AN210">
        <v>1.05440837003605</v>
      </c>
      <c r="AO210">
        <v>41</v>
      </c>
      <c r="AP210">
        <v>3.6891293654697489E-2</v>
      </c>
      <c r="AQ210">
        <v>42.34</v>
      </c>
      <c r="AR210">
        <v>3.0158922723331174</v>
      </c>
      <c r="AS210">
        <v>6230.5100000000093</v>
      </c>
      <c r="AT210">
        <v>0.45915901471223286</v>
      </c>
      <c r="AU210">
        <v>29493368.559999999</v>
      </c>
    </row>
    <row r="211" spans="1:47" ht="15" x14ac:dyDescent="0.25">
      <c r="A211" t="s">
        <v>986</v>
      </c>
      <c r="B211" t="s">
        <v>430</v>
      </c>
      <c r="C211" t="s">
        <v>308</v>
      </c>
      <c r="D211"/>
      <c r="E211">
        <v>80.251000000000005</v>
      </c>
      <c r="F211" t="s">
        <v>1516</v>
      </c>
      <c r="G211">
        <v>-674050</v>
      </c>
      <c r="H211">
        <v>0.29579856647828279</v>
      </c>
      <c r="I211">
        <v>-674050</v>
      </c>
      <c r="J211">
        <v>4.6059555109478918E-3</v>
      </c>
      <c r="K211">
        <v>0.76824270499305702</v>
      </c>
      <c r="L211" s="126">
        <v>151612.90470000001</v>
      </c>
      <c r="M211">
        <v>42298</v>
      </c>
      <c r="N211">
        <v>150</v>
      </c>
      <c r="O211">
        <v>49.47</v>
      </c>
      <c r="P211">
        <v>0</v>
      </c>
      <c r="Q211">
        <v>-9.4499999999999886</v>
      </c>
      <c r="R211">
        <v>10246.300000000001</v>
      </c>
      <c r="S211">
        <v>1761.3621310000001</v>
      </c>
      <c r="T211">
        <v>2168.1702415671698</v>
      </c>
      <c r="U211">
        <v>0.35451194505100891</v>
      </c>
      <c r="V211">
        <v>0.16347023416276682</v>
      </c>
      <c r="W211">
        <v>1.106490235993384E-3</v>
      </c>
      <c r="X211">
        <v>8323.7999999999993</v>
      </c>
      <c r="Y211">
        <v>109.63</v>
      </c>
      <c r="Z211">
        <v>50254.200492565906</v>
      </c>
      <c r="AA211">
        <v>10.963636363636363</v>
      </c>
      <c r="AB211">
        <v>16.066424619173585</v>
      </c>
      <c r="AC211">
        <v>14</v>
      </c>
      <c r="AD211">
        <v>125.8115807857143</v>
      </c>
      <c r="AE211">
        <v>0.77569999999999995</v>
      </c>
      <c r="AF211">
        <v>0.12615459187954614</v>
      </c>
      <c r="AG211">
        <v>0.13677297813844824</v>
      </c>
      <c r="AH211">
        <v>0.26882919999122706</v>
      </c>
      <c r="AI211">
        <v>204.18231644154724</v>
      </c>
      <c r="AJ211">
        <v>4.8702055672493803</v>
      </c>
      <c r="AK211">
        <v>1.110332527896029</v>
      </c>
      <c r="AL211">
        <v>2.3793887481613507</v>
      </c>
      <c r="AM211">
        <v>3</v>
      </c>
      <c r="AN211">
        <v>1.44481792424288</v>
      </c>
      <c r="AO211">
        <v>182</v>
      </c>
      <c r="AP211">
        <v>0</v>
      </c>
      <c r="AQ211">
        <v>5.51</v>
      </c>
      <c r="AR211">
        <v>3.9319662163306552</v>
      </c>
      <c r="AS211">
        <v>-62045.869999999995</v>
      </c>
      <c r="AT211">
        <v>0.42028394342845232</v>
      </c>
      <c r="AU211">
        <v>18047477.449999999</v>
      </c>
    </row>
    <row r="212" spans="1:47" ht="15" x14ac:dyDescent="0.25">
      <c r="A212" t="s">
        <v>987</v>
      </c>
      <c r="B212" t="s">
        <v>405</v>
      </c>
      <c r="C212" t="s">
        <v>104</v>
      </c>
      <c r="D212"/>
      <c r="E212">
        <v>85.951000000000008</v>
      </c>
      <c r="F212" t="s">
        <v>1520</v>
      </c>
      <c r="G212">
        <v>295725</v>
      </c>
      <c r="H212">
        <v>0.12669229973965115</v>
      </c>
      <c r="I212">
        <v>250380</v>
      </c>
      <c r="J212">
        <v>0</v>
      </c>
      <c r="K212">
        <v>0.74164796664926436</v>
      </c>
      <c r="L212" s="126">
        <v>153872.386</v>
      </c>
      <c r="M212">
        <v>37176</v>
      </c>
      <c r="N212">
        <v>61</v>
      </c>
      <c r="O212">
        <v>34.800000000000004</v>
      </c>
      <c r="P212">
        <v>0</v>
      </c>
      <c r="Q212">
        <v>54.86</v>
      </c>
      <c r="R212">
        <v>10508.300000000001</v>
      </c>
      <c r="S212">
        <v>1098.2556850000001</v>
      </c>
      <c r="T212">
        <v>1374.7878226468501</v>
      </c>
      <c r="U212">
        <v>0.48785698022587515</v>
      </c>
      <c r="V212">
        <v>0.171399367716453</v>
      </c>
      <c r="W212">
        <v>1.8210695626856689E-3</v>
      </c>
      <c r="X212">
        <v>8394.6</v>
      </c>
      <c r="Y212">
        <v>66</v>
      </c>
      <c r="Z212">
        <v>55559.757575757576</v>
      </c>
      <c r="AA212">
        <v>13.528571428571428</v>
      </c>
      <c r="AB212">
        <v>16.640237651515154</v>
      </c>
      <c r="AC212">
        <v>8</v>
      </c>
      <c r="AD212">
        <v>137.28196062500001</v>
      </c>
      <c r="AE212">
        <v>0.43219999999999997</v>
      </c>
      <c r="AF212">
        <v>0.11484350857843645</v>
      </c>
      <c r="AG212">
        <v>0.20238130960726813</v>
      </c>
      <c r="AH212">
        <v>0.32045073089804005</v>
      </c>
      <c r="AI212">
        <v>221.01957068403428</v>
      </c>
      <c r="AJ212">
        <v>5.1468640827895324</v>
      </c>
      <c r="AK212">
        <v>1.5042384318766067</v>
      </c>
      <c r="AL212">
        <v>2.6982146447168938</v>
      </c>
      <c r="AM212">
        <v>2.0499999999999998</v>
      </c>
      <c r="AN212">
        <v>1.5231985296570001</v>
      </c>
      <c r="AO212">
        <v>122</v>
      </c>
      <c r="AP212">
        <v>1.1627906976744186E-3</v>
      </c>
      <c r="AQ212">
        <v>6.7</v>
      </c>
      <c r="AR212">
        <v>3.5441305965126086</v>
      </c>
      <c r="AS212">
        <v>-34911.69</v>
      </c>
      <c r="AT212">
        <v>0.46435756290515656</v>
      </c>
      <c r="AU212">
        <v>11540833.33</v>
      </c>
    </row>
    <row r="213" spans="1:47" ht="15" x14ac:dyDescent="0.25">
      <c r="A213" t="s">
        <v>1565</v>
      </c>
      <c r="B213" t="s">
        <v>193</v>
      </c>
      <c r="C213" t="s">
        <v>122</v>
      </c>
      <c r="D213"/>
      <c r="E213">
        <v>103.807</v>
      </c>
      <c r="F213" t="s">
        <v>1517</v>
      </c>
      <c r="G213">
        <v>1587794</v>
      </c>
      <c r="H213">
        <v>0.34484511023716358</v>
      </c>
      <c r="I213">
        <v>1537201</v>
      </c>
      <c r="J213">
        <v>0</v>
      </c>
      <c r="K213">
        <v>0.75232264380013625</v>
      </c>
      <c r="L213" s="126">
        <v>284345.5147</v>
      </c>
      <c r="M213">
        <v>59116</v>
      </c>
      <c r="N213">
        <v>7</v>
      </c>
      <c r="O213">
        <v>20.79</v>
      </c>
      <c r="P213">
        <v>0</v>
      </c>
      <c r="Q213">
        <v>-3</v>
      </c>
      <c r="R213">
        <v>15874.300000000001</v>
      </c>
      <c r="S213">
        <v>1081.203818</v>
      </c>
      <c r="T213">
        <v>1207.5835574919399</v>
      </c>
      <c r="U213">
        <v>7.0544198725720736E-2</v>
      </c>
      <c r="V213">
        <v>0.10759903550396083</v>
      </c>
      <c r="W213">
        <v>2.7746849854353734E-3</v>
      </c>
      <c r="X213">
        <v>14213</v>
      </c>
      <c r="Y213">
        <v>83.93</v>
      </c>
      <c r="Z213">
        <v>77083.236030025015</v>
      </c>
      <c r="AA213">
        <v>11.651162790697674</v>
      </c>
      <c r="AB213">
        <v>12.882209198141307</v>
      </c>
      <c r="AC213">
        <v>16</v>
      </c>
      <c r="AD213">
        <v>67.575238624999997</v>
      </c>
      <c r="AE213">
        <v>0.58730000000000004</v>
      </c>
      <c r="AF213">
        <v>0.12895674043121011</v>
      </c>
      <c r="AG213">
        <v>0.1243166445858848</v>
      </c>
      <c r="AH213">
        <v>0.26216319032407587</v>
      </c>
      <c r="AI213">
        <v>254.69018460310321</v>
      </c>
      <c r="AJ213">
        <v>5.5321075853754191</v>
      </c>
      <c r="AK213">
        <v>1.1840842206179278</v>
      </c>
      <c r="AL213">
        <v>2.4284750083523381</v>
      </c>
      <c r="AM213">
        <v>2</v>
      </c>
      <c r="AN213">
        <v>0</v>
      </c>
      <c r="AO213">
        <v>2</v>
      </c>
      <c r="AP213">
        <v>0.33333333333333331</v>
      </c>
      <c r="AQ213">
        <v>0</v>
      </c>
      <c r="AR213">
        <v>5.8534736221880852</v>
      </c>
      <c r="AS213">
        <v>-4292.0999999999767</v>
      </c>
      <c r="AT213">
        <v>0.24417741702384144</v>
      </c>
      <c r="AU213">
        <v>17163390.030000001</v>
      </c>
    </row>
    <row r="214" spans="1:47" ht="15" x14ac:dyDescent="0.25">
      <c r="A214" t="s">
        <v>988</v>
      </c>
      <c r="B214" t="s">
        <v>362</v>
      </c>
      <c r="C214" t="s">
        <v>200</v>
      </c>
      <c r="D214"/>
      <c r="E214">
        <v>106.08</v>
      </c>
      <c r="F214" t="s">
        <v>1516</v>
      </c>
      <c r="G214">
        <v>-246306</v>
      </c>
      <c r="H214">
        <v>0.14065656662109591</v>
      </c>
      <c r="I214">
        <v>-246306</v>
      </c>
      <c r="J214">
        <v>1.315510905741123E-2</v>
      </c>
      <c r="K214">
        <v>0.79946021035297188</v>
      </c>
      <c r="L214" s="126">
        <v>182833.5845</v>
      </c>
      <c r="M214">
        <v>78747</v>
      </c>
      <c r="N214">
        <v>95</v>
      </c>
      <c r="O214">
        <v>17.470000000000002</v>
      </c>
      <c r="P214">
        <v>0</v>
      </c>
      <c r="Q214">
        <v>-22.32</v>
      </c>
      <c r="R214">
        <v>13101.2</v>
      </c>
      <c r="S214">
        <v>2426.9211829999999</v>
      </c>
      <c r="T214">
        <v>2822.8562371019602</v>
      </c>
      <c r="U214">
        <v>4.8205864211619105E-2</v>
      </c>
      <c r="V214">
        <v>0.11275890495204434</v>
      </c>
      <c r="W214">
        <v>6.108866700678511E-3</v>
      </c>
      <c r="X214">
        <v>11263.6</v>
      </c>
      <c r="Y214">
        <v>145.88</v>
      </c>
      <c r="Z214">
        <v>69446.743899095149</v>
      </c>
      <c r="AA214">
        <v>13.297297297297296</v>
      </c>
      <c r="AB214">
        <v>16.636421599945159</v>
      </c>
      <c r="AC214">
        <v>13</v>
      </c>
      <c r="AD214">
        <v>186.68624484615384</v>
      </c>
      <c r="AE214">
        <v>0.37669999999999998</v>
      </c>
      <c r="AF214">
        <v>0.11610108087773857</v>
      </c>
      <c r="AG214">
        <v>0.19323575190207837</v>
      </c>
      <c r="AH214">
        <v>0.31490957832436878</v>
      </c>
      <c r="AI214">
        <v>186.01139714062154</v>
      </c>
      <c r="AJ214">
        <v>8.0130975666485771</v>
      </c>
      <c r="AK214">
        <v>1.2843621562351171</v>
      </c>
      <c r="AL214">
        <v>0.39093998028509086</v>
      </c>
      <c r="AM214">
        <v>2.2000000000000002</v>
      </c>
      <c r="AN214">
        <v>1.0127350933764501</v>
      </c>
      <c r="AO214">
        <v>40</v>
      </c>
      <c r="AP214">
        <v>1.5933232169954476E-2</v>
      </c>
      <c r="AQ214">
        <v>31.03</v>
      </c>
      <c r="AR214">
        <v>7.7233555564815202</v>
      </c>
      <c r="AS214">
        <v>-510.09999999997672</v>
      </c>
      <c r="AT214">
        <v>0.21974801441712544</v>
      </c>
      <c r="AU214">
        <v>31795479.469999999</v>
      </c>
    </row>
    <row r="215" spans="1:47" ht="15" x14ac:dyDescent="0.25">
      <c r="A215" t="s">
        <v>989</v>
      </c>
      <c r="B215" t="s">
        <v>691</v>
      </c>
      <c r="C215" t="s">
        <v>250</v>
      </c>
      <c r="D215"/>
      <c r="E215">
        <v>75.942000000000007</v>
      </c>
      <c r="F215" t="s">
        <v>1519</v>
      </c>
      <c r="G215">
        <v>522146</v>
      </c>
      <c r="H215">
        <v>0.44077992470116367</v>
      </c>
      <c r="I215">
        <v>544704</v>
      </c>
      <c r="J215">
        <v>0</v>
      </c>
      <c r="K215">
        <v>0.54928982895244016</v>
      </c>
      <c r="L215" s="126">
        <v>124841.20759999999</v>
      </c>
      <c r="M215">
        <v>38836</v>
      </c>
      <c r="N215">
        <v>0</v>
      </c>
      <c r="O215">
        <v>20.209999999999997</v>
      </c>
      <c r="P215">
        <v>0</v>
      </c>
      <c r="Q215">
        <v>-70.78</v>
      </c>
      <c r="R215">
        <v>11987.1</v>
      </c>
      <c r="S215">
        <v>564.29226199999994</v>
      </c>
      <c r="T215">
        <v>702.65013759398505</v>
      </c>
      <c r="U215">
        <v>0.5241092053110592</v>
      </c>
      <c r="V215">
        <v>0.17684198547454122</v>
      </c>
      <c r="W215">
        <v>0</v>
      </c>
      <c r="X215">
        <v>9626.7000000000007</v>
      </c>
      <c r="Y215">
        <v>53</v>
      </c>
      <c r="Z215">
        <v>33910.886792452831</v>
      </c>
      <c r="AA215">
        <v>6.6792452830188678</v>
      </c>
      <c r="AB215">
        <v>10.647023811320754</v>
      </c>
      <c r="AC215">
        <v>8</v>
      </c>
      <c r="AD215">
        <v>70.536532749999992</v>
      </c>
      <c r="AE215">
        <v>0.69810000000000005</v>
      </c>
      <c r="AF215">
        <v>9.6357276872246628E-2</v>
      </c>
      <c r="AG215">
        <v>0.21036317675566768</v>
      </c>
      <c r="AH215">
        <v>0.31092019727427828</v>
      </c>
      <c r="AI215">
        <v>257.21245846181745</v>
      </c>
      <c r="AJ215">
        <v>5.0271235264532219</v>
      </c>
      <c r="AK215">
        <v>1.3138424174779355</v>
      </c>
      <c r="AL215">
        <v>2.6263971393728944</v>
      </c>
      <c r="AM215">
        <v>0</v>
      </c>
      <c r="AN215">
        <v>1.19422534692489</v>
      </c>
      <c r="AO215">
        <v>39</v>
      </c>
      <c r="AP215">
        <v>2.1220159151193633E-2</v>
      </c>
      <c r="AQ215">
        <v>8.6199999999999992</v>
      </c>
      <c r="AR215">
        <v>2.8874867854004824</v>
      </c>
      <c r="AS215">
        <v>-12863.799999999988</v>
      </c>
      <c r="AT215">
        <v>0.44295407253972868</v>
      </c>
      <c r="AU215">
        <v>6764202.2000000002</v>
      </c>
    </row>
    <row r="216" spans="1:47" ht="15" x14ac:dyDescent="0.25">
      <c r="A216" t="s">
        <v>990</v>
      </c>
      <c r="B216" t="s">
        <v>725</v>
      </c>
      <c r="C216" t="s">
        <v>98</v>
      </c>
      <c r="D216"/>
      <c r="E216">
        <v>99.541000000000011</v>
      </c>
      <c r="F216" t="s">
        <v>1516</v>
      </c>
      <c r="G216">
        <v>1781534</v>
      </c>
      <c r="H216">
        <v>0.29906105148403039</v>
      </c>
      <c r="I216">
        <v>1732325</v>
      </c>
      <c r="J216">
        <v>3.356104135283298E-3</v>
      </c>
      <c r="K216">
        <v>0.79864774552228845</v>
      </c>
      <c r="L216" s="126">
        <v>169730.3738</v>
      </c>
      <c r="M216">
        <v>49479</v>
      </c>
      <c r="N216">
        <v>0</v>
      </c>
      <c r="O216">
        <v>60.779999999999994</v>
      </c>
      <c r="P216">
        <v>0.32</v>
      </c>
      <c r="Q216">
        <v>-11.049999999999997</v>
      </c>
      <c r="R216">
        <v>9843.4</v>
      </c>
      <c r="S216">
        <v>4028.9419210000001</v>
      </c>
      <c r="T216">
        <v>4683.7748834070007</v>
      </c>
      <c r="U216">
        <v>0.18694972743936955</v>
      </c>
      <c r="V216">
        <v>0.12726903118839972</v>
      </c>
      <c r="W216">
        <v>6.5342828256669721E-3</v>
      </c>
      <c r="X216">
        <v>8467.2000000000007</v>
      </c>
      <c r="Y216">
        <v>227.58</v>
      </c>
      <c r="Z216">
        <v>62903.506459267068</v>
      </c>
      <c r="AA216">
        <v>14.716157205240174</v>
      </c>
      <c r="AB216">
        <v>17.703409442833287</v>
      </c>
      <c r="AC216">
        <v>22</v>
      </c>
      <c r="AD216">
        <v>183.1337236818182</v>
      </c>
      <c r="AE216">
        <v>0.58730000000000004</v>
      </c>
      <c r="AF216">
        <v>0.11433875427898599</v>
      </c>
      <c r="AG216">
        <v>0.16471207011745767</v>
      </c>
      <c r="AH216">
        <v>0.28323221743078592</v>
      </c>
      <c r="AI216">
        <v>159.12564950573284</v>
      </c>
      <c r="AJ216">
        <v>4.3932626016209433</v>
      </c>
      <c r="AK216">
        <v>0.96288197932329644</v>
      </c>
      <c r="AL216">
        <v>2.6210629722293279</v>
      </c>
      <c r="AM216">
        <v>4.8</v>
      </c>
      <c r="AN216">
        <v>1.0605264044557401</v>
      </c>
      <c r="AO216">
        <v>33</v>
      </c>
      <c r="AP216">
        <v>5.3461274845784786E-2</v>
      </c>
      <c r="AQ216">
        <v>81.58</v>
      </c>
      <c r="AR216">
        <v>4.0108858244755901</v>
      </c>
      <c r="AS216">
        <v>-43882.379999999888</v>
      </c>
      <c r="AT216">
        <v>0.29859645568660398</v>
      </c>
      <c r="AU216">
        <v>39658580.170000002</v>
      </c>
    </row>
    <row r="217" spans="1:47" ht="15" x14ac:dyDescent="0.25">
      <c r="A217" t="s">
        <v>991</v>
      </c>
      <c r="B217" t="s">
        <v>769</v>
      </c>
      <c r="C217" t="s">
        <v>267</v>
      </c>
      <c r="D217"/>
      <c r="E217">
        <v>95.132000000000005</v>
      </c>
      <c r="F217" t="s">
        <v>1516</v>
      </c>
      <c r="G217">
        <v>-290339</v>
      </c>
      <c r="H217">
        <v>0.19578492177139825</v>
      </c>
      <c r="I217">
        <v>-291693</v>
      </c>
      <c r="J217">
        <v>0</v>
      </c>
      <c r="K217">
        <v>0.75663274757846821</v>
      </c>
      <c r="L217" s="126">
        <v>142979.6231</v>
      </c>
      <c r="M217">
        <v>39088</v>
      </c>
      <c r="N217">
        <v>42</v>
      </c>
      <c r="O217">
        <v>25.57</v>
      </c>
      <c r="P217">
        <v>0</v>
      </c>
      <c r="Q217">
        <v>72.279999999999987</v>
      </c>
      <c r="R217">
        <v>10626.1</v>
      </c>
      <c r="S217">
        <v>1026.73795</v>
      </c>
      <c r="T217">
        <v>1134.0027163565201</v>
      </c>
      <c r="U217">
        <v>0.2728833399018708</v>
      </c>
      <c r="V217">
        <v>9.7164298835939591E-2</v>
      </c>
      <c r="W217">
        <v>2.9218750509806325E-3</v>
      </c>
      <c r="X217">
        <v>9621</v>
      </c>
      <c r="Y217">
        <v>71.16</v>
      </c>
      <c r="Z217">
        <v>61056.450252951101</v>
      </c>
      <c r="AA217">
        <v>12.111111111111111</v>
      </c>
      <c r="AB217">
        <v>14.428582771219787</v>
      </c>
      <c r="AC217">
        <v>8</v>
      </c>
      <c r="AD217">
        <v>128.34224374999999</v>
      </c>
      <c r="AE217">
        <v>0.73140000000000005</v>
      </c>
      <c r="AF217">
        <v>0.1238831097912982</v>
      </c>
      <c r="AG217">
        <v>0.14097915875941111</v>
      </c>
      <c r="AH217">
        <v>0.2697751154374543</v>
      </c>
      <c r="AI217">
        <v>171.69814362077491</v>
      </c>
      <c r="AJ217">
        <v>5.6228018197391778</v>
      </c>
      <c r="AK217">
        <v>1.4347579826307939</v>
      </c>
      <c r="AL217">
        <v>3.0371792340985544</v>
      </c>
      <c r="AM217">
        <v>1.9</v>
      </c>
      <c r="AN217">
        <v>0.82944200971281401</v>
      </c>
      <c r="AO217">
        <v>53</v>
      </c>
      <c r="AP217">
        <v>9.5726495726495733E-2</v>
      </c>
      <c r="AQ217">
        <v>9</v>
      </c>
      <c r="AR217">
        <v>2.0947287224822326</v>
      </c>
      <c r="AS217">
        <v>115319.4</v>
      </c>
      <c r="AT217">
        <v>0.3868562567498357</v>
      </c>
      <c r="AU217">
        <v>10910229.029999999</v>
      </c>
    </row>
    <row r="218" spans="1:47" ht="15" x14ac:dyDescent="0.25">
      <c r="A218" t="s">
        <v>992</v>
      </c>
      <c r="B218" t="s">
        <v>510</v>
      </c>
      <c r="C218" t="s">
        <v>176</v>
      </c>
      <c r="D218"/>
      <c r="E218">
        <v>88.108000000000004</v>
      </c>
      <c r="F218" t="s">
        <v>1520</v>
      </c>
      <c r="G218">
        <v>44417</v>
      </c>
      <c r="H218">
        <v>0.5154447753666499</v>
      </c>
      <c r="I218">
        <v>306324</v>
      </c>
      <c r="J218">
        <v>3.4956975135066333E-3</v>
      </c>
      <c r="K218">
        <v>0.72402729697786283</v>
      </c>
      <c r="L218" s="126">
        <v>185869.92300000001</v>
      </c>
      <c r="M218">
        <v>42010</v>
      </c>
      <c r="N218">
        <v>40</v>
      </c>
      <c r="O218">
        <v>30.53</v>
      </c>
      <c r="P218">
        <v>0</v>
      </c>
      <c r="Q218">
        <v>73.259999999999991</v>
      </c>
      <c r="R218">
        <v>10576.7</v>
      </c>
      <c r="S218">
        <v>1255.3478230000001</v>
      </c>
      <c r="T218">
        <v>1467.47027761803</v>
      </c>
      <c r="U218">
        <v>0.31441291231681212</v>
      </c>
      <c r="V218">
        <v>0.13840130186771352</v>
      </c>
      <c r="W218">
        <v>1.5931839473943151E-3</v>
      </c>
      <c r="X218">
        <v>9047.9</v>
      </c>
      <c r="Y218">
        <v>78.069999999999993</v>
      </c>
      <c r="Z218">
        <v>53335.314461380818</v>
      </c>
      <c r="AA218">
        <v>12.949367088607595</v>
      </c>
      <c r="AB218">
        <v>16.079772294095044</v>
      </c>
      <c r="AC218">
        <v>12</v>
      </c>
      <c r="AD218">
        <v>104.61231858333333</v>
      </c>
      <c r="AE218">
        <v>0.43219999999999997</v>
      </c>
      <c r="AF218">
        <v>0.11065918214161108</v>
      </c>
      <c r="AG218">
        <v>0.18262553088050384</v>
      </c>
      <c r="AH218">
        <v>0.29950167212422241</v>
      </c>
      <c r="AI218">
        <v>184.76393215523981</v>
      </c>
      <c r="AJ218">
        <v>7.5490843439983104</v>
      </c>
      <c r="AK218">
        <v>1.131092207999379</v>
      </c>
      <c r="AL218">
        <v>3.624845285264052</v>
      </c>
      <c r="AM218">
        <v>2.5</v>
      </c>
      <c r="AN218">
        <v>1.04258716294925</v>
      </c>
      <c r="AO218">
        <v>112</v>
      </c>
      <c r="AP218">
        <v>4.4137931034482755E-2</v>
      </c>
      <c r="AQ218">
        <v>5.07</v>
      </c>
      <c r="AR218">
        <v>4.5278973141415637</v>
      </c>
      <c r="AS218">
        <v>-21297.179999999993</v>
      </c>
      <c r="AT218">
        <v>0.30913521743704186</v>
      </c>
      <c r="AU218">
        <v>13277499.83</v>
      </c>
    </row>
    <row r="219" spans="1:47" ht="15" x14ac:dyDescent="0.25">
      <c r="A219" t="s">
        <v>993</v>
      </c>
      <c r="B219" t="s">
        <v>363</v>
      </c>
      <c r="C219" t="s">
        <v>202</v>
      </c>
      <c r="D219"/>
      <c r="E219">
        <v>82.305999999999997</v>
      </c>
      <c r="F219" t="s">
        <v>1519</v>
      </c>
      <c r="G219">
        <v>181981</v>
      </c>
      <c r="H219">
        <v>0.21785167304178873</v>
      </c>
      <c r="I219">
        <v>209021</v>
      </c>
      <c r="J219">
        <v>0</v>
      </c>
      <c r="K219">
        <v>0.68580427876039396</v>
      </c>
      <c r="L219" s="126">
        <v>97819.420199999993</v>
      </c>
      <c r="M219">
        <v>30195</v>
      </c>
      <c r="N219">
        <v>23</v>
      </c>
      <c r="O219">
        <v>50.32</v>
      </c>
      <c r="P219">
        <v>0</v>
      </c>
      <c r="Q219">
        <v>-63.989999999999995</v>
      </c>
      <c r="R219">
        <v>12133.9</v>
      </c>
      <c r="S219">
        <v>1908.7980789999999</v>
      </c>
      <c r="T219">
        <v>2313.6126431581797</v>
      </c>
      <c r="U219">
        <v>0.59044223084635661</v>
      </c>
      <c r="V219">
        <v>0.13093444128513293</v>
      </c>
      <c r="W219">
        <v>0</v>
      </c>
      <c r="X219">
        <v>10010.800000000001</v>
      </c>
      <c r="Y219">
        <v>128</v>
      </c>
      <c r="Z219">
        <v>54763.109375</v>
      </c>
      <c r="AA219">
        <v>10.703125</v>
      </c>
      <c r="AB219">
        <v>14.912484992187499</v>
      </c>
      <c r="AC219">
        <v>15</v>
      </c>
      <c r="AD219">
        <v>127.25320526666665</v>
      </c>
      <c r="AE219">
        <v>0.37669999999999998</v>
      </c>
      <c r="AF219">
        <v>9.9453787132962573E-2</v>
      </c>
      <c r="AG219">
        <v>0.23157313494123816</v>
      </c>
      <c r="AH219">
        <v>0.33734916733012021</v>
      </c>
      <c r="AI219">
        <v>174.39141607602173</v>
      </c>
      <c r="AJ219">
        <v>8.0867848581161876</v>
      </c>
      <c r="AK219">
        <v>1.5086091000306419</v>
      </c>
      <c r="AL219">
        <v>3.0582930382903046</v>
      </c>
      <c r="AM219">
        <v>0.5</v>
      </c>
      <c r="AN219">
        <v>1.29748928497904</v>
      </c>
      <c r="AO219">
        <v>164</v>
      </c>
      <c r="AP219">
        <v>1.5197568389057751E-3</v>
      </c>
      <c r="AQ219">
        <v>3.97</v>
      </c>
      <c r="AR219">
        <v>2.7528547249555753</v>
      </c>
      <c r="AS219">
        <v>-27736.760000000009</v>
      </c>
      <c r="AT219">
        <v>0.51528353524826775</v>
      </c>
      <c r="AU219">
        <v>23161138.98</v>
      </c>
    </row>
    <row r="220" spans="1:47" ht="15" x14ac:dyDescent="0.25">
      <c r="A220" t="s">
        <v>994</v>
      </c>
      <c r="B220" t="s">
        <v>433</v>
      </c>
      <c r="C220" t="s">
        <v>293</v>
      </c>
      <c r="D220"/>
      <c r="E220">
        <v>82.829000000000008</v>
      </c>
      <c r="F220" t="s">
        <v>1520</v>
      </c>
      <c r="G220">
        <v>758445</v>
      </c>
      <c r="H220">
        <v>0.37934748419332387</v>
      </c>
      <c r="I220">
        <v>757048</v>
      </c>
      <c r="J220">
        <v>0</v>
      </c>
      <c r="K220">
        <v>0.69761470134528847</v>
      </c>
      <c r="L220" s="126">
        <v>157865.92670000001</v>
      </c>
      <c r="M220">
        <v>45158</v>
      </c>
      <c r="N220">
        <v>63</v>
      </c>
      <c r="O220">
        <v>140.41</v>
      </c>
      <c r="P220">
        <v>0</v>
      </c>
      <c r="Q220">
        <v>-30.689999999999998</v>
      </c>
      <c r="R220">
        <v>9873.2000000000007</v>
      </c>
      <c r="S220">
        <v>1507.9345370000001</v>
      </c>
      <c r="T220">
        <v>1827.0709042685901</v>
      </c>
      <c r="U220">
        <v>0.37794623507585329</v>
      </c>
      <c r="V220">
        <v>0.1569522934800982</v>
      </c>
      <c r="W220">
        <v>2.3121196009850391E-3</v>
      </c>
      <c r="X220">
        <v>8148.6</v>
      </c>
      <c r="Y220">
        <v>95.5</v>
      </c>
      <c r="Z220">
        <v>55856.994764397903</v>
      </c>
      <c r="AA220">
        <v>7.802083333333333</v>
      </c>
      <c r="AB220">
        <v>15.789890439790577</v>
      </c>
      <c r="AC220">
        <v>10</v>
      </c>
      <c r="AD220">
        <v>150.79345370000001</v>
      </c>
      <c r="AE220">
        <v>0.69810000000000005</v>
      </c>
      <c r="AF220">
        <v>0.11612208252314141</v>
      </c>
      <c r="AG220">
        <v>0.1370151992187163</v>
      </c>
      <c r="AH220">
        <v>0.26634249645038405</v>
      </c>
      <c r="AI220">
        <v>171.51009785512989</v>
      </c>
      <c r="AJ220">
        <v>4.1562415611732764</v>
      </c>
      <c r="AK220">
        <v>0.84328918979530287</v>
      </c>
      <c r="AL220">
        <v>2.803182278657212</v>
      </c>
      <c r="AM220">
        <v>3</v>
      </c>
      <c r="AN220">
        <v>0</v>
      </c>
      <c r="AO220">
        <v>45</v>
      </c>
      <c r="AP220">
        <v>5.9820538384845467E-3</v>
      </c>
      <c r="AQ220">
        <v>0</v>
      </c>
      <c r="AR220">
        <v>4.1746437303811819</v>
      </c>
      <c r="AS220">
        <v>0</v>
      </c>
      <c r="AT220">
        <v>0.44135794529447059</v>
      </c>
      <c r="AU220">
        <v>14888132.470000001</v>
      </c>
    </row>
    <row r="221" spans="1:47" ht="15" x14ac:dyDescent="0.25">
      <c r="A221" t="s">
        <v>995</v>
      </c>
      <c r="B221" t="s">
        <v>195</v>
      </c>
      <c r="C221" t="s">
        <v>196</v>
      </c>
      <c r="D221"/>
      <c r="E221">
        <v>83.194000000000003</v>
      </c>
      <c r="F221" t="s">
        <v>1520</v>
      </c>
      <c r="G221">
        <v>2132963</v>
      </c>
      <c r="H221">
        <v>0.53618854972660113</v>
      </c>
      <c r="I221">
        <v>2531285</v>
      </c>
      <c r="J221">
        <v>0</v>
      </c>
      <c r="K221">
        <v>0.68420537783403401</v>
      </c>
      <c r="L221" s="126">
        <v>157654.10490000001</v>
      </c>
      <c r="M221">
        <v>32735</v>
      </c>
      <c r="N221">
        <v>123</v>
      </c>
      <c r="O221">
        <v>56.78</v>
      </c>
      <c r="P221">
        <v>0</v>
      </c>
      <c r="Q221">
        <v>-397.44</v>
      </c>
      <c r="R221">
        <v>10340.4</v>
      </c>
      <c r="S221">
        <v>2547.8876019999998</v>
      </c>
      <c r="T221">
        <v>3152.28207473578</v>
      </c>
      <c r="U221">
        <v>0.51691955012699975</v>
      </c>
      <c r="V221">
        <v>0.14965304658678583</v>
      </c>
      <c r="W221">
        <v>6.8103490854067913E-3</v>
      </c>
      <c r="X221">
        <v>8357.7999999999993</v>
      </c>
      <c r="Y221">
        <v>176.03</v>
      </c>
      <c r="Z221">
        <v>55004.573084133386</v>
      </c>
      <c r="AA221">
        <v>11.836158192090396</v>
      </c>
      <c r="AB221">
        <v>14.474166914730443</v>
      </c>
      <c r="AC221">
        <v>19.8</v>
      </c>
      <c r="AD221">
        <v>128.68119202020202</v>
      </c>
      <c r="AE221">
        <v>0.49869999999999998</v>
      </c>
      <c r="AF221">
        <v>0.11999909199872508</v>
      </c>
      <c r="AG221">
        <v>0.17977703752718172</v>
      </c>
      <c r="AH221">
        <v>0.3032677653275383</v>
      </c>
      <c r="AI221">
        <v>167.67654886528234</v>
      </c>
      <c r="AJ221">
        <v>4.3279062124755106</v>
      </c>
      <c r="AK221">
        <v>0.91497983479276546</v>
      </c>
      <c r="AL221">
        <v>1.7948507681036281</v>
      </c>
      <c r="AM221">
        <v>2.5</v>
      </c>
      <c r="AN221">
        <v>1.50841460257452</v>
      </c>
      <c r="AO221">
        <v>127</v>
      </c>
      <c r="AP221">
        <v>9.3323761665470208E-3</v>
      </c>
      <c r="AQ221">
        <v>10.67</v>
      </c>
      <c r="AR221">
        <v>2.8553719819379624</v>
      </c>
      <c r="AS221">
        <v>75960.440000000061</v>
      </c>
      <c r="AT221">
        <v>0.42793619800083055</v>
      </c>
      <c r="AU221">
        <v>26346191.09</v>
      </c>
    </row>
    <row r="222" spans="1:47" ht="15" x14ac:dyDescent="0.25">
      <c r="A222" t="s">
        <v>996</v>
      </c>
      <c r="B222" t="s">
        <v>490</v>
      </c>
      <c r="C222" t="s">
        <v>122</v>
      </c>
      <c r="D222"/>
      <c r="E222">
        <v>74.718000000000004</v>
      </c>
      <c r="F222" t="s">
        <v>1516</v>
      </c>
      <c r="G222">
        <v>3420315</v>
      </c>
      <c r="H222">
        <v>0.18716869248752194</v>
      </c>
      <c r="I222">
        <v>3280409</v>
      </c>
      <c r="J222">
        <v>0</v>
      </c>
      <c r="K222">
        <v>0.59345078761734593</v>
      </c>
      <c r="L222" s="126">
        <v>113469.86079999999</v>
      </c>
      <c r="M222">
        <v>33709</v>
      </c>
      <c r="N222">
        <v>91</v>
      </c>
      <c r="O222">
        <v>1151.0700000000002</v>
      </c>
      <c r="P222">
        <v>46.25</v>
      </c>
      <c r="Q222">
        <v>-223.03</v>
      </c>
      <c r="R222">
        <v>13781</v>
      </c>
      <c r="S222">
        <v>5789.4100179999996</v>
      </c>
      <c r="T222">
        <v>7664.3305670091404</v>
      </c>
      <c r="U222">
        <v>0.65758188401987883</v>
      </c>
      <c r="V222">
        <v>0.17499401784466945</v>
      </c>
      <c r="W222">
        <v>3.4287652693939845E-2</v>
      </c>
      <c r="X222">
        <v>10409.800000000001</v>
      </c>
      <c r="Y222">
        <v>397.65</v>
      </c>
      <c r="Z222">
        <v>55050.859650446379</v>
      </c>
      <c r="AA222">
        <v>8.2660098522167491</v>
      </c>
      <c r="AB222">
        <v>14.559059519678108</v>
      </c>
      <c r="AC222">
        <v>52.3</v>
      </c>
      <c r="AD222">
        <v>110.69617625239006</v>
      </c>
      <c r="AE222">
        <v>0</v>
      </c>
      <c r="AF222">
        <v>0.11190751781654221</v>
      </c>
      <c r="AG222">
        <v>0.20672628554497152</v>
      </c>
      <c r="AH222">
        <v>0.32148617633076609</v>
      </c>
      <c r="AI222">
        <v>118.95719906843192</v>
      </c>
      <c r="AJ222">
        <v>8.7769516416627464</v>
      </c>
      <c r="AK222">
        <v>1.3241759451249615</v>
      </c>
      <c r="AL222">
        <v>3.7707172872633921</v>
      </c>
      <c r="AM222">
        <v>1.47</v>
      </c>
      <c r="AN222">
        <v>1.04612069757042</v>
      </c>
      <c r="AO222">
        <v>40</v>
      </c>
      <c r="AP222">
        <v>0.11317868977823095</v>
      </c>
      <c r="AQ222">
        <v>92.38</v>
      </c>
      <c r="AR222">
        <v>2.9295524677498737</v>
      </c>
      <c r="AS222">
        <v>103224.69999999972</v>
      </c>
      <c r="AT222">
        <v>0.54026614326804145</v>
      </c>
      <c r="AU222">
        <v>79783952.709999993</v>
      </c>
    </row>
    <row r="223" spans="1:47" ht="15" x14ac:dyDescent="0.25">
      <c r="A223" t="s">
        <v>997</v>
      </c>
      <c r="B223" t="s">
        <v>197</v>
      </c>
      <c r="C223" t="s">
        <v>198</v>
      </c>
      <c r="D223"/>
      <c r="E223">
        <v>76.822000000000003</v>
      </c>
      <c r="F223" t="s">
        <v>1520</v>
      </c>
      <c r="G223">
        <v>1960511</v>
      </c>
      <c r="H223">
        <v>0.25452402801191354</v>
      </c>
      <c r="I223">
        <v>2312449</v>
      </c>
      <c r="J223">
        <v>0</v>
      </c>
      <c r="K223">
        <v>0.74277084361494972</v>
      </c>
      <c r="L223" s="126">
        <v>72313.561900000001</v>
      </c>
      <c r="M223">
        <v>30769</v>
      </c>
      <c r="N223">
        <v>181</v>
      </c>
      <c r="O223">
        <v>412.35999999999984</v>
      </c>
      <c r="P223">
        <v>0</v>
      </c>
      <c r="Q223">
        <v>-170.27</v>
      </c>
      <c r="R223">
        <v>10538.2</v>
      </c>
      <c r="S223">
        <v>9924.1890060000005</v>
      </c>
      <c r="T223">
        <v>12647.1830516642</v>
      </c>
      <c r="U223">
        <v>0.67469819881018089</v>
      </c>
      <c r="V223">
        <v>0.15604946984219092</v>
      </c>
      <c r="W223">
        <v>5.2184086849504319E-2</v>
      </c>
      <c r="X223">
        <v>8269.2000000000007</v>
      </c>
      <c r="Y223">
        <v>585.54999999999995</v>
      </c>
      <c r="Z223">
        <v>57816.420459397152</v>
      </c>
      <c r="AA223">
        <v>8.1396933560477009</v>
      </c>
      <c r="AB223">
        <v>16.948491172402019</v>
      </c>
      <c r="AC223">
        <v>61</v>
      </c>
      <c r="AD223">
        <v>162.69162304918035</v>
      </c>
      <c r="AE223">
        <v>0.59840000000000004</v>
      </c>
      <c r="AF223">
        <v>0.1266643247197082</v>
      </c>
      <c r="AG223">
        <v>0.12670456692355345</v>
      </c>
      <c r="AH223">
        <v>0.25603107338164699</v>
      </c>
      <c r="AI223">
        <v>139.97919620032678</v>
      </c>
      <c r="AJ223">
        <v>6.4692471601952226</v>
      </c>
      <c r="AK223">
        <v>1.7692209432902863</v>
      </c>
      <c r="AL223">
        <v>3.3118725795073356</v>
      </c>
      <c r="AM223">
        <v>3.5</v>
      </c>
      <c r="AN223">
        <v>1.1002026478665801</v>
      </c>
      <c r="AO223">
        <v>22</v>
      </c>
      <c r="AP223">
        <v>4.3603364320495795E-2</v>
      </c>
      <c r="AQ223">
        <v>183.45</v>
      </c>
      <c r="AR223">
        <v>2.3563556521556501</v>
      </c>
      <c r="AS223">
        <v>569592.99000000022</v>
      </c>
      <c r="AT223">
        <v>0.5380898683335249</v>
      </c>
      <c r="AU223">
        <v>104582612.59999999</v>
      </c>
    </row>
    <row r="224" spans="1:47" ht="15" x14ac:dyDescent="0.25">
      <c r="A224" t="s">
        <v>998</v>
      </c>
      <c r="B224" t="s">
        <v>488</v>
      </c>
      <c r="C224" t="s">
        <v>122</v>
      </c>
      <c r="D224"/>
      <c r="E224">
        <v>90.173000000000002</v>
      </c>
      <c r="F224" t="s">
        <v>1520</v>
      </c>
      <c r="G224">
        <v>2698081</v>
      </c>
      <c r="H224">
        <v>0.55513844537589607</v>
      </c>
      <c r="I224">
        <v>2713830</v>
      </c>
      <c r="J224">
        <v>0</v>
      </c>
      <c r="K224">
        <v>0.76030613203279729</v>
      </c>
      <c r="L224" s="126">
        <v>69913.339800000002</v>
      </c>
      <c r="M224">
        <v>32335</v>
      </c>
      <c r="N224">
        <v>24</v>
      </c>
      <c r="O224">
        <v>132.71</v>
      </c>
      <c r="P224">
        <v>0.22</v>
      </c>
      <c r="Q224">
        <v>-22.62</v>
      </c>
      <c r="R224">
        <v>9312.2000000000007</v>
      </c>
      <c r="S224">
        <v>3130.3374690000001</v>
      </c>
      <c r="T224">
        <v>3747.7059286433605</v>
      </c>
      <c r="U224">
        <v>0.56900397725137408</v>
      </c>
      <c r="V224">
        <v>0.1153971648671468</v>
      </c>
      <c r="W224">
        <v>1.4729044857495523E-2</v>
      </c>
      <c r="X224">
        <v>7778.2</v>
      </c>
      <c r="Y224">
        <v>149.5</v>
      </c>
      <c r="Z224">
        <v>68156.963210702335</v>
      </c>
      <c r="AA224">
        <v>9.4066666666666663</v>
      </c>
      <c r="AB224">
        <v>20.938712167224082</v>
      </c>
      <c r="AC224">
        <v>19</v>
      </c>
      <c r="AD224">
        <v>164.75460363157896</v>
      </c>
      <c r="AE224">
        <v>0.66490000000000005</v>
      </c>
      <c r="AF224">
        <v>0.11952491765059742</v>
      </c>
      <c r="AG224">
        <v>0.16650194695001511</v>
      </c>
      <c r="AH224">
        <v>0.28863159058755167</v>
      </c>
      <c r="AI224">
        <v>166.76157288778248</v>
      </c>
      <c r="AJ224">
        <v>6.436521876556454</v>
      </c>
      <c r="AK224">
        <v>1.6267695873721313</v>
      </c>
      <c r="AL224">
        <v>3.7709268801961611</v>
      </c>
      <c r="AM224">
        <v>2</v>
      </c>
      <c r="AN224">
        <v>1.6183048021794899</v>
      </c>
      <c r="AO224">
        <v>19</v>
      </c>
      <c r="AP224">
        <v>7.0778564206268957E-3</v>
      </c>
      <c r="AQ224">
        <v>102.63</v>
      </c>
      <c r="AR224">
        <v>2.9479985454029412</v>
      </c>
      <c r="AS224">
        <v>-52562.229999999981</v>
      </c>
      <c r="AT224">
        <v>0.58356150496067949</v>
      </c>
      <c r="AU224">
        <v>29150454.02</v>
      </c>
    </row>
    <row r="225" spans="1:47" ht="15" x14ac:dyDescent="0.25">
      <c r="A225" t="s">
        <v>999</v>
      </c>
      <c r="B225" t="s">
        <v>526</v>
      </c>
      <c r="C225" t="s">
        <v>212</v>
      </c>
      <c r="D225"/>
      <c r="E225">
        <v>87.072000000000003</v>
      </c>
      <c r="F225" t="s">
        <v>1520</v>
      </c>
      <c r="G225">
        <v>-223777</v>
      </c>
      <c r="H225">
        <v>0.73554255667113921</v>
      </c>
      <c r="I225">
        <v>-133461</v>
      </c>
      <c r="J225">
        <v>0</v>
      </c>
      <c r="K225">
        <v>0.5717137265474288</v>
      </c>
      <c r="L225" s="126">
        <v>216574.9081</v>
      </c>
      <c r="M225">
        <v>40360</v>
      </c>
      <c r="N225">
        <v>9</v>
      </c>
      <c r="O225">
        <v>13.280000000000001</v>
      </c>
      <c r="P225">
        <v>0</v>
      </c>
      <c r="Q225">
        <v>-8.6600000000000108</v>
      </c>
      <c r="R225">
        <v>15927.2</v>
      </c>
      <c r="S225">
        <v>406.57383700000003</v>
      </c>
      <c r="T225">
        <v>470.27945064422698</v>
      </c>
      <c r="U225">
        <v>0.42923292922067685</v>
      </c>
      <c r="V225">
        <v>0.17548022648589656</v>
      </c>
      <c r="W225">
        <v>2.4595778404698479E-3</v>
      </c>
      <c r="X225">
        <v>13769.7</v>
      </c>
      <c r="Y225">
        <v>35</v>
      </c>
      <c r="Z225">
        <v>47859.285714285717</v>
      </c>
      <c r="AA225">
        <v>12.945945945945946</v>
      </c>
      <c r="AB225">
        <v>11.616395342857144</v>
      </c>
      <c r="AC225">
        <v>6.4</v>
      </c>
      <c r="AD225">
        <v>63.52716203125</v>
      </c>
      <c r="AE225">
        <v>0.27710000000000001</v>
      </c>
      <c r="AF225">
        <v>0.11850850300444318</v>
      </c>
      <c r="AG225">
        <v>0.15045166188442444</v>
      </c>
      <c r="AH225">
        <v>0.27477688913308917</v>
      </c>
      <c r="AI225">
        <v>166.02150423171474</v>
      </c>
      <c r="AJ225">
        <v>26.364442518518519</v>
      </c>
      <c r="AK225">
        <v>2.2040542222222221</v>
      </c>
      <c r="AL225">
        <v>4.0649730370370367</v>
      </c>
      <c r="AM225">
        <v>3.85</v>
      </c>
      <c r="AN225">
        <v>1.66961523601646</v>
      </c>
      <c r="AO225">
        <v>89</v>
      </c>
      <c r="AP225">
        <v>7.6923076923076927E-2</v>
      </c>
      <c r="AQ225">
        <v>2.44</v>
      </c>
      <c r="AR225">
        <v>3.2337634089241414</v>
      </c>
      <c r="AS225">
        <v>15591.600000000006</v>
      </c>
      <c r="AT225">
        <v>0.62903703270016365</v>
      </c>
      <c r="AU225">
        <v>6475586.2199999997</v>
      </c>
    </row>
    <row r="226" spans="1:47" ht="15" x14ac:dyDescent="0.25">
      <c r="A226" t="s">
        <v>1000</v>
      </c>
      <c r="B226" t="s">
        <v>705</v>
      </c>
      <c r="C226" t="s">
        <v>289</v>
      </c>
      <c r="D226"/>
      <c r="E226">
        <v>90.63300000000001</v>
      </c>
      <c r="F226" t="s">
        <v>1516</v>
      </c>
      <c r="G226">
        <v>429877</v>
      </c>
      <c r="H226">
        <v>0.55478831155423292</v>
      </c>
      <c r="I226">
        <v>309490</v>
      </c>
      <c r="J226">
        <v>0</v>
      </c>
      <c r="K226">
        <v>0.59373990772490681</v>
      </c>
      <c r="L226" s="126">
        <v>138194.50030000001</v>
      </c>
      <c r="M226">
        <v>39170</v>
      </c>
      <c r="N226">
        <v>35</v>
      </c>
      <c r="O226">
        <v>8.69</v>
      </c>
      <c r="P226">
        <v>0</v>
      </c>
      <c r="Q226">
        <v>5.8200000000000216</v>
      </c>
      <c r="R226">
        <v>10530.4</v>
      </c>
      <c r="S226">
        <v>799.13247000000001</v>
      </c>
      <c r="T226">
        <v>938.38488233190503</v>
      </c>
      <c r="U226">
        <v>0.33983068414176687</v>
      </c>
      <c r="V226">
        <v>0.14597869236873831</v>
      </c>
      <c r="W226">
        <v>0</v>
      </c>
      <c r="X226">
        <v>8967.8000000000011</v>
      </c>
      <c r="Y226">
        <v>48.5</v>
      </c>
      <c r="Z226">
        <v>54040.123711340209</v>
      </c>
      <c r="AA226">
        <v>13.714285714285714</v>
      </c>
      <c r="AB226">
        <v>16.476958144329899</v>
      </c>
      <c r="AC226">
        <v>10</v>
      </c>
      <c r="AD226">
        <v>79.913246999999998</v>
      </c>
      <c r="AE226">
        <v>0.73140000000000005</v>
      </c>
      <c r="AF226">
        <v>0.1210667914293853</v>
      </c>
      <c r="AG226">
        <v>0.16519809335884536</v>
      </c>
      <c r="AH226">
        <v>0.29591910082345568</v>
      </c>
      <c r="AI226">
        <v>153.02594324567991</v>
      </c>
      <c r="AJ226">
        <v>7.5085938113306296</v>
      </c>
      <c r="AK226">
        <v>1.4321748658903573</v>
      </c>
      <c r="AL226">
        <v>2.2563980112521262</v>
      </c>
      <c r="AM226">
        <v>0.5</v>
      </c>
      <c r="AN226">
        <v>1.05251586112732</v>
      </c>
      <c r="AO226">
        <v>76</v>
      </c>
      <c r="AP226">
        <v>5.3082191780821915E-2</v>
      </c>
      <c r="AQ226">
        <v>7.13</v>
      </c>
      <c r="AR226">
        <v>2.9298373118140484</v>
      </c>
      <c r="AS226">
        <v>16129.179999999993</v>
      </c>
      <c r="AT226">
        <v>0.54472264849350382</v>
      </c>
      <c r="AU226">
        <v>8415222.5299999993</v>
      </c>
    </row>
    <row r="227" spans="1:47" ht="15" x14ac:dyDescent="0.25">
      <c r="A227" t="s">
        <v>1001</v>
      </c>
      <c r="B227" t="s">
        <v>342</v>
      </c>
      <c r="C227" t="s">
        <v>343</v>
      </c>
      <c r="D227"/>
      <c r="E227">
        <v>82.61</v>
      </c>
      <c r="F227" t="s">
        <v>1516</v>
      </c>
      <c r="G227">
        <v>8030301</v>
      </c>
      <c r="H227">
        <v>0.77620633340471279</v>
      </c>
      <c r="I227">
        <v>8093332</v>
      </c>
      <c r="J227">
        <v>1.1512600798835029E-3</v>
      </c>
      <c r="K227">
        <v>0.42923944816473236</v>
      </c>
      <c r="L227" s="126">
        <v>297370.46490000002</v>
      </c>
      <c r="M227">
        <v>35035</v>
      </c>
      <c r="N227">
        <v>38</v>
      </c>
      <c r="O227">
        <v>95.27</v>
      </c>
      <c r="P227">
        <v>0</v>
      </c>
      <c r="Q227">
        <v>-153.98000000000002</v>
      </c>
      <c r="R227">
        <v>10865.5</v>
      </c>
      <c r="S227">
        <v>1503.0758840000001</v>
      </c>
      <c r="T227">
        <v>1844.4380307542901</v>
      </c>
      <c r="U227">
        <v>0.52920450488712645</v>
      </c>
      <c r="V227">
        <v>0.16377305205969225</v>
      </c>
      <c r="W227">
        <v>0</v>
      </c>
      <c r="X227">
        <v>8854.5</v>
      </c>
      <c r="Y227">
        <v>89.5</v>
      </c>
      <c r="Z227">
        <v>49185.430167597762</v>
      </c>
      <c r="AA227">
        <v>12.763440860215054</v>
      </c>
      <c r="AB227">
        <v>16.794143955307263</v>
      </c>
      <c r="AC227">
        <v>10</v>
      </c>
      <c r="AD227">
        <v>150.30758840000001</v>
      </c>
      <c r="AE227">
        <v>0.62050000000000005</v>
      </c>
      <c r="AF227">
        <v>9.6140143511096718E-2</v>
      </c>
      <c r="AG227">
        <v>0.25112386380593249</v>
      </c>
      <c r="AH227">
        <v>0.35969726957444625</v>
      </c>
      <c r="AI227">
        <v>167.00953203504395</v>
      </c>
      <c r="AJ227">
        <v>4.4168897095144768</v>
      </c>
      <c r="AK227">
        <v>1.4714917061044983</v>
      </c>
      <c r="AL227">
        <v>2.7838991666268305</v>
      </c>
      <c r="AM227">
        <v>3.5</v>
      </c>
      <c r="AN227">
        <v>2.0364406068106802</v>
      </c>
      <c r="AO227">
        <v>383</v>
      </c>
      <c r="AP227">
        <v>0</v>
      </c>
      <c r="AQ227">
        <v>2.33</v>
      </c>
      <c r="AR227">
        <v>2.7975040281538077</v>
      </c>
      <c r="AS227">
        <v>-62978.030000000028</v>
      </c>
      <c r="AT227">
        <v>0.43603549988461154</v>
      </c>
      <c r="AU227">
        <v>16331629.77</v>
      </c>
    </row>
    <row r="228" spans="1:47" ht="15" x14ac:dyDescent="0.25">
      <c r="A228" t="s">
        <v>1002</v>
      </c>
      <c r="B228" t="s">
        <v>199</v>
      </c>
      <c r="C228" t="s">
        <v>200</v>
      </c>
      <c r="D228"/>
      <c r="E228">
        <v>91.361000000000004</v>
      </c>
      <c r="F228" t="s">
        <v>1516</v>
      </c>
      <c r="G228">
        <v>2358585</v>
      </c>
      <c r="H228">
        <v>0.46337164946198617</v>
      </c>
      <c r="I228">
        <v>2333585</v>
      </c>
      <c r="J228">
        <v>0</v>
      </c>
      <c r="K228">
        <v>0.62900818257905311</v>
      </c>
      <c r="L228" s="126">
        <v>147855.60990000001</v>
      </c>
      <c r="M228">
        <v>37521</v>
      </c>
      <c r="N228">
        <v>29</v>
      </c>
      <c r="O228">
        <v>62.490000000000009</v>
      </c>
      <c r="P228">
        <v>0</v>
      </c>
      <c r="Q228">
        <v>138.27999999999997</v>
      </c>
      <c r="R228">
        <v>9887.2000000000007</v>
      </c>
      <c r="S228">
        <v>1642.280362</v>
      </c>
      <c r="T228">
        <v>1948.09682771443</v>
      </c>
      <c r="U228">
        <v>0.34920524976721362</v>
      </c>
      <c r="V228">
        <v>0.13803647613731862</v>
      </c>
      <c r="W228">
        <v>4.2623654048175239E-3</v>
      </c>
      <c r="X228">
        <v>8335.1</v>
      </c>
      <c r="Y228">
        <v>88.950000000000017</v>
      </c>
      <c r="Z228">
        <v>55803.001686340627</v>
      </c>
      <c r="AA228">
        <v>11.48076923076923</v>
      </c>
      <c r="AB228">
        <v>18.462960786958963</v>
      </c>
      <c r="AC228">
        <v>17</v>
      </c>
      <c r="AD228">
        <v>96.60472717647059</v>
      </c>
      <c r="AE228">
        <v>0.45429999999999998</v>
      </c>
      <c r="AF228">
        <v>0.13098018652381507</v>
      </c>
      <c r="AG228">
        <v>0.12919440334036567</v>
      </c>
      <c r="AH228">
        <v>0.26747460581536797</v>
      </c>
      <c r="AI228">
        <v>172.04979523465801</v>
      </c>
      <c r="AJ228">
        <v>5.800423742010377</v>
      </c>
      <c r="AK228">
        <v>1.4828484112771365</v>
      </c>
      <c r="AL228">
        <v>3.1313364878925798</v>
      </c>
      <c r="AM228">
        <v>1.2</v>
      </c>
      <c r="AN228">
        <v>1.10532980911185</v>
      </c>
      <c r="AO228">
        <v>10</v>
      </c>
      <c r="AP228">
        <v>1.5555555555555555E-2</v>
      </c>
      <c r="AQ228">
        <v>71.8</v>
      </c>
      <c r="AR228">
        <v>3.3308327291294355</v>
      </c>
      <c r="AS228">
        <v>-9927.4699999999721</v>
      </c>
      <c r="AT228">
        <v>0.45934436024281106</v>
      </c>
      <c r="AU228">
        <v>16237550.68</v>
      </c>
    </row>
    <row r="229" spans="1:47" ht="15" x14ac:dyDescent="0.25">
      <c r="A229" t="s">
        <v>1003</v>
      </c>
      <c r="B229" t="s">
        <v>364</v>
      </c>
      <c r="C229" t="s">
        <v>160</v>
      </c>
      <c r="D229"/>
      <c r="E229">
        <v>101.563</v>
      </c>
      <c r="F229" t="s">
        <v>1516</v>
      </c>
      <c r="G229">
        <v>205500</v>
      </c>
      <c r="H229">
        <v>0.3071006741966687</v>
      </c>
      <c r="I229">
        <v>166013</v>
      </c>
      <c r="J229">
        <v>0</v>
      </c>
      <c r="K229">
        <v>0.78833676314032108</v>
      </c>
      <c r="L229" s="126">
        <v>111436.4617</v>
      </c>
      <c r="M229">
        <v>34838</v>
      </c>
      <c r="N229">
        <v>17</v>
      </c>
      <c r="O229">
        <v>13.47</v>
      </c>
      <c r="P229">
        <v>0</v>
      </c>
      <c r="Q229">
        <v>55.25</v>
      </c>
      <c r="R229">
        <v>11465.4</v>
      </c>
      <c r="S229">
        <v>917.365497</v>
      </c>
      <c r="T229">
        <v>1106.9418380290901</v>
      </c>
      <c r="U229">
        <v>0.36484876430882374</v>
      </c>
      <c r="V229">
        <v>0.18445153491531413</v>
      </c>
      <c r="W229">
        <v>0</v>
      </c>
      <c r="X229">
        <v>9501.8000000000011</v>
      </c>
      <c r="Y229">
        <v>64.88</v>
      </c>
      <c r="Z229">
        <v>58913.270653514184</v>
      </c>
      <c r="AA229">
        <v>10.927536231884059</v>
      </c>
      <c r="AB229">
        <v>14.139418881011098</v>
      </c>
      <c r="AC229">
        <v>20.16</v>
      </c>
      <c r="AD229">
        <v>45.504240922619047</v>
      </c>
      <c r="AE229">
        <v>0.28810000000000002</v>
      </c>
      <c r="AF229">
        <v>0.12237848026569557</v>
      </c>
      <c r="AG229">
        <v>0.15337436085334968</v>
      </c>
      <c r="AH229">
        <v>0.27821043652932753</v>
      </c>
      <c r="AI229">
        <v>147.56495687127418</v>
      </c>
      <c r="AJ229">
        <v>6.3184763354041849</v>
      </c>
      <c r="AK229">
        <v>1.5549142726285543</v>
      </c>
      <c r="AL229">
        <v>2.8230785766523114</v>
      </c>
      <c r="AM229">
        <v>2.5</v>
      </c>
      <c r="AN229">
        <v>1.63441957958789</v>
      </c>
      <c r="AO229">
        <v>44</v>
      </c>
      <c r="AP229">
        <v>2.1881838074398249E-3</v>
      </c>
      <c r="AQ229">
        <v>9.32</v>
      </c>
      <c r="AR229">
        <v>3.4216154986699228</v>
      </c>
      <c r="AS229">
        <v>-31990.419999999984</v>
      </c>
      <c r="AT229">
        <v>0.72065060454306573</v>
      </c>
      <c r="AU229">
        <v>10517980.9</v>
      </c>
    </row>
    <row r="230" spans="1:47" ht="15" x14ac:dyDescent="0.25">
      <c r="A230" t="s">
        <v>1004</v>
      </c>
      <c r="B230" t="s">
        <v>603</v>
      </c>
      <c r="C230" t="s">
        <v>128</v>
      </c>
      <c r="D230"/>
      <c r="E230">
        <v>102.22200000000001</v>
      </c>
      <c r="F230" t="s">
        <v>1516</v>
      </c>
      <c r="G230">
        <v>1100621</v>
      </c>
      <c r="H230">
        <v>0.64597383110830731</v>
      </c>
      <c r="I230">
        <v>1060739</v>
      </c>
      <c r="J230">
        <v>0</v>
      </c>
      <c r="K230">
        <v>0.76562825249951139</v>
      </c>
      <c r="L230" s="126">
        <v>250934.23069999999</v>
      </c>
      <c r="M230">
        <v>63581</v>
      </c>
      <c r="N230">
        <v>79</v>
      </c>
      <c r="O230">
        <v>29.82</v>
      </c>
      <c r="P230">
        <v>0</v>
      </c>
      <c r="Q230">
        <v>-18.55</v>
      </c>
      <c r="R230">
        <v>9869.8000000000011</v>
      </c>
      <c r="S230">
        <v>3186.5593880000001</v>
      </c>
      <c r="T230">
        <v>3639.8668901833203</v>
      </c>
      <c r="U230">
        <v>6.5365649792810329E-2</v>
      </c>
      <c r="V230">
        <v>0.11179015691390591</v>
      </c>
      <c r="W230">
        <v>4.0376711786549628E-3</v>
      </c>
      <c r="X230">
        <v>8640.6</v>
      </c>
      <c r="Y230">
        <v>177.97000000000006</v>
      </c>
      <c r="Z230">
        <v>67717.109625217709</v>
      </c>
      <c r="AA230">
        <v>13</v>
      </c>
      <c r="AB230">
        <v>17.905036736528622</v>
      </c>
      <c r="AC230">
        <v>14</v>
      </c>
      <c r="AD230">
        <v>227.61138485714287</v>
      </c>
      <c r="AE230">
        <v>0.48759999999999998</v>
      </c>
      <c r="AF230">
        <v>0.12793803230133877</v>
      </c>
      <c r="AG230">
        <v>0.12041755930228031</v>
      </c>
      <c r="AH230">
        <v>0.25121592537459553</v>
      </c>
      <c r="AI230">
        <v>163.26825790826905</v>
      </c>
      <c r="AJ230">
        <v>5.1016800316762261</v>
      </c>
      <c r="AK230">
        <v>1.1493197299832394</v>
      </c>
      <c r="AL230">
        <v>2.7889292167053648</v>
      </c>
      <c r="AM230">
        <v>0</v>
      </c>
      <c r="AN230">
        <v>1.2187817668873899</v>
      </c>
      <c r="AO230">
        <v>78</v>
      </c>
      <c r="AP230">
        <v>5.7579847053531266E-2</v>
      </c>
      <c r="AQ230">
        <v>27.19</v>
      </c>
      <c r="AR230">
        <v>5.4042184835303813</v>
      </c>
      <c r="AS230">
        <v>-4300.2600000000093</v>
      </c>
      <c r="AT230">
        <v>0.33545062344004661</v>
      </c>
      <c r="AU230">
        <v>31450549.039999999</v>
      </c>
    </row>
    <row r="231" spans="1:47" ht="15" x14ac:dyDescent="0.25">
      <c r="A231" t="s">
        <v>1005</v>
      </c>
      <c r="B231" t="s">
        <v>629</v>
      </c>
      <c r="C231" t="s">
        <v>379</v>
      </c>
      <c r="D231"/>
      <c r="E231">
        <v>87.201000000000008</v>
      </c>
      <c r="F231" t="s">
        <v>1520</v>
      </c>
      <c r="G231">
        <v>290518</v>
      </c>
      <c r="H231">
        <v>0.33331347728965005</v>
      </c>
      <c r="I231">
        <v>245995</v>
      </c>
      <c r="J231">
        <v>0</v>
      </c>
      <c r="K231">
        <v>0.78667271429743513</v>
      </c>
      <c r="L231" s="126">
        <v>131295.04680000001</v>
      </c>
      <c r="M231">
        <v>39749</v>
      </c>
      <c r="N231">
        <v>93</v>
      </c>
      <c r="O231">
        <v>44.06</v>
      </c>
      <c r="P231">
        <v>0</v>
      </c>
      <c r="Q231">
        <v>84.059999999999988</v>
      </c>
      <c r="R231">
        <v>9196.3000000000011</v>
      </c>
      <c r="S231">
        <v>1831.864427</v>
      </c>
      <c r="T231">
        <v>2151.4315218033903</v>
      </c>
      <c r="U231">
        <v>0.36144108114175416</v>
      </c>
      <c r="V231">
        <v>0.13619516887971098</v>
      </c>
      <c r="W231">
        <v>8.7780840999976471E-4</v>
      </c>
      <c r="X231">
        <v>7830.3</v>
      </c>
      <c r="Y231">
        <v>112.41000000000001</v>
      </c>
      <c r="Z231">
        <v>51138.501912641223</v>
      </c>
      <c r="AA231">
        <v>12.684210526315789</v>
      </c>
      <c r="AB231">
        <v>16.296276372208876</v>
      </c>
      <c r="AC231">
        <v>16</v>
      </c>
      <c r="AD231">
        <v>114.4915266875</v>
      </c>
      <c r="AE231">
        <v>0.48759999999999998</v>
      </c>
      <c r="AF231">
        <v>0.1271193297329811</v>
      </c>
      <c r="AG231">
        <v>0.14117767195363526</v>
      </c>
      <c r="AH231">
        <v>0.27194699564331498</v>
      </c>
      <c r="AI231">
        <v>171.19498330648025</v>
      </c>
      <c r="AJ231">
        <v>5.4917336721873937</v>
      </c>
      <c r="AK231">
        <v>1.4249636167675364</v>
      </c>
      <c r="AL231">
        <v>3.2003881622162842</v>
      </c>
      <c r="AM231">
        <v>1.1000000000000001</v>
      </c>
      <c r="AN231">
        <v>1.2711206355954501</v>
      </c>
      <c r="AO231">
        <v>120</v>
      </c>
      <c r="AP231">
        <v>3.3639143730886847E-2</v>
      </c>
      <c r="AQ231">
        <v>10.23</v>
      </c>
      <c r="AR231">
        <v>2.8578633103167985</v>
      </c>
      <c r="AS231">
        <v>83303.629999999888</v>
      </c>
      <c r="AT231">
        <v>0.49478431068293122</v>
      </c>
      <c r="AU231">
        <v>16846421.199999999</v>
      </c>
    </row>
    <row r="232" spans="1:47" ht="15" x14ac:dyDescent="0.25">
      <c r="A232" t="s">
        <v>1006</v>
      </c>
      <c r="B232" t="s">
        <v>493</v>
      </c>
      <c r="C232" t="s">
        <v>122</v>
      </c>
      <c r="D232"/>
      <c r="E232">
        <v>90.573000000000008</v>
      </c>
      <c r="F232" t="s">
        <v>1520</v>
      </c>
      <c r="G232">
        <v>13014454</v>
      </c>
      <c r="H232">
        <v>0.29675905952695208</v>
      </c>
      <c r="I232">
        <v>12859427</v>
      </c>
      <c r="J232">
        <v>1.3791620962560118E-3</v>
      </c>
      <c r="K232">
        <v>0.7970001072416566</v>
      </c>
      <c r="L232" s="126">
        <v>156852.0937</v>
      </c>
      <c r="M232">
        <v>56347</v>
      </c>
      <c r="N232">
        <v>204</v>
      </c>
      <c r="O232">
        <v>323.82000000000005</v>
      </c>
      <c r="P232">
        <v>0</v>
      </c>
      <c r="Q232">
        <v>-46.45</v>
      </c>
      <c r="R232">
        <v>12188</v>
      </c>
      <c r="S232">
        <v>15813.481793000001</v>
      </c>
      <c r="T232">
        <v>18751.573733275</v>
      </c>
      <c r="U232">
        <v>0.2374882384638668</v>
      </c>
      <c r="V232">
        <v>0.13588855624137244</v>
      </c>
      <c r="W232">
        <v>7.1251206075233747E-2</v>
      </c>
      <c r="X232">
        <v>10278.300000000001</v>
      </c>
      <c r="Y232">
        <v>885.67000000000007</v>
      </c>
      <c r="Z232">
        <v>76897.598428308513</v>
      </c>
      <c r="AA232">
        <v>15.208154506437769</v>
      </c>
      <c r="AB232">
        <v>17.854823797802794</v>
      </c>
      <c r="AC232">
        <v>87.5</v>
      </c>
      <c r="AD232">
        <v>180.72550620571428</v>
      </c>
      <c r="AE232">
        <v>0</v>
      </c>
      <c r="AF232">
        <v>0.11108690039696248</v>
      </c>
      <c r="AG232">
        <v>0.1602282352375641</v>
      </c>
      <c r="AH232">
        <v>0.2743897264865619</v>
      </c>
      <c r="AI232">
        <v>139.98359304905799</v>
      </c>
      <c r="AJ232">
        <v>6.3738674293964479</v>
      </c>
      <c r="AK232">
        <v>1.3173478018890257</v>
      </c>
      <c r="AL232">
        <v>3.8350435664890399</v>
      </c>
      <c r="AM232">
        <v>2</v>
      </c>
      <c r="AN232">
        <v>0.92385791625562796</v>
      </c>
      <c r="AO232">
        <v>59</v>
      </c>
      <c r="AP232">
        <v>6.9811998563046346E-2</v>
      </c>
      <c r="AQ232">
        <v>133.85</v>
      </c>
      <c r="AR232">
        <v>3.5370036524148092</v>
      </c>
      <c r="AS232">
        <v>-19832.419999999925</v>
      </c>
      <c r="AT232">
        <v>0.40244282097566403</v>
      </c>
      <c r="AU232">
        <v>192734454.06999999</v>
      </c>
    </row>
    <row r="233" spans="1:47" ht="15" x14ac:dyDescent="0.25">
      <c r="A233" t="s">
        <v>1007</v>
      </c>
      <c r="B233" t="s">
        <v>201</v>
      </c>
      <c r="C233" t="s">
        <v>202</v>
      </c>
      <c r="D233"/>
      <c r="E233">
        <v>84.89200000000001</v>
      </c>
      <c r="F233" t="s">
        <v>1516</v>
      </c>
      <c r="G233">
        <v>144742</v>
      </c>
      <c r="H233">
        <v>0.21646256688252166</v>
      </c>
      <c r="I233">
        <v>113750</v>
      </c>
      <c r="J233">
        <v>2.0053688316827292E-3</v>
      </c>
      <c r="K233">
        <v>0.71205858316982806</v>
      </c>
      <c r="L233" s="126">
        <v>128975.2853</v>
      </c>
      <c r="M233">
        <v>30752</v>
      </c>
      <c r="N233">
        <v>102</v>
      </c>
      <c r="O233">
        <v>47.4</v>
      </c>
      <c r="P233">
        <v>0</v>
      </c>
      <c r="Q233">
        <v>-21.519999999999982</v>
      </c>
      <c r="R233">
        <v>11116.5</v>
      </c>
      <c r="S233">
        <v>2342.0411370000002</v>
      </c>
      <c r="T233">
        <v>2961.3649493267003</v>
      </c>
      <c r="U233">
        <v>0.61149500765579423</v>
      </c>
      <c r="V233">
        <v>0.15587100039908477</v>
      </c>
      <c r="W233">
        <v>8.5395596533452346E-4</v>
      </c>
      <c r="X233">
        <v>8791.6</v>
      </c>
      <c r="Y233">
        <v>161.32999999999998</v>
      </c>
      <c r="Z233">
        <v>47598.276823901324</v>
      </c>
      <c r="AA233">
        <v>12.809815950920246</v>
      </c>
      <c r="AB233">
        <v>14.517083846773696</v>
      </c>
      <c r="AC233">
        <v>13</v>
      </c>
      <c r="AD233">
        <v>180.15701053846155</v>
      </c>
      <c r="AE233">
        <v>0.42109999999999997</v>
      </c>
      <c r="AF233">
        <v>0.1125617836546078</v>
      </c>
      <c r="AG233">
        <v>0.16615837395982702</v>
      </c>
      <c r="AH233">
        <v>0.28358930498610191</v>
      </c>
      <c r="AI233">
        <v>175.76078980716895</v>
      </c>
      <c r="AJ233">
        <v>5.2136297581132975</v>
      </c>
      <c r="AK233">
        <v>1.4345546704758296</v>
      </c>
      <c r="AL233">
        <v>2.5465724821992088</v>
      </c>
      <c r="AM233">
        <v>0.5</v>
      </c>
      <c r="AN233">
        <v>1.3956284955889999</v>
      </c>
      <c r="AO233">
        <v>152</v>
      </c>
      <c r="AP233">
        <v>1.276595744680851E-2</v>
      </c>
      <c r="AQ233">
        <v>9.11</v>
      </c>
      <c r="AR233">
        <v>3.2108938197288919</v>
      </c>
      <c r="AS233">
        <v>-165986.58000000007</v>
      </c>
      <c r="AT233">
        <v>0.58719672646334431</v>
      </c>
      <c r="AU233">
        <v>26035259.359999999</v>
      </c>
    </row>
    <row r="234" spans="1:47" ht="15" x14ac:dyDescent="0.25">
      <c r="A234" t="s">
        <v>1008</v>
      </c>
      <c r="B234" t="s">
        <v>402</v>
      </c>
      <c r="C234" t="s">
        <v>102</v>
      </c>
      <c r="D234"/>
      <c r="E234">
        <v>90.079000000000008</v>
      </c>
      <c r="F234" t="s">
        <v>1520</v>
      </c>
      <c r="G234">
        <v>1500835</v>
      </c>
      <c r="H234">
        <v>0.47117765213680912</v>
      </c>
      <c r="I234">
        <v>1482733</v>
      </c>
      <c r="J234">
        <v>0</v>
      </c>
      <c r="K234">
        <v>0.62687753388937506</v>
      </c>
      <c r="L234" s="126">
        <v>187468.88320000001</v>
      </c>
      <c r="M234">
        <v>39899</v>
      </c>
      <c r="N234">
        <v>69</v>
      </c>
      <c r="O234">
        <v>18.459999999999997</v>
      </c>
      <c r="P234">
        <v>0</v>
      </c>
      <c r="Q234">
        <v>-19.440000000000012</v>
      </c>
      <c r="R234">
        <v>11616.6</v>
      </c>
      <c r="S234">
        <v>796.331324</v>
      </c>
      <c r="T234">
        <v>913.98014139657096</v>
      </c>
      <c r="U234">
        <v>0.35004133530731235</v>
      </c>
      <c r="V234">
        <v>0.1295468555497887</v>
      </c>
      <c r="W234">
        <v>5.6509142167061107E-4</v>
      </c>
      <c r="X234">
        <v>10121.300000000001</v>
      </c>
      <c r="Y234">
        <v>45.98</v>
      </c>
      <c r="Z234">
        <v>56673.662461939981</v>
      </c>
      <c r="AA234">
        <v>15.111111111111111</v>
      </c>
      <c r="AB234">
        <v>17.319080556763812</v>
      </c>
      <c r="AC234">
        <v>5</v>
      </c>
      <c r="AD234">
        <v>159.26626479999999</v>
      </c>
      <c r="AE234">
        <v>0.33250000000000002</v>
      </c>
      <c r="AF234">
        <v>0.10938612738060399</v>
      </c>
      <c r="AG234">
        <v>0.18191590916236533</v>
      </c>
      <c r="AH234">
        <v>0.29711595809878377</v>
      </c>
      <c r="AI234">
        <v>172.5512934864785</v>
      </c>
      <c r="AJ234">
        <v>5.034900806357709</v>
      </c>
      <c r="AK234">
        <v>0.955248166045645</v>
      </c>
      <c r="AL234">
        <v>2.9963103312761996</v>
      </c>
      <c r="AM234">
        <v>2.4</v>
      </c>
      <c r="AN234">
        <v>1.1809360781076399</v>
      </c>
      <c r="AO234">
        <v>96</v>
      </c>
      <c r="AP234">
        <v>5.2721088435374153E-2</v>
      </c>
      <c r="AQ234">
        <v>5.81</v>
      </c>
      <c r="AR234">
        <v>3.3033374959860136</v>
      </c>
      <c r="AS234">
        <v>-11735.299999999988</v>
      </c>
      <c r="AT234">
        <v>0.59638771941893653</v>
      </c>
      <c r="AU234">
        <v>9250656.1899999995</v>
      </c>
    </row>
    <row r="235" spans="1:47" ht="15" x14ac:dyDescent="0.25">
      <c r="A235" t="s">
        <v>1009</v>
      </c>
      <c r="B235" t="s">
        <v>531</v>
      </c>
      <c r="C235" t="s">
        <v>246</v>
      </c>
      <c r="D235"/>
      <c r="E235">
        <v>94.953000000000003</v>
      </c>
      <c r="F235" t="s">
        <v>1516</v>
      </c>
      <c r="G235">
        <v>563290</v>
      </c>
      <c r="H235">
        <v>0.72959245269448469</v>
      </c>
      <c r="I235">
        <v>605110</v>
      </c>
      <c r="J235">
        <v>2.6791367682623755E-3</v>
      </c>
      <c r="K235">
        <v>0.65647793051454584</v>
      </c>
      <c r="L235" s="126">
        <v>173648.26389999999</v>
      </c>
      <c r="M235">
        <v>40493</v>
      </c>
      <c r="N235">
        <v>20</v>
      </c>
      <c r="O235">
        <v>4.95</v>
      </c>
      <c r="P235">
        <v>0</v>
      </c>
      <c r="Q235">
        <v>21.229999999999997</v>
      </c>
      <c r="R235">
        <v>13028.1</v>
      </c>
      <c r="S235">
        <v>434.44057900000001</v>
      </c>
      <c r="T235">
        <v>511.51934949276807</v>
      </c>
      <c r="U235">
        <v>0.32794786188699926</v>
      </c>
      <c r="V235">
        <v>0.14585214425837509</v>
      </c>
      <c r="W235">
        <v>5.0353031133401555E-3</v>
      </c>
      <c r="X235">
        <v>11064.9</v>
      </c>
      <c r="Y235">
        <v>35.33</v>
      </c>
      <c r="Z235">
        <v>53337.645060854797</v>
      </c>
      <c r="AA235">
        <v>11.666666666666666</v>
      </c>
      <c r="AB235">
        <v>12.296648146051515</v>
      </c>
      <c r="AC235">
        <v>7.8</v>
      </c>
      <c r="AD235">
        <v>55.697510128205131</v>
      </c>
      <c r="AE235">
        <v>0.29920000000000002</v>
      </c>
      <c r="AF235">
        <v>0.12273427029655602</v>
      </c>
      <c r="AG235">
        <v>0.14276813953932158</v>
      </c>
      <c r="AH235">
        <v>0.27084374285461027</v>
      </c>
      <c r="AI235">
        <v>251.12755408605602</v>
      </c>
      <c r="AJ235">
        <v>3.9709987167736025</v>
      </c>
      <c r="AK235">
        <v>0.98274454628780938</v>
      </c>
      <c r="AL235">
        <v>2.3695668194317143</v>
      </c>
      <c r="AM235">
        <v>2.5</v>
      </c>
      <c r="AN235">
        <v>1.42253589477741</v>
      </c>
      <c r="AO235">
        <v>54</v>
      </c>
      <c r="AP235">
        <v>0</v>
      </c>
      <c r="AQ235">
        <v>3.85</v>
      </c>
      <c r="AR235">
        <v>3.796902069015279</v>
      </c>
      <c r="AS235">
        <v>-13379.25</v>
      </c>
      <c r="AT235">
        <v>0.60079818444195354</v>
      </c>
      <c r="AU235">
        <v>5659917.1600000001</v>
      </c>
    </row>
    <row r="236" spans="1:47" ht="15" x14ac:dyDescent="0.25">
      <c r="A236" t="s">
        <v>1010</v>
      </c>
      <c r="B236" t="s">
        <v>698</v>
      </c>
      <c r="C236" t="s">
        <v>181</v>
      </c>
      <c r="D236"/>
      <c r="E236">
        <v>93.53</v>
      </c>
      <c r="F236" t="s">
        <v>1516</v>
      </c>
      <c r="G236">
        <v>0</v>
      </c>
      <c r="H236">
        <v>0</v>
      </c>
      <c r="I236">
        <v>0</v>
      </c>
      <c r="J236">
        <v>0</v>
      </c>
      <c r="K236">
        <v>0</v>
      </c>
      <c r="L236" s="126">
        <v>192374.94469999999</v>
      </c>
      <c r="M236">
        <v>38936</v>
      </c>
      <c r="N236">
        <v>14</v>
      </c>
      <c r="O236">
        <v>14.3</v>
      </c>
      <c r="P236">
        <v>0</v>
      </c>
      <c r="Q236">
        <v>148.75</v>
      </c>
      <c r="R236">
        <v>10708.800000000001</v>
      </c>
      <c r="S236">
        <v>805.309528</v>
      </c>
      <c r="T236">
        <v>911.21962105736702</v>
      </c>
      <c r="U236">
        <v>0.23515275234642447</v>
      </c>
      <c r="V236">
        <v>0.13115630242487333</v>
      </c>
      <c r="W236">
        <v>0</v>
      </c>
      <c r="X236">
        <v>9464.2000000000007</v>
      </c>
      <c r="Y236">
        <v>48.18</v>
      </c>
      <c r="Z236">
        <v>64508.42673308427</v>
      </c>
      <c r="AA236">
        <v>17.899999999999999</v>
      </c>
      <c r="AB236">
        <v>16.714602075550022</v>
      </c>
      <c r="AC236">
        <v>9</v>
      </c>
      <c r="AD236">
        <v>89.47883644444444</v>
      </c>
      <c r="AE236">
        <v>0.42109999999999997</v>
      </c>
      <c r="AF236">
        <v>0.1105489133856052</v>
      </c>
      <c r="AG236">
        <v>0.15113108505258097</v>
      </c>
      <c r="AH236">
        <v>0.26291911160021997</v>
      </c>
      <c r="AI236">
        <v>163.58927271999195</v>
      </c>
      <c r="AJ236">
        <v>9.4656524973432514</v>
      </c>
      <c r="AK236">
        <v>1.6945046303324731</v>
      </c>
      <c r="AL236">
        <v>2.4474886139365419</v>
      </c>
      <c r="AM236">
        <v>0</v>
      </c>
      <c r="AN236">
        <v>1.39906219118145</v>
      </c>
      <c r="AO236">
        <v>66</v>
      </c>
      <c r="AP236">
        <v>2.1164021164021163E-2</v>
      </c>
      <c r="AQ236">
        <v>5.67</v>
      </c>
      <c r="AR236">
        <v>3.3940503282897669</v>
      </c>
      <c r="AS236">
        <v>-58646.900000000023</v>
      </c>
      <c r="AT236">
        <v>0.62504606993244904</v>
      </c>
      <c r="AU236">
        <v>8623929.8599999994</v>
      </c>
    </row>
    <row r="237" spans="1:47" ht="15" x14ac:dyDescent="0.25">
      <c r="A237" t="s">
        <v>1011</v>
      </c>
      <c r="B237" t="s">
        <v>737</v>
      </c>
      <c r="C237" t="s">
        <v>192</v>
      </c>
      <c r="D237"/>
      <c r="E237">
        <v>96.02600000000001</v>
      </c>
      <c r="F237" t="s">
        <v>1516</v>
      </c>
      <c r="G237">
        <v>-1541147</v>
      </c>
      <c r="H237">
        <v>0.13829513598803306</v>
      </c>
      <c r="I237">
        <v>-1541147</v>
      </c>
      <c r="J237">
        <v>4.3606679472115561E-3</v>
      </c>
      <c r="K237">
        <v>0.81717460095538919</v>
      </c>
      <c r="L237" s="126">
        <v>187561.4564</v>
      </c>
      <c r="M237">
        <v>38487</v>
      </c>
      <c r="N237">
        <v>25</v>
      </c>
      <c r="O237">
        <v>81.14</v>
      </c>
      <c r="P237">
        <v>0.12</v>
      </c>
      <c r="Q237">
        <v>16.950000000000017</v>
      </c>
      <c r="R237">
        <v>11904.4</v>
      </c>
      <c r="S237">
        <v>2606.4915649999998</v>
      </c>
      <c r="T237">
        <v>3093.3783211717605</v>
      </c>
      <c r="U237">
        <v>0.42513500480098426</v>
      </c>
      <c r="V237">
        <v>0.11762094844914645</v>
      </c>
      <c r="W237">
        <v>4.8207990268328378E-3</v>
      </c>
      <c r="X237">
        <v>10030.700000000001</v>
      </c>
      <c r="Y237">
        <v>170.39999999999998</v>
      </c>
      <c r="Z237">
        <v>63424.747652582169</v>
      </c>
      <c r="AA237">
        <v>14.377049180327869</v>
      </c>
      <c r="AB237">
        <v>15.29631200117371</v>
      </c>
      <c r="AC237">
        <v>13</v>
      </c>
      <c r="AD237">
        <v>200.49935115384613</v>
      </c>
      <c r="AE237">
        <v>0.33250000000000002</v>
      </c>
      <c r="AF237">
        <v>0.1116768532750374</v>
      </c>
      <c r="AG237">
        <v>0.20046012177715503</v>
      </c>
      <c r="AH237">
        <v>0.31626567329848843</v>
      </c>
      <c r="AI237">
        <v>263.47255798619858</v>
      </c>
      <c r="AJ237">
        <v>4.4867313491734118</v>
      </c>
      <c r="AK237">
        <v>0.57496756409640348</v>
      </c>
      <c r="AL237">
        <v>2.6883514260876402</v>
      </c>
      <c r="AM237">
        <v>1</v>
      </c>
      <c r="AN237">
        <v>0.90677750410779101</v>
      </c>
      <c r="AO237">
        <v>19</v>
      </c>
      <c r="AP237">
        <v>2.3564954682779457E-2</v>
      </c>
      <c r="AQ237">
        <v>77.05</v>
      </c>
      <c r="AR237">
        <v>3.3621779052436658</v>
      </c>
      <c r="AS237">
        <v>8866.75</v>
      </c>
      <c r="AT237">
        <v>0.36882699232692301</v>
      </c>
      <c r="AU237">
        <v>31028703.23</v>
      </c>
    </row>
    <row r="238" spans="1:47" ht="15" x14ac:dyDescent="0.25">
      <c r="A238" t="s">
        <v>1012</v>
      </c>
      <c r="B238" t="s">
        <v>365</v>
      </c>
      <c r="C238" t="s">
        <v>192</v>
      </c>
      <c r="D238"/>
      <c r="E238">
        <v>93.245000000000005</v>
      </c>
      <c r="F238" t="s">
        <v>1516</v>
      </c>
      <c r="G238">
        <v>805654</v>
      </c>
      <c r="H238">
        <v>0.16986353681148372</v>
      </c>
      <c r="I238">
        <v>805654</v>
      </c>
      <c r="J238">
        <v>9.3583299977430534E-3</v>
      </c>
      <c r="K238">
        <v>0.77422963545038515</v>
      </c>
      <c r="L238" s="126">
        <v>115187.59420000001</v>
      </c>
      <c r="M238">
        <v>35443</v>
      </c>
      <c r="N238">
        <v>18</v>
      </c>
      <c r="O238">
        <v>15.559999999999999</v>
      </c>
      <c r="P238">
        <v>0</v>
      </c>
      <c r="Q238">
        <v>228.64999999999998</v>
      </c>
      <c r="R238">
        <v>9427.5</v>
      </c>
      <c r="S238">
        <v>1903.395272</v>
      </c>
      <c r="T238">
        <v>2167.9641081468703</v>
      </c>
      <c r="U238">
        <v>0.39405166968387845</v>
      </c>
      <c r="V238">
        <v>8.9298653569420031E-2</v>
      </c>
      <c r="W238">
        <v>1.6539822528255181E-3</v>
      </c>
      <c r="X238">
        <v>8277</v>
      </c>
      <c r="Y238">
        <v>101</v>
      </c>
      <c r="Z238">
        <v>56078.69306930693</v>
      </c>
      <c r="AA238">
        <v>14.683168316831683</v>
      </c>
      <c r="AB238">
        <v>18.845497742574256</v>
      </c>
      <c r="AC238">
        <v>13</v>
      </c>
      <c r="AD238">
        <v>146.41502092307692</v>
      </c>
      <c r="AE238">
        <v>0.80889999999999995</v>
      </c>
      <c r="AF238">
        <v>0.10744954799088463</v>
      </c>
      <c r="AG238">
        <v>0.19844985834797813</v>
      </c>
      <c r="AH238">
        <v>0.31259051352385514</v>
      </c>
      <c r="AI238">
        <v>159.50076395902701</v>
      </c>
      <c r="AJ238">
        <v>6.2508918519201693</v>
      </c>
      <c r="AK238">
        <v>1.6644399903818601</v>
      </c>
      <c r="AL238">
        <v>3.2979262038321044</v>
      </c>
      <c r="AM238">
        <v>0.5</v>
      </c>
      <c r="AN238">
        <v>1.09668437569966</v>
      </c>
      <c r="AO238">
        <v>25</v>
      </c>
      <c r="AP238">
        <v>3.727272727272727E-2</v>
      </c>
      <c r="AQ238">
        <v>40.76</v>
      </c>
      <c r="AR238">
        <v>3.6442095841639146</v>
      </c>
      <c r="AS238">
        <v>10434.25</v>
      </c>
      <c r="AT238">
        <v>0.49268098984048891</v>
      </c>
      <c r="AU238">
        <v>17944193.300000001</v>
      </c>
    </row>
    <row r="239" spans="1:47" ht="15" x14ac:dyDescent="0.25">
      <c r="A239" t="s">
        <v>1013</v>
      </c>
      <c r="B239" t="s">
        <v>625</v>
      </c>
      <c r="C239" t="s">
        <v>141</v>
      </c>
      <c r="D239"/>
      <c r="E239">
        <v>78.51700000000001</v>
      </c>
      <c r="F239" t="s">
        <v>1520</v>
      </c>
      <c r="G239">
        <v>8183837</v>
      </c>
      <c r="H239">
        <v>0.64753299166076839</v>
      </c>
      <c r="I239">
        <v>8435012</v>
      </c>
      <c r="J239">
        <v>0</v>
      </c>
      <c r="K239">
        <v>0.66753233325324979</v>
      </c>
      <c r="L239" s="126">
        <v>104732.3677</v>
      </c>
      <c r="M239">
        <v>39029</v>
      </c>
      <c r="N239">
        <v>219</v>
      </c>
      <c r="O239">
        <v>509.84000000000003</v>
      </c>
      <c r="P239">
        <v>0</v>
      </c>
      <c r="Q239">
        <v>-210.8</v>
      </c>
      <c r="R239">
        <v>10605.7</v>
      </c>
      <c r="S239">
        <v>5749.4728109999996</v>
      </c>
      <c r="T239">
        <v>7258.9277454298599</v>
      </c>
      <c r="U239">
        <v>0.5228609289617876</v>
      </c>
      <c r="V239">
        <v>0.160678917244818</v>
      </c>
      <c r="W239">
        <v>2.778769484644494E-2</v>
      </c>
      <c r="X239">
        <v>8400.2999999999993</v>
      </c>
      <c r="Y239">
        <v>322.52</v>
      </c>
      <c r="Z239">
        <v>71062.197693166323</v>
      </c>
      <c r="AA239">
        <v>14.325301204819278</v>
      </c>
      <c r="AB239">
        <v>17.82671713692174</v>
      </c>
      <c r="AC239">
        <v>32</v>
      </c>
      <c r="AD239">
        <v>179.67102534374999</v>
      </c>
      <c r="AE239">
        <v>0.91969999999999996</v>
      </c>
      <c r="AF239">
        <v>0.11251193663812363</v>
      </c>
      <c r="AG239">
        <v>0.15235420813240885</v>
      </c>
      <c r="AH239">
        <v>0.26470372648925045</v>
      </c>
      <c r="AI239">
        <v>141.64933495152067</v>
      </c>
      <c r="AJ239">
        <v>5.5235808788950029</v>
      </c>
      <c r="AK239">
        <v>1.1600176569757947</v>
      </c>
      <c r="AL239">
        <v>2.2746683914347705</v>
      </c>
      <c r="AM239">
        <v>1.5</v>
      </c>
      <c r="AN239">
        <v>0.84278763132624601</v>
      </c>
      <c r="AO239">
        <v>23</v>
      </c>
      <c r="AP239">
        <v>0.17329405989199803</v>
      </c>
      <c r="AQ239">
        <v>76.61</v>
      </c>
      <c r="AR239">
        <v>2.8065242802330825</v>
      </c>
      <c r="AS239">
        <v>166635.29999999981</v>
      </c>
      <c r="AT239">
        <v>0.5438604918921689</v>
      </c>
      <c r="AU239">
        <v>60977100.420000002</v>
      </c>
    </row>
    <row r="240" spans="1:47" ht="15" x14ac:dyDescent="0.25">
      <c r="A240" t="s">
        <v>1014</v>
      </c>
      <c r="B240" t="s">
        <v>726</v>
      </c>
      <c r="C240" t="s">
        <v>98</v>
      </c>
      <c r="D240"/>
      <c r="E240">
        <v>104.03800000000001</v>
      </c>
      <c r="F240" t="s">
        <v>1516</v>
      </c>
      <c r="G240">
        <v>2774805</v>
      </c>
      <c r="H240">
        <v>0.5325071131147332</v>
      </c>
      <c r="I240">
        <v>2774805</v>
      </c>
      <c r="J240">
        <v>6.4531927916269688E-3</v>
      </c>
      <c r="K240">
        <v>0.76671236431738876</v>
      </c>
      <c r="L240" s="126">
        <v>211174.95689999999</v>
      </c>
      <c r="M240">
        <v>84791</v>
      </c>
      <c r="N240">
        <v>35</v>
      </c>
      <c r="O240">
        <v>13.059999999999999</v>
      </c>
      <c r="P240">
        <v>0</v>
      </c>
      <c r="Q240">
        <v>-24.29</v>
      </c>
      <c r="R240">
        <v>13555.300000000001</v>
      </c>
      <c r="S240">
        <v>4540.9418020000003</v>
      </c>
      <c r="T240">
        <v>5469.7175306251111</v>
      </c>
      <c r="U240">
        <v>4.9285120523110369E-2</v>
      </c>
      <c r="V240">
        <v>0.14297743250398962</v>
      </c>
      <c r="W240">
        <v>3.9411394773035228E-3</v>
      </c>
      <c r="X240">
        <v>11253.5</v>
      </c>
      <c r="Y240">
        <v>293.60999999999996</v>
      </c>
      <c r="Z240">
        <v>77718.994584653119</v>
      </c>
      <c r="AA240">
        <v>14.971962616822429</v>
      </c>
      <c r="AB240">
        <v>15.465896263751238</v>
      </c>
      <c r="AC240">
        <v>25.7</v>
      </c>
      <c r="AD240">
        <v>176.6903424902724</v>
      </c>
      <c r="AE240">
        <v>0.53190000000000004</v>
      </c>
      <c r="AF240">
        <v>0.10995772803474263</v>
      </c>
      <c r="AG240">
        <v>0.15519835980743379</v>
      </c>
      <c r="AH240">
        <v>0.27040824443062766</v>
      </c>
      <c r="AI240">
        <v>190.0722444008984</v>
      </c>
      <c r="AJ240">
        <v>6.0380730430873584</v>
      </c>
      <c r="AK240">
        <v>0.98207618522384832</v>
      </c>
      <c r="AL240">
        <v>0.40111144968120988</v>
      </c>
      <c r="AM240">
        <v>1.5</v>
      </c>
      <c r="AN240">
        <v>0.79041557042296795</v>
      </c>
      <c r="AO240">
        <v>30</v>
      </c>
      <c r="AP240">
        <v>6.4740307242136058E-2</v>
      </c>
      <c r="AQ240">
        <v>87.1</v>
      </c>
      <c r="AR240">
        <v>5.4298139188834336</v>
      </c>
      <c r="AS240">
        <v>97307.739999999991</v>
      </c>
      <c r="AT240">
        <v>0.2908647715807039</v>
      </c>
      <c r="AU240">
        <v>61553640.530000001</v>
      </c>
    </row>
    <row r="241" spans="1:47" ht="15" x14ac:dyDescent="0.25">
      <c r="A241" t="s">
        <v>1015</v>
      </c>
      <c r="B241" t="s">
        <v>682</v>
      </c>
      <c r="C241" t="s">
        <v>143</v>
      </c>
      <c r="D241"/>
      <c r="E241">
        <v>74.63900000000001</v>
      </c>
      <c r="F241" t="s">
        <v>1520</v>
      </c>
      <c r="G241">
        <v>1916058</v>
      </c>
      <c r="H241">
        <v>0.63513771249257256</v>
      </c>
      <c r="I241">
        <v>1916058</v>
      </c>
      <c r="J241">
        <v>4.0884738776483286E-3</v>
      </c>
      <c r="K241">
        <v>0.62574858741678496</v>
      </c>
      <c r="L241" s="126">
        <v>57910.246700000003</v>
      </c>
      <c r="M241">
        <v>32325</v>
      </c>
      <c r="N241">
        <v>6</v>
      </c>
      <c r="O241">
        <v>34.78</v>
      </c>
      <c r="P241">
        <v>0</v>
      </c>
      <c r="Q241">
        <v>80.23</v>
      </c>
      <c r="R241">
        <v>13069.1</v>
      </c>
      <c r="S241">
        <v>1075.968032</v>
      </c>
      <c r="T241">
        <v>1480.5032920481801</v>
      </c>
      <c r="U241">
        <v>0.99750242579697757</v>
      </c>
      <c r="V241">
        <v>0.1720150464470305</v>
      </c>
      <c r="W241">
        <v>0</v>
      </c>
      <c r="X241">
        <v>9498.1</v>
      </c>
      <c r="Y241">
        <v>79</v>
      </c>
      <c r="Z241">
        <v>64147.0253164557</v>
      </c>
      <c r="AA241">
        <v>15.088607594936709</v>
      </c>
      <c r="AB241">
        <v>13.619848506329113</v>
      </c>
      <c r="AC241">
        <v>15</v>
      </c>
      <c r="AD241">
        <v>71.731202133333326</v>
      </c>
      <c r="AE241">
        <v>0.28810000000000002</v>
      </c>
      <c r="AF241">
        <v>0.11660629321699847</v>
      </c>
      <c r="AG241">
        <v>0.17098197754226599</v>
      </c>
      <c r="AH241">
        <v>0.29214398989558554</v>
      </c>
      <c r="AI241">
        <v>198.99661851663637</v>
      </c>
      <c r="AJ241">
        <v>5.5735567968465398</v>
      </c>
      <c r="AK241">
        <v>1.0984780537470693</v>
      </c>
      <c r="AL241">
        <v>3.5897016075548538</v>
      </c>
      <c r="AM241">
        <v>0.5</v>
      </c>
      <c r="AN241">
        <v>1.0899544262221199</v>
      </c>
      <c r="AO241">
        <v>60</v>
      </c>
      <c r="AP241">
        <v>2.4009603841536616E-2</v>
      </c>
      <c r="AQ241">
        <v>12.48</v>
      </c>
      <c r="AR241">
        <v>2.2718140809042753</v>
      </c>
      <c r="AS241">
        <v>-9151.7600000000093</v>
      </c>
      <c r="AT241">
        <v>0.76196501719114273</v>
      </c>
      <c r="AU241">
        <v>14061970.58</v>
      </c>
    </row>
    <row r="242" spans="1:47" ht="15" x14ac:dyDescent="0.25">
      <c r="A242" t="s">
        <v>1566</v>
      </c>
      <c r="B242" t="s">
        <v>203</v>
      </c>
      <c r="C242" t="s">
        <v>204</v>
      </c>
      <c r="D242"/>
      <c r="E242">
        <v>94.908000000000001</v>
      </c>
      <c r="F242" t="s">
        <v>1520</v>
      </c>
      <c r="G242">
        <v>120630</v>
      </c>
      <c r="H242">
        <v>0.38792661659615785</v>
      </c>
      <c r="I242">
        <v>120630</v>
      </c>
      <c r="J242">
        <v>8.388533107539833E-3</v>
      </c>
      <c r="K242">
        <v>0.71325328865987758</v>
      </c>
      <c r="L242" s="126">
        <v>242873.89499999999</v>
      </c>
      <c r="M242">
        <v>45154</v>
      </c>
      <c r="N242">
        <v>13</v>
      </c>
      <c r="O242">
        <v>24.519999999999996</v>
      </c>
      <c r="P242">
        <v>0</v>
      </c>
      <c r="Q242">
        <v>33.489999999999995</v>
      </c>
      <c r="R242">
        <v>11069.4</v>
      </c>
      <c r="S242">
        <v>1342.4416140000001</v>
      </c>
      <c r="T242">
        <v>1570.05394775544</v>
      </c>
      <c r="U242">
        <v>0.27743102725359942</v>
      </c>
      <c r="V242">
        <v>0.11699464048348547</v>
      </c>
      <c r="W242">
        <v>0</v>
      </c>
      <c r="X242">
        <v>9464.7000000000007</v>
      </c>
      <c r="Y242">
        <v>72.41</v>
      </c>
      <c r="Z242">
        <v>67021.088247479638</v>
      </c>
      <c r="AA242">
        <v>13.25</v>
      </c>
      <c r="AB242">
        <v>18.539450545504767</v>
      </c>
      <c r="AC242">
        <v>10.75</v>
      </c>
      <c r="AD242">
        <v>124.87828967441861</v>
      </c>
      <c r="AE242">
        <v>0.28810000000000002</v>
      </c>
      <c r="AF242">
        <v>0.11165906040910904</v>
      </c>
      <c r="AG242">
        <v>0.1607980544346676</v>
      </c>
      <c r="AH242">
        <v>0.27597528059501131</v>
      </c>
      <c r="AI242">
        <v>157.26791973539042</v>
      </c>
      <c r="AJ242">
        <v>6.3040620870298358</v>
      </c>
      <c r="AK242">
        <v>1.3108316952676877</v>
      </c>
      <c r="AL242">
        <v>3.6451050809243903</v>
      </c>
      <c r="AM242">
        <v>3</v>
      </c>
      <c r="AN242">
        <v>0.99556557403465196</v>
      </c>
      <c r="AO242">
        <v>22</v>
      </c>
      <c r="AP242">
        <v>5.0656660412757973E-2</v>
      </c>
      <c r="AQ242">
        <v>23.64</v>
      </c>
      <c r="AR242">
        <v>3.6025369863707759</v>
      </c>
      <c r="AS242">
        <v>15342.289999999921</v>
      </c>
      <c r="AT242">
        <v>0.52688821568866129</v>
      </c>
      <c r="AU242">
        <v>14860090.060000001</v>
      </c>
    </row>
    <row r="243" spans="1:47" ht="15" x14ac:dyDescent="0.25">
      <c r="A243" t="s">
        <v>1016</v>
      </c>
      <c r="B243" t="s">
        <v>459</v>
      </c>
      <c r="C243" t="s">
        <v>109</v>
      </c>
      <c r="D243"/>
      <c r="E243">
        <v>102.367</v>
      </c>
      <c r="F243" t="s">
        <v>1517</v>
      </c>
      <c r="G243">
        <v>562900</v>
      </c>
      <c r="H243">
        <v>0.58651830103113278</v>
      </c>
      <c r="I243">
        <v>527524</v>
      </c>
      <c r="J243">
        <v>5.9591149347877972E-3</v>
      </c>
      <c r="K243">
        <v>0.69764556841846548</v>
      </c>
      <c r="L243" s="126">
        <v>435497.08399999997</v>
      </c>
      <c r="M243">
        <v>55667</v>
      </c>
      <c r="N243">
        <v>6</v>
      </c>
      <c r="O243">
        <v>2.54</v>
      </c>
      <c r="P243">
        <v>0</v>
      </c>
      <c r="Q243">
        <v>0</v>
      </c>
      <c r="R243">
        <v>15965.9</v>
      </c>
      <c r="S243">
        <v>1071.233277</v>
      </c>
      <c r="T243">
        <v>1223.64270125862</v>
      </c>
      <c r="U243">
        <v>7.9397029410989806E-2</v>
      </c>
      <c r="V243">
        <v>0.1036724366059812</v>
      </c>
      <c r="W243">
        <v>3.3250302025484967E-3</v>
      </c>
      <c r="X243">
        <v>13977.300000000001</v>
      </c>
      <c r="Y243">
        <v>73.330000000000013</v>
      </c>
      <c r="Z243">
        <v>77567.148506750294</v>
      </c>
      <c r="AA243">
        <v>17.097560975609756</v>
      </c>
      <c r="AB243">
        <v>14.608390522296466</v>
      </c>
      <c r="AC243">
        <v>9.5</v>
      </c>
      <c r="AD243">
        <v>112.76139757894737</v>
      </c>
      <c r="AE243">
        <v>0.33250000000000002</v>
      </c>
      <c r="AF243">
        <v>0.13255151029382975</v>
      </c>
      <c r="AG243">
        <v>0.13422996389839248</v>
      </c>
      <c r="AH243">
        <v>0.2692893163596356</v>
      </c>
      <c r="AI243">
        <v>242.96108568330069</v>
      </c>
      <c r="AJ243">
        <v>6.8802108211535797</v>
      </c>
      <c r="AK243">
        <v>1.6151307882644044</v>
      </c>
      <c r="AL243">
        <v>3.7989322928673523</v>
      </c>
      <c r="AM243">
        <v>1.45</v>
      </c>
      <c r="AN243">
        <v>0.65338293113189905</v>
      </c>
      <c r="AO243">
        <v>10</v>
      </c>
      <c r="AP243">
        <v>0.15424610051993068</v>
      </c>
      <c r="AQ243">
        <v>47.2</v>
      </c>
      <c r="AR243">
        <v>6.8684563834620631</v>
      </c>
      <c r="AS243">
        <v>-49628.59</v>
      </c>
      <c r="AT243">
        <v>0.22829346399734327</v>
      </c>
      <c r="AU243">
        <v>17103238.359999999</v>
      </c>
    </row>
    <row r="244" spans="1:47" ht="15" x14ac:dyDescent="0.25">
      <c r="A244" t="s">
        <v>1017</v>
      </c>
      <c r="B244" t="s">
        <v>547</v>
      </c>
      <c r="C244" t="s">
        <v>295</v>
      </c>
      <c r="D244"/>
      <c r="E244">
        <v>81.076999999999998</v>
      </c>
      <c r="F244" t="s">
        <v>1520</v>
      </c>
      <c r="G244">
        <v>91517</v>
      </c>
      <c r="H244">
        <v>6.2006971757859845E-2</v>
      </c>
      <c r="I244">
        <v>38609</v>
      </c>
      <c r="J244">
        <v>0</v>
      </c>
      <c r="K244">
        <v>0.62778376408069037</v>
      </c>
      <c r="L244" s="126">
        <v>154455.18290000001</v>
      </c>
      <c r="M244">
        <v>35990</v>
      </c>
      <c r="N244">
        <v>35</v>
      </c>
      <c r="O244">
        <v>49.339999999999996</v>
      </c>
      <c r="P244">
        <v>0</v>
      </c>
      <c r="Q244">
        <v>-203.76</v>
      </c>
      <c r="R244">
        <v>8957.1</v>
      </c>
      <c r="S244">
        <v>2082.5071229999999</v>
      </c>
      <c r="T244">
        <v>2570.9673103730202</v>
      </c>
      <c r="U244">
        <v>0.50361304478476931</v>
      </c>
      <c r="V244">
        <v>0.11130718999226204</v>
      </c>
      <c r="W244">
        <v>0</v>
      </c>
      <c r="X244">
        <v>7255.3</v>
      </c>
      <c r="Y244">
        <v>122.55000000000001</v>
      </c>
      <c r="Z244">
        <v>47205.39371685026</v>
      </c>
      <c r="AA244">
        <v>13.664285714285715</v>
      </c>
      <c r="AB244">
        <v>16.993122178702567</v>
      </c>
      <c r="AC244">
        <v>14</v>
      </c>
      <c r="AD244">
        <v>148.75050878571429</v>
      </c>
      <c r="AE244">
        <v>0.72030000000000005</v>
      </c>
      <c r="AF244">
        <v>9.7958766568124314E-2</v>
      </c>
      <c r="AG244">
        <v>0.22670106661216732</v>
      </c>
      <c r="AH244">
        <v>0.33069629286055691</v>
      </c>
      <c r="AI244">
        <v>150.9046459093432</v>
      </c>
      <c r="AJ244">
        <v>6.0373764080697514</v>
      </c>
      <c r="AK244">
        <v>1.6393486603449374</v>
      </c>
      <c r="AL244">
        <v>3.0892487112581941</v>
      </c>
      <c r="AM244">
        <v>1.587</v>
      </c>
      <c r="AN244">
        <v>1.5530205503911201</v>
      </c>
      <c r="AO244">
        <v>74</v>
      </c>
      <c r="AP244">
        <v>3.5587188612099642E-3</v>
      </c>
      <c r="AQ244">
        <v>14.99</v>
      </c>
      <c r="AR244">
        <v>3.0074560058906616</v>
      </c>
      <c r="AS244">
        <v>-37211.680000000051</v>
      </c>
      <c r="AT244">
        <v>0.37015746406911837</v>
      </c>
      <c r="AU244">
        <v>18653242.140000001</v>
      </c>
    </row>
    <row r="245" spans="1:47" ht="15" x14ac:dyDescent="0.25">
      <c r="A245" t="s">
        <v>1018</v>
      </c>
      <c r="B245" t="s">
        <v>366</v>
      </c>
      <c r="C245" t="s">
        <v>145</v>
      </c>
      <c r="D245"/>
      <c r="E245">
        <v>108.807</v>
      </c>
      <c r="F245" t="s">
        <v>1516</v>
      </c>
      <c r="G245">
        <v>2266478</v>
      </c>
      <c r="H245">
        <v>0.57942255110058583</v>
      </c>
      <c r="I245">
        <v>2266478</v>
      </c>
      <c r="J245">
        <v>0</v>
      </c>
      <c r="K245">
        <v>0.70186462078339795</v>
      </c>
      <c r="L245" s="126">
        <v>599741.0564</v>
      </c>
      <c r="M245">
        <v>90819</v>
      </c>
      <c r="N245">
        <v>17</v>
      </c>
      <c r="O245">
        <v>4.8000000000000007</v>
      </c>
      <c r="P245">
        <v>0</v>
      </c>
      <c r="Q245">
        <v>-4.32</v>
      </c>
      <c r="R245">
        <v>16670</v>
      </c>
      <c r="S245">
        <v>1976.917741</v>
      </c>
      <c r="T245">
        <v>2176.4080242574501</v>
      </c>
      <c r="U245">
        <v>5.1113499011287394E-2</v>
      </c>
      <c r="V245">
        <v>7.0305791241315987E-2</v>
      </c>
      <c r="W245">
        <v>7.4492446977337326E-3</v>
      </c>
      <c r="X245">
        <v>15142.1</v>
      </c>
      <c r="Y245">
        <v>160.01999999999998</v>
      </c>
      <c r="Z245">
        <v>77872.315960504944</v>
      </c>
      <c r="AA245">
        <v>10.176795580110497</v>
      </c>
      <c r="AB245">
        <v>12.354191607299089</v>
      </c>
      <c r="AC245">
        <v>18.05</v>
      </c>
      <c r="AD245">
        <v>109.52452858725761</v>
      </c>
      <c r="AE245">
        <v>0.63170000000000004</v>
      </c>
      <c r="AF245">
        <v>0.12538626995845503</v>
      </c>
      <c r="AG245">
        <v>0.1228116535895467</v>
      </c>
      <c r="AH245">
        <v>0.25897401053820923</v>
      </c>
      <c r="AI245">
        <v>254.50527837617295</v>
      </c>
      <c r="AJ245">
        <v>6.4910229242192967</v>
      </c>
      <c r="AK245">
        <v>1.7295588270368252</v>
      </c>
      <c r="AL245">
        <v>3.0284027380270939</v>
      </c>
      <c r="AM245">
        <v>0</v>
      </c>
      <c r="AN245">
        <v>0.85158793455679704</v>
      </c>
      <c r="AO245">
        <v>23</v>
      </c>
      <c r="AP245">
        <v>5.3749999999999999E-2</v>
      </c>
      <c r="AQ245">
        <v>67</v>
      </c>
      <c r="AR245">
        <v>13.242486192299939</v>
      </c>
      <c r="AS245">
        <v>14185.420000000042</v>
      </c>
      <c r="AT245">
        <v>0.13941455701221869</v>
      </c>
      <c r="AU245">
        <v>32955289.18</v>
      </c>
    </row>
    <row r="246" spans="1:47" ht="15" x14ac:dyDescent="0.25">
      <c r="A246" t="s">
        <v>1019</v>
      </c>
      <c r="B246" t="s">
        <v>569</v>
      </c>
      <c r="C246" t="s">
        <v>115</v>
      </c>
      <c r="D246"/>
      <c r="E246">
        <v>87.94</v>
      </c>
      <c r="F246" t="s">
        <v>1516</v>
      </c>
      <c r="G246">
        <v>614268</v>
      </c>
      <c r="H246">
        <v>0.5044926145280535</v>
      </c>
      <c r="I246">
        <v>713432</v>
      </c>
      <c r="J246">
        <v>0</v>
      </c>
      <c r="K246">
        <v>0.6760987276188638</v>
      </c>
      <c r="L246" s="126">
        <v>259332.44380000001</v>
      </c>
      <c r="M246">
        <v>37043</v>
      </c>
      <c r="N246">
        <v>31</v>
      </c>
      <c r="O246">
        <v>38.989999999999995</v>
      </c>
      <c r="P246">
        <v>0</v>
      </c>
      <c r="Q246">
        <v>70.099999999999994</v>
      </c>
      <c r="R246">
        <v>11697.4</v>
      </c>
      <c r="S246">
        <v>1459.2483549999999</v>
      </c>
      <c r="T246">
        <v>1738.6985990656501</v>
      </c>
      <c r="U246">
        <v>0.46420465555364632</v>
      </c>
      <c r="V246">
        <v>0.13939687257690964</v>
      </c>
      <c r="W246">
        <v>1.0100857711777239E-3</v>
      </c>
      <c r="X246">
        <v>9817.4</v>
      </c>
      <c r="Y246">
        <v>99</v>
      </c>
      <c r="Z246">
        <v>58176.515151515152</v>
      </c>
      <c r="AA246">
        <v>14.171717171717171</v>
      </c>
      <c r="AB246">
        <v>14.739882373737373</v>
      </c>
      <c r="AC246">
        <v>12</v>
      </c>
      <c r="AD246">
        <v>121.60402958333333</v>
      </c>
      <c r="AE246">
        <v>0.41</v>
      </c>
      <c r="AF246">
        <v>0.11062845334379867</v>
      </c>
      <c r="AG246">
        <v>0.17937561799430876</v>
      </c>
      <c r="AH246">
        <v>0.29691759439478493</v>
      </c>
      <c r="AI246">
        <v>235.89747339478757</v>
      </c>
      <c r="AJ246">
        <v>2.6789911774873416</v>
      </c>
      <c r="AK246">
        <v>1.4729592746773261</v>
      </c>
      <c r="AL246">
        <v>1.7451975841944263</v>
      </c>
      <c r="AM246">
        <v>0</v>
      </c>
      <c r="AN246">
        <v>1.02953388104871</v>
      </c>
      <c r="AO246">
        <v>126</v>
      </c>
      <c r="AP246">
        <v>0</v>
      </c>
      <c r="AQ246">
        <v>6.75</v>
      </c>
      <c r="AR246">
        <v>3.8187805356232598</v>
      </c>
      <c r="AS246">
        <v>-53921.880000000005</v>
      </c>
      <c r="AT246">
        <v>0.59965041995122825</v>
      </c>
      <c r="AU246">
        <v>17069432.079999998</v>
      </c>
    </row>
    <row r="247" spans="1:47" ht="15" x14ac:dyDescent="0.25">
      <c r="A247" t="s">
        <v>1020</v>
      </c>
      <c r="B247" t="s">
        <v>748</v>
      </c>
      <c r="C247" t="s">
        <v>149</v>
      </c>
      <c r="D247"/>
      <c r="E247">
        <v>88.406000000000006</v>
      </c>
      <c r="F247" t="s">
        <v>1516</v>
      </c>
      <c r="G247">
        <v>1167308</v>
      </c>
      <c r="H247">
        <v>0.52607708169701084</v>
      </c>
      <c r="I247">
        <v>1483006</v>
      </c>
      <c r="J247">
        <v>0</v>
      </c>
      <c r="K247">
        <v>0.70290197709966939</v>
      </c>
      <c r="L247" s="126">
        <v>113006.5278</v>
      </c>
      <c r="M247">
        <v>35395</v>
      </c>
      <c r="N247">
        <v>40</v>
      </c>
      <c r="O247">
        <v>30.23</v>
      </c>
      <c r="P247">
        <v>0</v>
      </c>
      <c r="Q247">
        <v>160.32000000000002</v>
      </c>
      <c r="R247">
        <v>10258.1</v>
      </c>
      <c r="S247">
        <v>1747.475749</v>
      </c>
      <c r="T247">
        <v>2040.03345101271</v>
      </c>
      <c r="U247">
        <v>0.45463297413691323</v>
      </c>
      <c r="V247">
        <v>0.11684073848626554</v>
      </c>
      <c r="W247">
        <v>2.3707665198620161E-3</v>
      </c>
      <c r="X247">
        <v>8787</v>
      </c>
      <c r="Y247">
        <v>104.25</v>
      </c>
      <c r="Z247">
        <v>55679.290167865707</v>
      </c>
      <c r="AA247">
        <v>13.324074074074074</v>
      </c>
      <c r="AB247">
        <v>16.762357304556353</v>
      </c>
      <c r="AC247">
        <v>9</v>
      </c>
      <c r="AD247">
        <v>194.16397211111109</v>
      </c>
      <c r="AE247">
        <v>0.36570000000000003</v>
      </c>
      <c r="AF247">
        <v>0.1015077441642723</v>
      </c>
      <c r="AG247">
        <v>0.21979657902153049</v>
      </c>
      <c r="AH247">
        <v>0.32792472729601768</v>
      </c>
      <c r="AI247">
        <v>180.66974616424278</v>
      </c>
      <c r="AJ247">
        <v>6.2997636800162171</v>
      </c>
      <c r="AK247">
        <v>1.6819819394645821</v>
      </c>
      <c r="AL247">
        <v>3.3143392162576495</v>
      </c>
      <c r="AM247">
        <v>0.5</v>
      </c>
      <c r="AN247">
        <v>1.1399378425872699</v>
      </c>
      <c r="AO247">
        <v>125</v>
      </c>
      <c r="AP247">
        <v>4.1797283176593526E-3</v>
      </c>
      <c r="AQ247">
        <v>7.59</v>
      </c>
      <c r="AR247">
        <v>3.5493429434116961</v>
      </c>
      <c r="AS247">
        <v>-39864.839999999967</v>
      </c>
      <c r="AT247">
        <v>0.60717103929701899</v>
      </c>
      <c r="AU247">
        <v>17925709.48</v>
      </c>
    </row>
    <row r="248" spans="1:47" ht="15" x14ac:dyDescent="0.25">
      <c r="A248" t="s">
        <v>1021</v>
      </c>
      <c r="B248" t="s">
        <v>205</v>
      </c>
      <c r="C248" t="s">
        <v>206</v>
      </c>
      <c r="D248"/>
      <c r="E248">
        <v>85.781000000000006</v>
      </c>
      <c r="F248" t="s">
        <v>1520</v>
      </c>
      <c r="G248">
        <v>-283372</v>
      </c>
      <c r="H248">
        <v>0.23330432737724682</v>
      </c>
      <c r="I248">
        <v>-237097</v>
      </c>
      <c r="J248">
        <v>0</v>
      </c>
      <c r="K248">
        <v>0.7240369848087177</v>
      </c>
      <c r="L248" s="126">
        <v>110482.59450000001</v>
      </c>
      <c r="M248">
        <v>30489</v>
      </c>
      <c r="N248">
        <v>19</v>
      </c>
      <c r="O248">
        <v>13.89</v>
      </c>
      <c r="P248">
        <v>0</v>
      </c>
      <c r="Q248">
        <v>23.52000000000001</v>
      </c>
      <c r="R248">
        <v>11091.9</v>
      </c>
      <c r="S248">
        <v>1340.7845600000001</v>
      </c>
      <c r="T248">
        <v>1782.5747194877999</v>
      </c>
      <c r="U248">
        <v>0.98673735473206825</v>
      </c>
      <c r="V248">
        <v>0.11780477842018108</v>
      </c>
      <c r="W248">
        <v>2.9615250044347169E-3</v>
      </c>
      <c r="X248">
        <v>8342.9</v>
      </c>
      <c r="Y248">
        <v>91.12</v>
      </c>
      <c r="Z248">
        <v>51624.692712906057</v>
      </c>
      <c r="AA248">
        <v>15.712765957446809</v>
      </c>
      <c r="AB248">
        <v>14.714492537313433</v>
      </c>
      <c r="AC248">
        <v>9.8800000000000008</v>
      </c>
      <c r="AD248">
        <v>135.70693927125507</v>
      </c>
      <c r="AE248">
        <v>0.28810000000000002</v>
      </c>
      <c r="AF248">
        <v>0.12096265149930804</v>
      </c>
      <c r="AG248">
        <v>0.1582381801642532</v>
      </c>
      <c r="AH248">
        <v>0.28133229977058893</v>
      </c>
      <c r="AI248">
        <v>151.68283262450456</v>
      </c>
      <c r="AJ248">
        <v>9.5970442632784927</v>
      </c>
      <c r="AK248">
        <v>2.1600535466677155</v>
      </c>
      <c r="AL248">
        <v>6.7507664696568881</v>
      </c>
      <c r="AM248">
        <v>0.5</v>
      </c>
      <c r="AN248">
        <v>0.97122957859774495</v>
      </c>
      <c r="AO248">
        <v>4</v>
      </c>
      <c r="AP248">
        <v>0.11627906976744186</v>
      </c>
      <c r="AQ248">
        <v>242.5</v>
      </c>
      <c r="AR248">
        <v>3.331533180778032</v>
      </c>
      <c r="AS248">
        <v>-228728.96999999997</v>
      </c>
      <c r="AT248">
        <v>0.5653240650218837</v>
      </c>
      <c r="AU248">
        <v>14871906.92</v>
      </c>
    </row>
    <row r="249" spans="1:47" ht="15" x14ac:dyDescent="0.25">
      <c r="A249" t="s">
        <v>1022</v>
      </c>
      <c r="B249" t="s">
        <v>706</v>
      </c>
      <c r="C249" t="s">
        <v>289</v>
      </c>
      <c r="D249"/>
      <c r="E249">
        <v>95.39</v>
      </c>
      <c r="F249" t="s">
        <v>1516</v>
      </c>
      <c r="G249">
        <v>-1365345</v>
      </c>
      <c r="H249">
        <v>0.17164648470451951</v>
      </c>
      <c r="I249">
        <v>-1365345</v>
      </c>
      <c r="J249">
        <v>0</v>
      </c>
      <c r="K249">
        <v>0.61626098799680407</v>
      </c>
      <c r="L249" s="126">
        <v>168798.84049999999</v>
      </c>
      <c r="M249">
        <v>44699</v>
      </c>
      <c r="N249">
        <v>9</v>
      </c>
      <c r="O249">
        <v>6.64</v>
      </c>
      <c r="P249">
        <v>0</v>
      </c>
      <c r="Q249">
        <v>30.02000000000001</v>
      </c>
      <c r="R249">
        <v>10706.800000000001</v>
      </c>
      <c r="S249">
        <v>514.85554000000002</v>
      </c>
      <c r="T249">
        <v>626.55435130904698</v>
      </c>
      <c r="U249">
        <v>0.26783662267672209</v>
      </c>
      <c r="V249">
        <v>0.17416131523028769</v>
      </c>
      <c r="W249">
        <v>0</v>
      </c>
      <c r="X249">
        <v>8798.1</v>
      </c>
      <c r="Y249">
        <v>36.700000000000003</v>
      </c>
      <c r="Z249">
        <v>47985.095367847411</v>
      </c>
      <c r="AA249">
        <v>10.897435897435898</v>
      </c>
      <c r="AB249">
        <v>14.028761307901906</v>
      </c>
      <c r="AC249">
        <v>8.5</v>
      </c>
      <c r="AD249">
        <v>60.571240000000003</v>
      </c>
      <c r="AE249">
        <v>0.39889999999999998</v>
      </c>
      <c r="AF249">
        <v>0.10776692509068586</v>
      </c>
      <c r="AG249">
        <v>0.20420270130177501</v>
      </c>
      <c r="AH249">
        <v>0.31371088362622357</v>
      </c>
      <c r="AI249">
        <v>245.41447101841422</v>
      </c>
      <c r="AJ249">
        <v>4.8942270464492337</v>
      </c>
      <c r="AK249">
        <v>1.6268250852769623</v>
      </c>
      <c r="AL249">
        <v>2.3660343640435921</v>
      </c>
      <c r="AM249">
        <v>1.5</v>
      </c>
      <c r="AN249">
        <v>1.0058848425081399</v>
      </c>
      <c r="AO249">
        <v>47</v>
      </c>
      <c r="AP249">
        <v>2.8368794326241134E-2</v>
      </c>
      <c r="AQ249">
        <v>2.89</v>
      </c>
      <c r="AR249">
        <v>4.7702981394306212</v>
      </c>
      <c r="AS249">
        <v>-46743.540000000008</v>
      </c>
      <c r="AT249">
        <v>0.50283792010646111</v>
      </c>
      <c r="AU249">
        <v>5512474.3899999997</v>
      </c>
    </row>
    <row r="250" spans="1:47" ht="15" x14ac:dyDescent="0.25">
      <c r="A250" t="s">
        <v>1023</v>
      </c>
      <c r="B250" t="s">
        <v>207</v>
      </c>
      <c r="C250" t="s">
        <v>208</v>
      </c>
      <c r="D250"/>
      <c r="E250">
        <v>93.882000000000005</v>
      </c>
      <c r="F250" t="s">
        <v>1520</v>
      </c>
      <c r="G250">
        <v>-69319</v>
      </c>
      <c r="H250">
        <v>0.39499109011167438</v>
      </c>
      <c r="I250">
        <v>-69319</v>
      </c>
      <c r="J250">
        <v>0</v>
      </c>
      <c r="K250">
        <v>0.81779484946980419</v>
      </c>
      <c r="L250" s="126">
        <v>119374.99950000001</v>
      </c>
      <c r="M250">
        <v>34416</v>
      </c>
      <c r="N250">
        <v>68</v>
      </c>
      <c r="O250">
        <v>44.3</v>
      </c>
      <c r="P250">
        <v>0</v>
      </c>
      <c r="Q250">
        <v>134.92000000000002</v>
      </c>
      <c r="R250">
        <v>10478.6</v>
      </c>
      <c r="S250">
        <v>2367.29801</v>
      </c>
      <c r="T250">
        <v>2914.86583768424</v>
      </c>
      <c r="U250">
        <v>0.53872420608337346</v>
      </c>
      <c r="V250">
        <v>0.1399042252394746</v>
      </c>
      <c r="W250">
        <v>0</v>
      </c>
      <c r="X250">
        <v>8510.1</v>
      </c>
      <c r="Y250">
        <v>162.27000000000001</v>
      </c>
      <c r="Z250">
        <v>55825.340481912855</v>
      </c>
      <c r="AA250">
        <v>10.837349397590362</v>
      </c>
      <c r="AB250">
        <v>14.588636285203672</v>
      </c>
      <c r="AC250">
        <v>14.03</v>
      </c>
      <c r="AD250">
        <v>168.73114825374199</v>
      </c>
      <c r="AE250">
        <v>0.69810000000000005</v>
      </c>
      <c r="AF250">
        <v>0.10991300287567562</v>
      </c>
      <c r="AG250">
        <v>0.17182440423158468</v>
      </c>
      <c r="AH250">
        <v>0.2859042471065365</v>
      </c>
      <c r="AI250">
        <v>194.98305580884596</v>
      </c>
      <c r="AJ250">
        <v>5.6164639728932828</v>
      </c>
      <c r="AK250">
        <v>1.666868862154802</v>
      </c>
      <c r="AL250">
        <v>2.6277824789907775</v>
      </c>
      <c r="AM250">
        <v>3.3</v>
      </c>
      <c r="AN250">
        <v>1.1343528784717001</v>
      </c>
      <c r="AO250">
        <v>181</v>
      </c>
      <c r="AP250">
        <v>6.8934646374216646E-2</v>
      </c>
      <c r="AQ250">
        <v>5.65</v>
      </c>
      <c r="AR250">
        <v>4.3174091103545713</v>
      </c>
      <c r="AS250">
        <v>-219052.79999999993</v>
      </c>
      <c r="AT250">
        <v>0.45089614870903205</v>
      </c>
      <c r="AU250">
        <v>24805907.260000002</v>
      </c>
    </row>
    <row r="251" spans="1:47" ht="15" x14ac:dyDescent="0.25">
      <c r="A251" t="s">
        <v>1024</v>
      </c>
      <c r="B251" t="s">
        <v>710</v>
      </c>
      <c r="C251" t="s">
        <v>100</v>
      </c>
      <c r="D251"/>
      <c r="E251">
        <v>101.39200000000001</v>
      </c>
      <c r="F251" t="s">
        <v>1518</v>
      </c>
      <c r="G251">
        <v>1699417</v>
      </c>
      <c r="H251">
        <v>0.37360173562285126</v>
      </c>
      <c r="I251">
        <v>1261871</v>
      </c>
      <c r="J251">
        <v>0</v>
      </c>
      <c r="K251">
        <v>0.77880457948616011</v>
      </c>
      <c r="L251" s="126">
        <v>225544.15419999999</v>
      </c>
      <c r="M251">
        <v>49168</v>
      </c>
      <c r="N251">
        <v>74</v>
      </c>
      <c r="O251">
        <v>50.129999999999995</v>
      </c>
      <c r="P251">
        <v>0</v>
      </c>
      <c r="Q251">
        <v>-98.63</v>
      </c>
      <c r="R251">
        <v>8998.9</v>
      </c>
      <c r="S251">
        <v>5928.0051139999996</v>
      </c>
      <c r="T251">
        <v>6883.70250881025</v>
      </c>
      <c r="U251">
        <v>0.17195095203151678</v>
      </c>
      <c r="V251">
        <v>0.10954191832028166</v>
      </c>
      <c r="W251">
        <v>9.5789789158403898E-3</v>
      </c>
      <c r="X251">
        <v>7749.5</v>
      </c>
      <c r="Y251">
        <v>292.14</v>
      </c>
      <c r="Z251">
        <v>57732.018895050322</v>
      </c>
      <c r="AA251">
        <v>11.773584905660377</v>
      </c>
      <c r="AB251">
        <v>20.291658499349627</v>
      </c>
      <c r="AC251">
        <v>19.600000000000001</v>
      </c>
      <c r="AD251">
        <v>302.44924051020405</v>
      </c>
      <c r="AE251">
        <v>0.58730000000000004</v>
      </c>
      <c r="AF251">
        <v>0.13286328388065116</v>
      </c>
      <c r="AG251">
        <v>0.16184346900110883</v>
      </c>
      <c r="AH251">
        <v>0.29973760549973749</v>
      </c>
      <c r="AI251">
        <v>162.9624100219695</v>
      </c>
      <c r="AJ251">
        <v>5.1667603271907439</v>
      </c>
      <c r="AK251">
        <v>1.0167906571349901</v>
      </c>
      <c r="AL251">
        <v>3.0450920456874546</v>
      </c>
      <c r="AM251">
        <v>1</v>
      </c>
      <c r="AN251">
        <v>0.79956190915332004</v>
      </c>
      <c r="AO251">
        <v>36</v>
      </c>
      <c r="AP251">
        <v>4.3077837195484255E-2</v>
      </c>
      <c r="AQ251">
        <v>87</v>
      </c>
      <c r="AR251">
        <v>4.305697540340617</v>
      </c>
      <c r="AS251">
        <v>53040.760000000009</v>
      </c>
      <c r="AT251">
        <v>0.37955713994795093</v>
      </c>
      <c r="AU251">
        <v>53345275.729999997</v>
      </c>
    </row>
    <row r="252" spans="1:47" ht="15" x14ac:dyDescent="0.25">
      <c r="A252" t="s">
        <v>1025</v>
      </c>
      <c r="B252" t="s">
        <v>588</v>
      </c>
      <c r="C252" t="s">
        <v>136</v>
      </c>
      <c r="D252"/>
      <c r="E252">
        <v>93.006</v>
      </c>
      <c r="F252" t="s">
        <v>1516</v>
      </c>
      <c r="G252">
        <v>433723</v>
      </c>
      <c r="H252">
        <v>0.40559157415987335</v>
      </c>
      <c r="I252">
        <v>433723</v>
      </c>
      <c r="J252">
        <v>0</v>
      </c>
      <c r="K252">
        <v>0.65927689441838666</v>
      </c>
      <c r="L252" s="126">
        <v>265268.56910000002</v>
      </c>
      <c r="M252">
        <v>37678</v>
      </c>
      <c r="N252">
        <v>13</v>
      </c>
      <c r="O252">
        <v>18.669999999999998</v>
      </c>
      <c r="P252">
        <v>0</v>
      </c>
      <c r="Q252">
        <v>30.759999999999991</v>
      </c>
      <c r="R252">
        <v>12563.5</v>
      </c>
      <c r="S252">
        <v>713.86147100000005</v>
      </c>
      <c r="T252">
        <v>876.40650125333809</v>
      </c>
      <c r="U252">
        <v>0.42563284382664207</v>
      </c>
      <c r="V252">
        <v>0.13531427444135025</v>
      </c>
      <c r="W252">
        <v>0</v>
      </c>
      <c r="X252">
        <v>10233.4</v>
      </c>
      <c r="Y252">
        <v>52</v>
      </c>
      <c r="Z252">
        <v>50887.326923076922</v>
      </c>
      <c r="AA252">
        <v>10.666666666666666</v>
      </c>
      <c r="AB252">
        <v>13.728105211538463</v>
      </c>
      <c r="AC252">
        <v>5</v>
      </c>
      <c r="AD252">
        <v>142.7722942</v>
      </c>
      <c r="AE252">
        <v>0.84209999999999996</v>
      </c>
      <c r="AF252">
        <v>0.11150154045761343</v>
      </c>
      <c r="AG252">
        <v>0.17295661867970902</v>
      </c>
      <c r="AH252">
        <v>0.3051125672157326</v>
      </c>
      <c r="AI252">
        <v>185.49397240126439</v>
      </c>
      <c r="AJ252">
        <v>6.5881185950444427</v>
      </c>
      <c r="AK252">
        <v>1.8402522334745539</v>
      </c>
      <c r="AL252">
        <v>3.6401615351503209</v>
      </c>
      <c r="AM252">
        <v>6.25</v>
      </c>
      <c r="AN252">
        <v>1.17351879702847</v>
      </c>
      <c r="AO252">
        <v>52</v>
      </c>
      <c r="AP252">
        <v>1.3888888888888888E-2</v>
      </c>
      <c r="AQ252">
        <v>11.79</v>
      </c>
      <c r="AR252">
        <v>3.9798736454541652</v>
      </c>
      <c r="AS252">
        <v>-35681.98000000004</v>
      </c>
      <c r="AT252">
        <v>0.52292280730814844</v>
      </c>
      <c r="AU252">
        <v>8968604.2300000004</v>
      </c>
    </row>
    <row r="253" spans="1:47" ht="15" x14ac:dyDescent="0.25">
      <c r="A253" t="s">
        <v>1026</v>
      </c>
      <c r="B253" t="s">
        <v>656</v>
      </c>
      <c r="C253" t="s">
        <v>210</v>
      </c>
      <c r="D253"/>
      <c r="E253">
        <v>94.299000000000007</v>
      </c>
      <c r="F253" t="s">
        <v>1517</v>
      </c>
      <c r="G253">
        <v>-980117</v>
      </c>
      <c r="H253">
        <v>0.11682765973773773</v>
      </c>
      <c r="I253">
        <v>-959426</v>
      </c>
      <c r="J253">
        <v>8.2578047686657982E-3</v>
      </c>
      <c r="K253">
        <v>0.82347882573402897</v>
      </c>
      <c r="L253" s="126">
        <v>131199.53400000001</v>
      </c>
      <c r="M253">
        <v>38523</v>
      </c>
      <c r="N253">
        <v>47</v>
      </c>
      <c r="O253">
        <v>39.79</v>
      </c>
      <c r="P253">
        <v>0</v>
      </c>
      <c r="Q253">
        <v>207.49</v>
      </c>
      <c r="R253">
        <v>9946.1</v>
      </c>
      <c r="S253">
        <v>1405.238771</v>
      </c>
      <c r="T253">
        <v>1641.2014920327301</v>
      </c>
      <c r="U253">
        <v>0.33604251088514836</v>
      </c>
      <c r="V253">
        <v>0.13317144236408204</v>
      </c>
      <c r="W253">
        <v>0</v>
      </c>
      <c r="X253">
        <v>8516.1</v>
      </c>
      <c r="Y253">
        <v>86.050000000000011</v>
      </c>
      <c r="Z253">
        <v>59196.583381754783</v>
      </c>
      <c r="AA253">
        <v>14.585858585858587</v>
      </c>
      <c r="AB253">
        <v>16.330491237652527</v>
      </c>
      <c r="AC253">
        <v>11.58</v>
      </c>
      <c r="AD253">
        <v>121.35049835924008</v>
      </c>
      <c r="AE253">
        <v>0.69810000000000005</v>
      </c>
      <c r="AF253">
        <v>0.1123962787111937</v>
      </c>
      <c r="AG253">
        <v>0.19137513720625457</v>
      </c>
      <c r="AH253">
        <v>0.30966797612980235</v>
      </c>
      <c r="AI253">
        <v>140.98600471933605</v>
      </c>
      <c r="AJ253">
        <v>7.2739097209253023</v>
      </c>
      <c r="AK253">
        <v>1.0747847505791974</v>
      </c>
      <c r="AL253">
        <v>3.2827384046961674</v>
      </c>
      <c r="AM253">
        <v>0</v>
      </c>
      <c r="AN253">
        <v>1.1112467065729099</v>
      </c>
      <c r="AO253">
        <v>54</v>
      </c>
      <c r="AP253">
        <v>1.6706443914081145E-2</v>
      </c>
      <c r="AQ253">
        <v>13.59</v>
      </c>
      <c r="AR253">
        <v>4.2032870153968185</v>
      </c>
      <c r="AS253">
        <v>2139.9200000000419</v>
      </c>
      <c r="AT253">
        <v>0.45237468362196537</v>
      </c>
      <c r="AU253">
        <v>13976657.75</v>
      </c>
    </row>
    <row r="254" spans="1:47" ht="15" x14ac:dyDescent="0.25">
      <c r="A254" t="s">
        <v>1027</v>
      </c>
      <c r="B254" t="s">
        <v>406</v>
      </c>
      <c r="C254" t="s">
        <v>104</v>
      </c>
      <c r="D254"/>
      <c r="E254">
        <v>89.123000000000005</v>
      </c>
      <c r="F254" t="s">
        <v>1516</v>
      </c>
      <c r="G254">
        <v>725261</v>
      </c>
      <c r="H254">
        <v>0.34135228551422642</v>
      </c>
      <c r="I254">
        <v>725261</v>
      </c>
      <c r="J254">
        <v>0</v>
      </c>
      <c r="K254">
        <v>0.68726175256782895</v>
      </c>
      <c r="L254" s="126">
        <v>138884.7132</v>
      </c>
      <c r="M254">
        <v>36618</v>
      </c>
      <c r="N254">
        <v>65</v>
      </c>
      <c r="O254">
        <v>29.95</v>
      </c>
      <c r="P254">
        <v>0</v>
      </c>
      <c r="Q254">
        <v>43.03</v>
      </c>
      <c r="R254">
        <v>8639.4</v>
      </c>
      <c r="S254">
        <v>1630.3024869999999</v>
      </c>
      <c r="T254">
        <v>1966.7663336667199</v>
      </c>
      <c r="U254">
        <v>0.42935900888434331</v>
      </c>
      <c r="V254">
        <v>0.15113893830427555</v>
      </c>
      <c r="W254">
        <v>1.8401493121196473E-3</v>
      </c>
      <c r="X254">
        <v>7161.4000000000005</v>
      </c>
      <c r="Y254">
        <v>92.4</v>
      </c>
      <c r="Z254">
        <v>53098.214285714283</v>
      </c>
      <c r="AA254">
        <v>9.6960784313725483</v>
      </c>
      <c r="AB254">
        <v>17.643966309523808</v>
      </c>
      <c r="AC254">
        <v>8</v>
      </c>
      <c r="AD254">
        <v>203.78781087499999</v>
      </c>
      <c r="AE254">
        <v>0.53190000000000004</v>
      </c>
      <c r="AF254">
        <v>0.11965886666781399</v>
      </c>
      <c r="AG254">
        <v>0.16522272220935016</v>
      </c>
      <c r="AH254">
        <v>0.28947483683859737</v>
      </c>
      <c r="AI254">
        <v>184.0143178288607</v>
      </c>
      <c r="AJ254">
        <v>4.4908684695615655</v>
      </c>
      <c r="AK254">
        <v>1.3903920346401155</v>
      </c>
      <c r="AL254">
        <v>2.3618344061146868</v>
      </c>
      <c r="AM254">
        <v>3.3</v>
      </c>
      <c r="AN254">
        <v>1.8284320961424001</v>
      </c>
      <c r="AO254">
        <v>128</v>
      </c>
      <c r="AP254">
        <v>1.0934393638170975E-2</v>
      </c>
      <c r="AQ254">
        <v>7.55</v>
      </c>
      <c r="AR254">
        <v>3.1325947342045413</v>
      </c>
      <c r="AS254">
        <v>39633.820000000007</v>
      </c>
      <c r="AT254">
        <v>0.37882199737112005</v>
      </c>
      <c r="AU254">
        <v>14084788.939999999</v>
      </c>
    </row>
    <row r="255" spans="1:47" ht="15" x14ac:dyDescent="0.25">
      <c r="A255" t="s">
        <v>1028</v>
      </c>
      <c r="B255" t="s">
        <v>582</v>
      </c>
      <c r="C255" t="s">
        <v>223</v>
      </c>
      <c r="D255"/>
      <c r="E255">
        <v>88.426000000000002</v>
      </c>
      <c r="F255" t="s">
        <v>1520</v>
      </c>
      <c r="G255">
        <v>-440742</v>
      </c>
      <c r="H255">
        <v>0.29047298573637687</v>
      </c>
      <c r="I255">
        <v>-497124</v>
      </c>
      <c r="J255">
        <v>0</v>
      </c>
      <c r="K255">
        <v>0.82318601893436893</v>
      </c>
      <c r="L255" s="126">
        <v>167022.6024</v>
      </c>
      <c r="M255">
        <v>40243</v>
      </c>
      <c r="N255">
        <v>32</v>
      </c>
      <c r="O255">
        <v>20.440000000000005</v>
      </c>
      <c r="P255">
        <v>0</v>
      </c>
      <c r="Q255">
        <v>64.27</v>
      </c>
      <c r="R255">
        <v>11906.1</v>
      </c>
      <c r="S255">
        <v>1159.269888</v>
      </c>
      <c r="T255">
        <v>1408.7522484197302</v>
      </c>
      <c r="U255">
        <v>0.44581869360174398</v>
      </c>
      <c r="V255">
        <v>0.16376570026116297</v>
      </c>
      <c r="W255">
        <v>4.2632229571031516E-3</v>
      </c>
      <c r="X255">
        <v>9797.6</v>
      </c>
      <c r="Y255">
        <v>73.5</v>
      </c>
      <c r="Z255">
        <v>63144.136054421768</v>
      </c>
      <c r="AA255">
        <v>14.779220779220779</v>
      </c>
      <c r="AB255">
        <v>15.77237942857143</v>
      </c>
      <c r="AC255">
        <v>8.83</v>
      </c>
      <c r="AD255">
        <v>131.28764303510758</v>
      </c>
      <c r="AE255">
        <v>0.86429999999999996</v>
      </c>
      <c r="AF255">
        <v>0.11209662781953669</v>
      </c>
      <c r="AG255">
        <v>0.16106208811772671</v>
      </c>
      <c r="AH255">
        <v>0.27750059122424209</v>
      </c>
      <c r="AI255">
        <v>188.08476115615278</v>
      </c>
      <c r="AJ255">
        <v>6.4601747377786749</v>
      </c>
      <c r="AK255">
        <v>1.4773916373526081</v>
      </c>
      <c r="AL255">
        <v>3.3907710476470023</v>
      </c>
      <c r="AM255">
        <v>0.5</v>
      </c>
      <c r="AN255">
        <v>1.0479094322479201</v>
      </c>
      <c r="AO255">
        <v>40</v>
      </c>
      <c r="AP255">
        <v>2.9059829059829061E-2</v>
      </c>
      <c r="AQ255">
        <v>13.3</v>
      </c>
      <c r="AR255">
        <v>4.1613342928651953</v>
      </c>
      <c r="AS255">
        <v>-33486</v>
      </c>
      <c r="AT255">
        <v>0.49644752496725475</v>
      </c>
      <c r="AU255">
        <v>13802378.960000001</v>
      </c>
    </row>
    <row r="256" spans="1:47" ht="15" x14ac:dyDescent="0.25">
      <c r="A256" t="s">
        <v>1029</v>
      </c>
      <c r="B256" t="s">
        <v>618</v>
      </c>
      <c r="C256" t="s">
        <v>141</v>
      </c>
      <c r="D256"/>
      <c r="E256">
        <v>62.898000000000003</v>
      </c>
      <c r="F256" t="s">
        <v>1520</v>
      </c>
      <c r="G256">
        <v>725911</v>
      </c>
      <c r="H256">
        <v>0.95637106903149238</v>
      </c>
      <c r="I256">
        <v>817229</v>
      </c>
      <c r="J256">
        <v>0</v>
      </c>
      <c r="K256">
        <v>0.37992527107578294</v>
      </c>
      <c r="L256" s="126">
        <v>169687.66899999999</v>
      </c>
      <c r="M256">
        <v>32407</v>
      </c>
      <c r="N256">
        <v>15</v>
      </c>
      <c r="O256">
        <v>88.649999999999991</v>
      </c>
      <c r="P256">
        <v>62</v>
      </c>
      <c r="Q256">
        <v>-44.15</v>
      </c>
      <c r="R256">
        <v>14988.7</v>
      </c>
      <c r="S256">
        <v>367.81635</v>
      </c>
      <c r="T256">
        <v>524.76900684016005</v>
      </c>
      <c r="U256">
        <v>0.98748342753115792</v>
      </c>
      <c r="V256">
        <v>0.20021001785265935</v>
      </c>
      <c r="W256">
        <v>0</v>
      </c>
      <c r="X256">
        <v>10505.800000000001</v>
      </c>
      <c r="Y256">
        <v>31.1</v>
      </c>
      <c r="Z256">
        <v>43323.504823151125</v>
      </c>
      <c r="AA256">
        <v>7.90625</v>
      </c>
      <c r="AB256">
        <v>11.826892282958198</v>
      </c>
      <c r="AC256">
        <v>14</v>
      </c>
      <c r="AD256">
        <v>26.272596428571429</v>
      </c>
      <c r="AE256">
        <v>0</v>
      </c>
      <c r="AF256">
        <v>0.12970086760544122</v>
      </c>
      <c r="AG256">
        <v>0.119712120074874</v>
      </c>
      <c r="AH256">
        <v>0.2540898134784238</v>
      </c>
      <c r="AI256">
        <v>173.99987792821065</v>
      </c>
      <c r="AJ256">
        <v>7.8700175000000003</v>
      </c>
      <c r="AK256">
        <v>2.13357515625</v>
      </c>
      <c r="AL256">
        <v>2.6109078125000003</v>
      </c>
      <c r="AM256">
        <v>2</v>
      </c>
      <c r="AN256">
        <v>0.82672404454119697</v>
      </c>
      <c r="AO256">
        <v>30</v>
      </c>
      <c r="AP256">
        <v>0.21739130434782608</v>
      </c>
      <c r="AQ256">
        <v>7.07</v>
      </c>
      <c r="AR256">
        <v>2.8663539691303201</v>
      </c>
      <c r="AS256">
        <v>47506.229999999981</v>
      </c>
      <c r="AT256">
        <v>0.69915628033150545</v>
      </c>
      <c r="AU256">
        <v>5513096.4400000004</v>
      </c>
    </row>
    <row r="257" spans="1:47" ht="15" x14ac:dyDescent="0.25">
      <c r="A257" t="s">
        <v>1030</v>
      </c>
      <c r="B257" t="s">
        <v>667</v>
      </c>
      <c r="C257" t="s">
        <v>665</v>
      </c>
      <c r="D257"/>
      <c r="E257">
        <v>87.14500000000001</v>
      </c>
      <c r="F257" t="s">
        <v>1516</v>
      </c>
      <c r="G257">
        <v>566974</v>
      </c>
      <c r="H257">
        <v>0.4330861973948183</v>
      </c>
      <c r="I257">
        <v>562812</v>
      </c>
      <c r="J257">
        <v>0</v>
      </c>
      <c r="K257">
        <v>0.67890316097979031</v>
      </c>
      <c r="L257" s="126">
        <v>157741.48420000001</v>
      </c>
      <c r="M257">
        <v>43843</v>
      </c>
      <c r="N257">
        <v>5</v>
      </c>
      <c r="O257">
        <v>0</v>
      </c>
      <c r="P257">
        <v>0</v>
      </c>
      <c r="Q257">
        <v>35.39</v>
      </c>
      <c r="R257">
        <v>10816.1</v>
      </c>
      <c r="S257">
        <v>356.77816300000001</v>
      </c>
      <c r="T257">
        <v>392.71009130549402</v>
      </c>
      <c r="U257">
        <v>0.16997044463172484</v>
      </c>
      <c r="V257">
        <v>0.10698689538350473</v>
      </c>
      <c r="W257">
        <v>0</v>
      </c>
      <c r="X257">
        <v>9826.4</v>
      </c>
      <c r="Y257">
        <v>25.02</v>
      </c>
      <c r="Z257">
        <v>49665.067945643488</v>
      </c>
      <c r="AA257">
        <v>15.827586206896552</v>
      </c>
      <c r="AB257">
        <v>14.259718745003997</v>
      </c>
      <c r="AC257">
        <v>3.56</v>
      </c>
      <c r="AD257">
        <v>100.21858511235955</v>
      </c>
      <c r="AE257">
        <v>0.27710000000000001</v>
      </c>
      <c r="AF257">
        <v>0.11027191449818927</v>
      </c>
      <c r="AG257">
        <v>0.19306145732012875</v>
      </c>
      <c r="AH257">
        <v>0.30526893540069144</v>
      </c>
      <c r="AI257">
        <v>291.34630641618054</v>
      </c>
      <c r="AJ257">
        <v>5.0429744290304583</v>
      </c>
      <c r="AK257">
        <v>1.4030818886729648</v>
      </c>
      <c r="AL257">
        <v>2.5589587862928833</v>
      </c>
      <c r="AM257">
        <v>0.5</v>
      </c>
      <c r="AN257">
        <v>1.4449057142511901</v>
      </c>
      <c r="AO257">
        <v>27</v>
      </c>
      <c r="AP257">
        <v>0</v>
      </c>
      <c r="AQ257">
        <v>8.59</v>
      </c>
      <c r="AR257">
        <v>3.5952703756661899</v>
      </c>
      <c r="AS257">
        <v>2978.7300000000105</v>
      </c>
      <c r="AT257">
        <v>0.71874727751578593</v>
      </c>
      <c r="AU257">
        <v>3858932.41</v>
      </c>
    </row>
    <row r="258" spans="1:47" ht="15" x14ac:dyDescent="0.25">
      <c r="A258" t="s">
        <v>1031</v>
      </c>
      <c r="B258" t="s">
        <v>561</v>
      </c>
      <c r="C258" t="s">
        <v>200</v>
      </c>
      <c r="D258"/>
      <c r="E258">
        <v>94.786000000000001</v>
      </c>
      <c r="F258" t="s">
        <v>1519</v>
      </c>
      <c r="G258">
        <v>1324368</v>
      </c>
      <c r="H258">
        <v>0.7620750690878586</v>
      </c>
      <c r="I258">
        <v>1318031</v>
      </c>
      <c r="J258">
        <v>0</v>
      </c>
      <c r="K258">
        <v>0.54481840277368188</v>
      </c>
      <c r="L258" s="126">
        <v>175768.36369999999</v>
      </c>
      <c r="M258">
        <v>47534</v>
      </c>
      <c r="N258">
        <v>76</v>
      </c>
      <c r="O258">
        <v>29.810000000000002</v>
      </c>
      <c r="P258">
        <v>0</v>
      </c>
      <c r="Q258">
        <v>-1.1400000000000006</v>
      </c>
      <c r="R258">
        <v>9868.3000000000011</v>
      </c>
      <c r="S258">
        <v>1604.05062</v>
      </c>
      <c r="T258">
        <v>1778.6687106805302</v>
      </c>
      <c r="U258">
        <v>0.20581283338801368</v>
      </c>
      <c r="V258">
        <v>8.9011396036865725E-2</v>
      </c>
      <c r="W258">
        <v>1.3070028301226555E-2</v>
      </c>
      <c r="X258">
        <v>8899.5</v>
      </c>
      <c r="Y258">
        <v>99.7</v>
      </c>
      <c r="Z258">
        <v>51360.812437311935</v>
      </c>
      <c r="AA258">
        <v>10.561904761904762</v>
      </c>
      <c r="AB258">
        <v>16.088772517552659</v>
      </c>
      <c r="AC258">
        <v>12</v>
      </c>
      <c r="AD258">
        <v>133.670885</v>
      </c>
      <c r="AE258">
        <v>0.29920000000000002</v>
      </c>
      <c r="AF258">
        <v>0.11701174382912151</v>
      </c>
      <c r="AG258">
        <v>0.16165232803291513</v>
      </c>
      <c r="AH258">
        <v>0.28144415087413133</v>
      </c>
      <c r="AI258">
        <v>126.69487949202002</v>
      </c>
      <c r="AJ258">
        <v>8.8209381719768736</v>
      </c>
      <c r="AK258">
        <v>2.0187389838848566</v>
      </c>
      <c r="AL258">
        <v>3.1403294378152298</v>
      </c>
      <c r="AM258">
        <v>0.5</v>
      </c>
      <c r="AN258">
        <v>1.20683961350018</v>
      </c>
      <c r="AO258">
        <v>52</v>
      </c>
      <c r="AP258">
        <v>0</v>
      </c>
      <c r="AQ258">
        <v>8.19</v>
      </c>
      <c r="AR258">
        <v>3.422751865100536</v>
      </c>
      <c r="AS258">
        <v>58630.640000000014</v>
      </c>
      <c r="AT258">
        <v>0.36314315317555251</v>
      </c>
      <c r="AU258">
        <v>15829214.140000001</v>
      </c>
    </row>
    <row r="259" spans="1:47" ht="15" x14ac:dyDescent="0.25">
      <c r="A259" t="s">
        <v>1032</v>
      </c>
      <c r="B259" t="s">
        <v>583</v>
      </c>
      <c r="C259" t="s">
        <v>223</v>
      </c>
      <c r="D259"/>
      <c r="E259">
        <v>95.778000000000006</v>
      </c>
      <c r="F259" t="s">
        <v>1516</v>
      </c>
      <c r="G259">
        <v>1601011</v>
      </c>
      <c r="H259">
        <v>0.31143833497918388</v>
      </c>
      <c r="I259">
        <v>1531678</v>
      </c>
      <c r="J259">
        <v>0</v>
      </c>
      <c r="K259">
        <v>0.72921743656419269</v>
      </c>
      <c r="L259" s="126">
        <v>174548.9615</v>
      </c>
      <c r="M259">
        <v>47952</v>
      </c>
      <c r="N259">
        <v>83</v>
      </c>
      <c r="O259">
        <v>28.339999999999996</v>
      </c>
      <c r="P259">
        <v>0</v>
      </c>
      <c r="Q259">
        <v>100.61</v>
      </c>
      <c r="R259">
        <v>10027.200000000001</v>
      </c>
      <c r="S259">
        <v>2138.3101820000002</v>
      </c>
      <c r="T259">
        <v>2412.0984303276905</v>
      </c>
      <c r="U259">
        <v>0.23004623610776034</v>
      </c>
      <c r="V259">
        <v>0.11037676525453685</v>
      </c>
      <c r="W259">
        <v>1.2473463964453028E-2</v>
      </c>
      <c r="X259">
        <v>8889.1</v>
      </c>
      <c r="Y259">
        <v>122.5</v>
      </c>
      <c r="Z259">
        <v>58597.306775510202</v>
      </c>
      <c r="AA259">
        <v>12.118110236220472</v>
      </c>
      <c r="AB259">
        <v>17.45559332244898</v>
      </c>
      <c r="AC259">
        <v>13</v>
      </c>
      <c r="AD259">
        <v>164.48539861538464</v>
      </c>
      <c r="AE259">
        <v>0.37669999999999998</v>
      </c>
      <c r="AF259">
        <v>0.11411971259300716</v>
      </c>
      <c r="AG259">
        <v>0.16959982581795666</v>
      </c>
      <c r="AH259">
        <v>0.2869233800908646</v>
      </c>
      <c r="AI259">
        <v>171.19686520765021</v>
      </c>
      <c r="AJ259">
        <v>7.0539527470005901</v>
      </c>
      <c r="AK259">
        <v>1.7471581273629233</v>
      </c>
      <c r="AL259">
        <v>3.2371249918048912</v>
      </c>
      <c r="AM259">
        <v>2.4</v>
      </c>
      <c r="AN259">
        <v>1.2749261362537401</v>
      </c>
      <c r="AO259">
        <v>109</v>
      </c>
      <c r="AP259">
        <v>3.5087719298245615E-3</v>
      </c>
      <c r="AQ259">
        <v>12.84</v>
      </c>
      <c r="AR259">
        <v>4.197200712482176</v>
      </c>
      <c r="AS259">
        <v>-34327.190000000061</v>
      </c>
      <c r="AT259">
        <v>0.4515247638660872</v>
      </c>
      <c r="AU259">
        <v>21441351.539999999</v>
      </c>
    </row>
    <row r="260" spans="1:47" ht="15" x14ac:dyDescent="0.25">
      <c r="A260" t="s">
        <v>1033</v>
      </c>
      <c r="B260" t="s">
        <v>738</v>
      </c>
      <c r="C260" t="s">
        <v>192</v>
      </c>
      <c r="D260"/>
      <c r="E260">
        <v>89.672000000000011</v>
      </c>
      <c r="F260" t="s">
        <v>1516</v>
      </c>
      <c r="G260">
        <v>258079</v>
      </c>
      <c r="H260">
        <v>0.4669365379229295</v>
      </c>
      <c r="I260">
        <v>258079</v>
      </c>
      <c r="J260">
        <v>0</v>
      </c>
      <c r="K260">
        <v>0.65653562556861966</v>
      </c>
      <c r="L260" s="126">
        <v>156865.48240000001</v>
      </c>
      <c r="M260">
        <v>36556</v>
      </c>
      <c r="N260">
        <v>30</v>
      </c>
      <c r="O260">
        <v>12.37</v>
      </c>
      <c r="P260">
        <v>0</v>
      </c>
      <c r="Q260">
        <v>-45.11</v>
      </c>
      <c r="R260">
        <v>11397.800000000001</v>
      </c>
      <c r="S260">
        <v>735.01978299999996</v>
      </c>
      <c r="T260">
        <v>899.74487018701109</v>
      </c>
      <c r="U260">
        <v>0.44163995515206428</v>
      </c>
      <c r="V260">
        <v>0.16048547090602597</v>
      </c>
      <c r="W260">
        <v>1.3524370676700548E-3</v>
      </c>
      <c r="X260">
        <v>9311.1</v>
      </c>
      <c r="Y260">
        <v>38.049999999999997</v>
      </c>
      <c r="Z260">
        <v>54652.614980289094</v>
      </c>
      <c r="AA260">
        <v>12.488888888888889</v>
      </c>
      <c r="AB260">
        <v>19.317208488830488</v>
      </c>
      <c r="AC260">
        <v>5</v>
      </c>
      <c r="AD260">
        <v>147.00395659999998</v>
      </c>
      <c r="AE260">
        <v>0.48759999999999998</v>
      </c>
      <c r="AF260">
        <v>0.12772979536496556</v>
      </c>
      <c r="AG260">
        <v>0.14547340739599304</v>
      </c>
      <c r="AH260">
        <v>0.28606107132337233</v>
      </c>
      <c r="AI260">
        <v>241.26289400839161</v>
      </c>
      <c r="AJ260">
        <v>4.3429951560059319</v>
      </c>
      <c r="AK260">
        <v>1.1349986748095391</v>
      </c>
      <c r="AL260">
        <v>2.1628055691834005</v>
      </c>
      <c r="AM260">
        <v>0.5</v>
      </c>
      <c r="AN260">
        <v>1.6319418373522001</v>
      </c>
      <c r="AO260">
        <v>106</v>
      </c>
      <c r="AP260">
        <v>0</v>
      </c>
      <c r="AQ260">
        <v>4.8600000000000003</v>
      </c>
      <c r="AR260">
        <v>2.7253821591526126</v>
      </c>
      <c r="AS260">
        <v>26691.690000000002</v>
      </c>
      <c r="AT260">
        <v>0.58450429792339653</v>
      </c>
      <c r="AU260">
        <v>8377642.6399999997</v>
      </c>
    </row>
    <row r="261" spans="1:47" ht="15" x14ac:dyDescent="0.25">
      <c r="A261" t="s">
        <v>1034</v>
      </c>
      <c r="B261" t="s">
        <v>668</v>
      </c>
      <c r="C261" t="s">
        <v>665</v>
      </c>
      <c r="D261"/>
      <c r="E261">
        <v>106.08200000000001</v>
      </c>
      <c r="F261" t="s">
        <v>1516</v>
      </c>
      <c r="G261">
        <v>851207</v>
      </c>
      <c r="H261">
        <v>0.81511557734134443</v>
      </c>
      <c r="I261">
        <v>379696</v>
      </c>
      <c r="J261">
        <v>0</v>
      </c>
      <c r="K261">
        <v>0.68781021965901945</v>
      </c>
      <c r="L261" s="126">
        <v>173592.79</v>
      </c>
      <c r="M261">
        <v>49983</v>
      </c>
      <c r="N261">
        <v>0</v>
      </c>
      <c r="O261">
        <v>3.4699999999999998</v>
      </c>
      <c r="P261">
        <v>0</v>
      </c>
      <c r="Q261">
        <v>22.02</v>
      </c>
      <c r="R261">
        <v>10434.9</v>
      </c>
      <c r="S261">
        <v>584.86107700000002</v>
      </c>
      <c r="T261">
        <v>667.67409597731398</v>
      </c>
      <c r="U261">
        <v>9.6682510127101509E-2</v>
      </c>
      <c r="V261">
        <v>0.1137805875907177</v>
      </c>
      <c r="W261">
        <v>0</v>
      </c>
      <c r="X261">
        <v>9140.6</v>
      </c>
      <c r="Y261">
        <v>40.5</v>
      </c>
      <c r="Z261">
        <v>55032.765432098764</v>
      </c>
      <c r="AA261">
        <v>14.209302325581396</v>
      </c>
      <c r="AB261">
        <v>14.44101424691358</v>
      </c>
      <c r="AC261">
        <v>4</v>
      </c>
      <c r="AD261">
        <v>146.21526925000001</v>
      </c>
      <c r="AE261">
        <v>0.48759999999999998</v>
      </c>
      <c r="AF261">
        <v>0.11318319533712888</v>
      </c>
      <c r="AG261">
        <v>0.15835924260903747</v>
      </c>
      <c r="AH261">
        <v>0.28279877525085889</v>
      </c>
      <c r="AI261">
        <v>280.63587483357179</v>
      </c>
      <c r="AJ261">
        <v>2.6891721347931252</v>
      </c>
      <c r="AK261">
        <v>0.8549202171409771</v>
      </c>
      <c r="AL261">
        <v>1.476316280089927</v>
      </c>
      <c r="AM261">
        <v>0</v>
      </c>
      <c r="AN261">
        <v>0.98751946059241402</v>
      </c>
      <c r="AO261">
        <v>39</v>
      </c>
      <c r="AP261">
        <v>0</v>
      </c>
      <c r="AQ261">
        <v>3.64</v>
      </c>
      <c r="AR261">
        <v>3.310269035661106</v>
      </c>
      <c r="AS261">
        <v>21785.659999999974</v>
      </c>
      <c r="AT261">
        <v>0.75275235926762751</v>
      </c>
      <c r="AU261">
        <v>6102961.9400000004</v>
      </c>
    </row>
    <row r="262" spans="1:47" ht="15" x14ac:dyDescent="0.25">
      <c r="A262" t="s">
        <v>1035</v>
      </c>
      <c r="B262" t="s">
        <v>505</v>
      </c>
      <c r="C262" t="s">
        <v>502</v>
      </c>
      <c r="D262"/>
      <c r="E262">
        <v>98.725999999999999</v>
      </c>
      <c r="F262" t="s">
        <v>1516</v>
      </c>
      <c r="G262">
        <v>843364</v>
      </c>
      <c r="H262">
        <v>0.31745590658919176</v>
      </c>
      <c r="I262">
        <v>947520</v>
      </c>
      <c r="J262">
        <v>0</v>
      </c>
      <c r="K262">
        <v>0.77980964872946157</v>
      </c>
      <c r="L262" s="126">
        <v>281422.24109999998</v>
      </c>
      <c r="M262">
        <v>68321</v>
      </c>
      <c r="N262">
        <v>0</v>
      </c>
      <c r="O262">
        <v>24.419999999999998</v>
      </c>
      <c r="P262">
        <v>0</v>
      </c>
      <c r="Q262">
        <v>6.8999999999999986</v>
      </c>
      <c r="R262">
        <v>13277.6</v>
      </c>
      <c r="S262">
        <v>2686.635714</v>
      </c>
      <c r="T262">
        <v>3002.4143450723905</v>
      </c>
      <c r="U262">
        <v>9.8897867575288373E-2</v>
      </c>
      <c r="V262">
        <v>8.9214082396733008E-2</v>
      </c>
      <c r="W262">
        <v>3.2396421046562741E-3</v>
      </c>
      <c r="X262">
        <v>11881.1</v>
      </c>
      <c r="Y262">
        <v>180.26999999999998</v>
      </c>
      <c r="Z262">
        <v>72072.641038442351</v>
      </c>
      <c r="AA262">
        <v>13.711229946524064</v>
      </c>
      <c r="AB262">
        <v>14.903398868364121</v>
      </c>
      <c r="AC262">
        <v>18.29</v>
      </c>
      <c r="AD262">
        <v>146.89096303991252</v>
      </c>
      <c r="AE262">
        <v>0.77569999999999995</v>
      </c>
      <c r="AF262">
        <v>0.11773202523061287</v>
      </c>
      <c r="AG262">
        <v>0.17387014217215205</v>
      </c>
      <c r="AH262">
        <v>0.29237722256475557</v>
      </c>
      <c r="AI262">
        <v>213.94899092746891</v>
      </c>
      <c r="AJ262">
        <v>6.2987856709168186</v>
      </c>
      <c r="AK262">
        <v>1.0924237521376889</v>
      </c>
      <c r="AL262">
        <v>4.5408205245971223</v>
      </c>
      <c r="AM262">
        <v>0</v>
      </c>
      <c r="AN262">
        <v>1.09945955890165</v>
      </c>
      <c r="AO262">
        <v>55</v>
      </c>
      <c r="AP262">
        <v>5.1463644948064213E-2</v>
      </c>
      <c r="AQ262">
        <v>36.76</v>
      </c>
      <c r="AR262">
        <v>7.7078455720351506</v>
      </c>
      <c r="AS262">
        <v>-81660.88</v>
      </c>
      <c r="AT262">
        <v>0.24496353351825417</v>
      </c>
      <c r="AU262">
        <v>35671984.770000003</v>
      </c>
    </row>
    <row r="263" spans="1:47" ht="15" x14ac:dyDescent="0.25">
      <c r="A263" t="s">
        <v>1036</v>
      </c>
      <c r="B263" t="s">
        <v>209</v>
      </c>
      <c r="C263" t="s">
        <v>210</v>
      </c>
      <c r="D263"/>
      <c r="E263">
        <v>92.323000000000008</v>
      </c>
      <c r="F263" t="s">
        <v>1518</v>
      </c>
      <c r="G263">
        <v>2242451</v>
      </c>
      <c r="H263">
        <v>0.54985950081172175</v>
      </c>
      <c r="I263">
        <v>2240653</v>
      </c>
      <c r="J263">
        <v>0</v>
      </c>
      <c r="K263">
        <v>0.75313314133204712</v>
      </c>
      <c r="L263" s="126">
        <v>182283.92449999999</v>
      </c>
      <c r="M263">
        <v>31406</v>
      </c>
      <c r="N263">
        <v>47</v>
      </c>
      <c r="O263">
        <v>92.02</v>
      </c>
      <c r="P263">
        <v>0</v>
      </c>
      <c r="Q263">
        <v>260.16000000000003</v>
      </c>
      <c r="R263">
        <v>14346.2</v>
      </c>
      <c r="S263">
        <v>3228.268356</v>
      </c>
      <c r="T263">
        <v>4069.8271456904299</v>
      </c>
      <c r="U263">
        <v>0.4115662347371471</v>
      </c>
      <c r="V263">
        <v>0.16075528542584394</v>
      </c>
      <c r="W263">
        <v>2.9331413487980799E-2</v>
      </c>
      <c r="X263">
        <v>11379.7</v>
      </c>
      <c r="Y263">
        <v>236.8</v>
      </c>
      <c r="Z263">
        <v>74775.603885135133</v>
      </c>
      <c r="AA263">
        <v>13.27016129032258</v>
      </c>
      <c r="AB263">
        <v>13.632890016891892</v>
      </c>
      <c r="AC263">
        <v>18</v>
      </c>
      <c r="AD263">
        <v>179.348242</v>
      </c>
      <c r="AE263">
        <v>0.43219999999999997</v>
      </c>
      <c r="AF263">
        <v>0.11497047985243884</v>
      </c>
      <c r="AG263">
        <v>0.11885876574800566</v>
      </c>
      <c r="AH263">
        <v>0.23678790455456111</v>
      </c>
      <c r="AI263">
        <v>211.90369714109355</v>
      </c>
      <c r="AJ263">
        <v>6.1171892550893023</v>
      </c>
      <c r="AK263">
        <v>1.0067794211805019</v>
      </c>
      <c r="AL263">
        <v>3.6588685274572348</v>
      </c>
      <c r="AM263">
        <v>0</v>
      </c>
      <c r="AN263">
        <v>0.876185899223346</v>
      </c>
      <c r="AO263">
        <v>22</v>
      </c>
      <c r="AP263">
        <v>6.3190184049079751E-2</v>
      </c>
      <c r="AQ263">
        <v>59.32</v>
      </c>
      <c r="AR263">
        <v>3.6542231479107921</v>
      </c>
      <c r="AS263">
        <v>-7947.1099999998696</v>
      </c>
      <c r="AT263">
        <v>0.34542598532901447</v>
      </c>
      <c r="AU263">
        <v>46313498.350000001</v>
      </c>
    </row>
    <row r="264" spans="1:47" ht="15" x14ac:dyDescent="0.25">
      <c r="A264" t="s">
        <v>1037</v>
      </c>
      <c r="B264" t="s">
        <v>211</v>
      </c>
      <c r="C264" t="s">
        <v>212</v>
      </c>
      <c r="D264"/>
      <c r="E264">
        <v>84.037000000000006</v>
      </c>
      <c r="F264" t="s">
        <v>1520</v>
      </c>
      <c r="G264">
        <v>-41380</v>
      </c>
      <c r="H264">
        <v>0.33316314941771702</v>
      </c>
      <c r="I264">
        <v>-246185</v>
      </c>
      <c r="J264">
        <v>0</v>
      </c>
      <c r="K264">
        <v>0.80373779187665795</v>
      </c>
      <c r="L264" s="126">
        <v>126947.19130000001</v>
      </c>
      <c r="M264">
        <v>32233</v>
      </c>
      <c r="N264">
        <v>0</v>
      </c>
      <c r="O264">
        <v>64.53</v>
      </c>
      <c r="P264">
        <v>0</v>
      </c>
      <c r="Q264">
        <v>26.879999999999995</v>
      </c>
      <c r="R264">
        <v>12269.1</v>
      </c>
      <c r="S264">
        <v>1807.2544559999999</v>
      </c>
      <c r="T264">
        <v>2356.7832018458803</v>
      </c>
      <c r="U264">
        <v>0.59974983235011592</v>
      </c>
      <c r="V264">
        <v>0.17849032433095299</v>
      </c>
      <c r="W264">
        <v>1.5215693566949491E-3</v>
      </c>
      <c r="X264">
        <v>9408.3000000000011</v>
      </c>
      <c r="Y264">
        <v>126.63</v>
      </c>
      <c r="Z264">
        <v>55372.873726605074</v>
      </c>
      <c r="AA264">
        <v>11.165354330708661</v>
      </c>
      <c r="AB264">
        <v>14.271929684908789</v>
      </c>
      <c r="AC264">
        <v>19</v>
      </c>
      <c r="AD264">
        <v>95.118655578947369</v>
      </c>
      <c r="AE264">
        <v>0.63170000000000004</v>
      </c>
      <c r="AF264">
        <v>0.12559496252102148</v>
      </c>
      <c r="AG264">
        <v>0.19526195562280951</v>
      </c>
      <c r="AH264">
        <v>0.32587618674312602</v>
      </c>
      <c r="AI264">
        <v>186.10052330118589</v>
      </c>
      <c r="AJ264">
        <v>5.7331380396097895</v>
      </c>
      <c r="AK264">
        <v>1.307894514629933</v>
      </c>
      <c r="AL264">
        <v>3.176430748280711</v>
      </c>
      <c r="AM264">
        <v>0.5</v>
      </c>
      <c r="AN264">
        <v>1.1600946471798801</v>
      </c>
      <c r="AO264">
        <v>119</v>
      </c>
      <c r="AP264">
        <v>0</v>
      </c>
      <c r="AQ264">
        <v>4.96</v>
      </c>
      <c r="AR264">
        <v>2.7848884641306388</v>
      </c>
      <c r="AS264">
        <v>-15252.010000000009</v>
      </c>
      <c r="AT264">
        <v>0.62302301005426941</v>
      </c>
      <c r="AU264">
        <v>22173322.649999999</v>
      </c>
    </row>
    <row r="265" spans="1:47" ht="15" x14ac:dyDescent="0.25">
      <c r="A265" t="s">
        <v>1567</v>
      </c>
      <c r="B265" t="s">
        <v>213</v>
      </c>
      <c r="C265" t="s">
        <v>141</v>
      </c>
      <c r="D265"/>
      <c r="E265">
        <v>95.712000000000003</v>
      </c>
      <c r="F265" t="s">
        <v>1516</v>
      </c>
      <c r="G265">
        <v>-2511992</v>
      </c>
      <c r="H265">
        <v>0.20080050267042332</v>
      </c>
      <c r="I265">
        <v>-2287417</v>
      </c>
      <c r="J265">
        <v>0</v>
      </c>
      <c r="K265">
        <v>0.87407248766473988</v>
      </c>
      <c r="L265" s="126">
        <v>164844.51639999999</v>
      </c>
      <c r="M265">
        <v>39799</v>
      </c>
      <c r="N265">
        <v>0</v>
      </c>
      <c r="O265">
        <v>179.29</v>
      </c>
      <c r="P265">
        <v>0.27</v>
      </c>
      <c r="Q265">
        <v>-30.34</v>
      </c>
      <c r="R265">
        <v>13508.800000000001</v>
      </c>
      <c r="S265">
        <v>7547.6562569999996</v>
      </c>
      <c r="T265">
        <v>9252.6946825978011</v>
      </c>
      <c r="U265">
        <v>0.3624668518075041</v>
      </c>
      <c r="V265">
        <v>0.14835443876521523</v>
      </c>
      <c r="W265">
        <v>2.3554846159708993E-2</v>
      </c>
      <c r="X265">
        <v>11019.5</v>
      </c>
      <c r="Y265">
        <v>502.58</v>
      </c>
      <c r="Z265">
        <v>68490.682080464801</v>
      </c>
      <c r="AA265">
        <v>14.285968028419182</v>
      </c>
      <c r="AB265">
        <v>15.017820559910859</v>
      </c>
      <c r="AC265">
        <v>38.5</v>
      </c>
      <c r="AD265">
        <v>196.04301966233766</v>
      </c>
      <c r="AE265">
        <v>0.53190000000000004</v>
      </c>
      <c r="AF265">
        <v>0.10813411696429766</v>
      </c>
      <c r="AG265">
        <v>0.18141098204260744</v>
      </c>
      <c r="AH265">
        <v>0.29435815442311386</v>
      </c>
      <c r="AI265">
        <v>200.2474607396525</v>
      </c>
      <c r="AJ265">
        <v>6.5264771446851553</v>
      </c>
      <c r="AK265">
        <v>0.80374872551854282</v>
      </c>
      <c r="AL265">
        <v>3.513251953984355</v>
      </c>
      <c r="AM265">
        <v>3.4</v>
      </c>
      <c r="AN265">
        <v>0.64250087702408398</v>
      </c>
      <c r="AO265">
        <v>22</v>
      </c>
      <c r="AP265">
        <v>7.1242680546519194E-2</v>
      </c>
      <c r="AQ265">
        <v>121.64</v>
      </c>
      <c r="AR265">
        <v>3.8276034942386921</v>
      </c>
      <c r="AS265">
        <v>89011.540000000037</v>
      </c>
      <c r="AT265">
        <v>0.46880336705650089</v>
      </c>
      <c r="AU265">
        <v>101959964.64</v>
      </c>
    </row>
    <row r="266" spans="1:47" ht="15" x14ac:dyDescent="0.25">
      <c r="A266" t="s">
        <v>1038</v>
      </c>
      <c r="B266" t="s">
        <v>576</v>
      </c>
      <c r="C266" t="s">
        <v>173</v>
      </c>
      <c r="D266"/>
      <c r="E266">
        <v>93.90100000000001</v>
      </c>
      <c r="F266" t="s">
        <v>1516</v>
      </c>
      <c r="G266">
        <v>1743752</v>
      </c>
      <c r="H266">
        <v>0.35480259628125271</v>
      </c>
      <c r="I266">
        <v>1743752</v>
      </c>
      <c r="J266">
        <v>0</v>
      </c>
      <c r="K266">
        <v>0.67232901297283554</v>
      </c>
      <c r="L266" s="126">
        <v>169192.79689999999</v>
      </c>
      <c r="M266">
        <v>44988</v>
      </c>
      <c r="N266">
        <v>44</v>
      </c>
      <c r="O266">
        <v>26.34</v>
      </c>
      <c r="P266">
        <v>0</v>
      </c>
      <c r="Q266">
        <v>103.91999999999999</v>
      </c>
      <c r="R266">
        <v>9387.3000000000011</v>
      </c>
      <c r="S266">
        <v>1483.9248219999999</v>
      </c>
      <c r="T266">
        <v>1659.7192488650101</v>
      </c>
      <c r="U266">
        <v>0.27629097709102141</v>
      </c>
      <c r="V266">
        <v>0.10238026936919854</v>
      </c>
      <c r="W266">
        <v>6.7388858598121091E-4</v>
      </c>
      <c r="X266">
        <v>8393.1</v>
      </c>
      <c r="Y266">
        <v>84.5</v>
      </c>
      <c r="Z266">
        <v>57850.887573964494</v>
      </c>
      <c r="AA266">
        <v>11.862068965517242</v>
      </c>
      <c r="AB266">
        <v>17.561240497041421</v>
      </c>
      <c r="AC266">
        <v>12</v>
      </c>
      <c r="AD266">
        <v>123.66040183333332</v>
      </c>
      <c r="AE266">
        <v>0.58730000000000004</v>
      </c>
      <c r="AF266">
        <v>0.11584361663893966</v>
      </c>
      <c r="AG266">
        <v>0.13678990426680121</v>
      </c>
      <c r="AH266">
        <v>0.26029333916406316</v>
      </c>
      <c r="AI266">
        <v>161.48055241574767</v>
      </c>
      <c r="AJ266">
        <v>5.7015476264997398</v>
      </c>
      <c r="AK266">
        <v>1.3121847887323945</v>
      </c>
      <c r="AL266">
        <v>3.0120600938967139</v>
      </c>
      <c r="AM266">
        <v>2</v>
      </c>
      <c r="AN266">
        <v>1.1312089525479401</v>
      </c>
      <c r="AO266">
        <v>63</v>
      </c>
      <c r="AP266">
        <v>3.0395136778115501E-3</v>
      </c>
      <c r="AQ266">
        <v>10.27</v>
      </c>
      <c r="AR266">
        <v>4.0494131481422828</v>
      </c>
      <c r="AS266">
        <v>-12740.929999999993</v>
      </c>
      <c r="AT266">
        <v>0.38450959568444593</v>
      </c>
      <c r="AU266">
        <v>13930108.82</v>
      </c>
    </row>
    <row r="267" spans="1:47" ht="15" x14ac:dyDescent="0.25">
      <c r="A267" t="s">
        <v>1039</v>
      </c>
      <c r="B267" t="s">
        <v>759</v>
      </c>
      <c r="C267" t="s">
        <v>183</v>
      </c>
      <c r="D267"/>
      <c r="E267">
        <v>100.04</v>
      </c>
      <c r="F267" t="s">
        <v>1516</v>
      </c>
      <c r="G267">
        <v>3695873</v>
      </c>
      <c r="H267">
        <v>0.28199191204610963</v>
      </c>
      <c r="I267">
        <v>3730018</v>
      </c>
      <c r="J267">
        <v>4.5463771631663527E-3</v>
      </c>
      <c r="K267">
        <v>0.70439052916156142</v>
      </c>
      <c r="L267" s="126">
        <v>177175.06039999999</v>
      </c>
      <c r="M267">
        <v>55449</v>
      </c>
      <c r="N267">
        <v>0</v>
      </c>
      <c r="O267">
        <v>55.85</v>
      </c>
      <c r="P267">
        <v>0</v>
      </c>
      <c r="Q267">
        <v>51.160000000000004</v>
      </c>
      <c r="R267">
        <v>10775</v>
      </c>
      <c r="S267">
        <v>4533.5043900000001</v>
      </c>
      <c r="T267">
        <v>5279.2190456701401</v>
      </c>
      <c r="U267">
        <v>0.16756612405089122</v>
      </c>
      <c r="V267">
        <v>0.12997489851333308</v>
      </c>
      <c r="W267">
        <v>2.4155242298111019E-2</v>
      </c>
      <c r="X267">
        <v>9253</v>
      </c>
      <c r="Y267">
        <v>264.68000000000006</v>
      </c>
      <c r="Z267">
        <v>68804.216412271402</v>
      </c>
      <c r="AA267">
        <v>15.316176470588236</v>
      </c>
      <c r="AB267">
        <v>17.128246901919294</v>
      </c>
      <c r="AC267">
        <v>25.5</v>
      </c>
      <c r="AD267">
        <v>177.78448588235295</v>
      </c>
      <c r="AE267">
        <v>0.39889999999999998</v>
      </c>
      <c r="AF267">
        <v>0.11609288450169586</v>
      </c>
      <c r="AG267">
        <v>0.14822288850466514</v>
      </c>
      <c r="AH267">
        <v>0.26901061293348583</v>
      </c>
      <c r="AI267">
        <v>147.26267861847157</v>
      </c>
      <c r="AJ267">
        <v>5.2118330896802956</v>
      </c>
      <c r="AK267">
        <v>0.97777147342184734</v>
      </c>
      <c r="AL267">
        <v>2.9293366695825145</v>
      </c>
      <c r="AM267">
        <v>3</v>
      </c>
      <c r="AN267">
        <v>0.71548235242800995</v>
      </c>
      <c r="AO267">
        <v>21</v>
      </c>
      <c r="AP267">
        <v>5.488043904351235E-2</v>
      </c>
      <c r="AQ267">
        <v>112.67</v>
      </c>
      <c r="AR267">
        <v>4.6286058750677528</v>
      </c>
      <c r="AS267">
        <v>155790.85000000009</v>
      </c>
      <c r="AT267">
        <v>0.35857838149499766</v>
      </c>
      <c r="AU267">
        <v>48848486.82</v>
      </c>
    </row>
    <row r="268" spans="1:47" ht="15" x14ac:dyDescent="0.25">
      <c r="A268" t="s">
        <v>1040</v>
      </c>
      <c r="B268" t="s">
        <v>552</v>
      </c>
      <c r="C268" t="s">
        <v>269</v>
      </c>
      <c r="D268"/>
      <c r="E268">
        <v>99.549000000000007</v>
      </c>
      <c r="F268" t="s">
        <v>1516</v>
      </c>
      <c r="G268">
        <v>796258</v>
      </c>
      <c r="H268">
        <v>0.34300303258747111</v>
      </c>
      <c r="I268">
        <v>1058926</v>
      </c>
      <c r="J268">
        <v>0</v>
      </c>
      <c r="K268">
        <v>0.81021103562378149</v>
      </c>
      <c r="L268" s="126">
        <v>269396.2929</v>
      </c>
      <c r="M268">
        <v>57479</v>
      </c>
      <c r="N268">
        <v>5</v>
      </c>
      <c r="O268">
        <v>6.37</v>
      </c>
      <c r="P268">
        <v>0</v>
      </c>
      <c r="Q268">
        <v>0</v>
      </c>
      <c r="R268">
        <v>12260.800000000001</v>
      </c>
      <c r="S268">
        <v>1184.213722</v>
      </c>
      <c r="T268">
        <v>1316.7829961633602</v>
      </c>
      <c r="U268">
        <v>0.10451521351312293</v>
      </c>
      <c r="V268">
        <v>0.11437765792077183</v>
      </c>
      <c r="W268">
        <v>2.533326496954745E-3</v>
      </c>
      <c r="X268">
        <v>11026.5</v>
      </c>
      <c r="Y268">
        <v>71.099999999999994</v>
      </c>
      <c r="Z268">
        <v>72951.026722925468</v>
      </c>
      <c r="AA268">
        <v>12.262499999999999</v>
      </c>
      <c r="AB268">
        <v>16.655607904360057</v>
      </c>
      <c r="AC268">
        <v>10.27</v>
      </c>
      <c r="AD268">
        <v>115.3080547224927</v>
      </c>
      <c r="AE268">
        <v>0.67589999999999995</v>
      </c>
      <c r="AF268">
        <v>0.11090298740392088</v>
      </c>
      <c r="AG268">
        <v>0.14853976323489951</v>
      </c>
      <c r="AH268">
        <v>0.26803912186408868</v>
      </c>
      <c r="AI268">
        <v>184.59927962226399</v>
      </c>
      <c r="AJ268">
        <v>6.5156516090665813</v>
      </c>
      <c r="AK268">
        <v>0.99649042794080656</v>
      </c>
      <c r="AL268">
        <v>3.4169533176276845</v>
      </c>
      <c r="AM268">
        <v>1.1000000000000001</v>
      </c>
      <c r="AN268">
        <v>0.92425487081992896</v>
      </c>
      <c r="AO268">
        <v>25</v>
      </c>
      <c r="AP268">
        <v>6.7632850241545889E-2</v>
      </c>
      <c r="AQ268">
        <v>31.56</v>
      </c>
      <c r="AR268">
        <v>0</v>
      </c>
      <c r="AS268">
        <v>52964.23000000001</v>
      </c>
      <c r="AT268">
        <v>0</v>
      </c>
      <c r="AU268">
        <v>14519458.93</v>
      </c>
    </row>
    <row r="269" spans="1:47" ht="15" x14ac:dyDescent="0.25">
      <c r="A269" t="s">
        <v>1041</v>
      </c>
      <c r="B269" t="s">
        <v>745</v>
      </c>
      <c r="C269" t="s">
        <v>192</v>
      </c>
      <c r="D269"/>
      <c r="E269">
        <v>90.588000000000008</v>
      </c>
      <c r="F269" t="s">
        <v>1516</v>
      </c>
      <c r="G269">
        <v>-88470</v>
      </c>
      <c r="H269">
        <v>0.26394792541906026</v>
      </c>
      <c r="I269">
        <v>-103690</v>
      </c>
      <c r="J269">
        <v>1.0994512972811636E-2</v>
      </c>
      <c r="K269">
        <v>0.7582000907790728</v>
      </c>
      <c r="L269" s="126">
        <v>99049.081600000005</v>
      </c>
      <c r="M269">
        <v>31083</v>
      </c>
      <c r="N269">
        <v>20</v>
      </c>
      <c r="O269">
        <v>46.260000000000005</v>
      </c>
      <c r="P269">
        <v>0</v>
      </c>
      <c r="Q269">
        <v>152.35999999999999</v>
      </c>
      <c r="R269">
        <v>11482.300000000001</v>
      </c>
      <c r="S269">
        <v>1100.6279500000001</v>
      </c>
      <c r="T269">
        <v>1375.9425570895</v>
      </c>
      <c r="U269">
        <v>0.59167847227575854</v>
      </c>
      <c r="V269">
        <v>0.15381663894688483</v>
      </c>
      <c r="W269">
        <v>0</v>
      </c>
      <c r="X269">
        <v>9184.8000000000011</v>
      </c>
      <c r="Y269">
        <v>80</v>
      </c>
      <c r="Z269">
        <v>59201.387499999997</v>
      </c>
      <c r="AA269">
        <v>13.35</v>
      </c>
      <c r="AB269">
        <v>13.757849375000001</v>
      </c>
      <c r="AC269">
        <v>8</v>
      </c>
      <c r="AD269">
        <v>137.57849375000001</v>
      </c>
      <c r="AE269">
        <v>0.33250000000000002</v>
      </c>
      <c r="AF269">
        <v>0.10692700511738976</v>
      </c>
      <c r="AG269">
        <v>0.16148934673086821</v>
      </c>
      <c r="AH269">
        <v>0.27586044283820438</v>
      </c>
      <c r="AI269">
        <v>199.6151378856043</v>
      </c>
      <c r="AJ269">
        <v>5.2684420715332587</v>
      </c>
      <c r="AK269">
        <v>1.3271460432768023</v>
      </c>
      <c r="AL269">
        <v>2.8618661186516281</v>
      </c>
      <c r="AM269">
        <v>3.5</v>
      </c>
      <c r="AN269">
        <v>1.3188706585591401</v>
      </c>
      <c r="AO269">
        <v>36</v>
      </c>
      <c r="AP269">
        <v>2.6917900403768506E-3</v>
      </c>
      <c r="AQ269">
        <v>18.89</v>
      </c>
      <c r="AR269">
        <v>3.3569823116178514</v>
      </c>
      <c r="AS269">
        <v>3306.7999999999302</v>
      </c>
      <c r="AT269">
        <v>0.61228178372577613</v>
      </c>
      <c r="AU269">
        <v>12637790.359999999</v>
      </c>
    </row>
    <row r="270" spans="1:47" ht="15" x14ac:dyDescent="0.25">
      <c r="A270" t="s">
        <v>1042</v>
      </c>
      <c r="B270" t="s">
        <v>711</v>
      </c>
      <c r="C270" t="s">
        <v>100</v>
      </c>
      <c r="D270"/>
      <c r="E270">
        <v>101.84700000000001</v>
      </c>
      <c r="F270" t="s">
        <v>1516</v>
      </c>
      <c r="G270">
        <v>1358287</v>
      </c>
      <c r="H270">
        <v>0.36827836060293462</v>
      </c>
      <c r="I270">
        <v>1360005</v>
      </c>
      <c r="J270">
        <v>9.2891917932121666E-3</v>
      </c>
      <c r="K270">
        <v>0.76978823025884258</v>
      </c>
      <c r="L270" s="126">
        <v>126074.71679999999</v>
      </c>
      <c r="M270">
        <v>46493</v>
      </c>
      <c r="N270">
        <v>158</v>
      </c>
      <c r="O270">
        <v>29.59</v>
      </c>
      <c r="P270">
        <v>7.0000000000000007E-2</v>
      </c>
      <c r="Q270">
        <v>-55.16</v>
      </c>
      <c r="R270">
        <v>10011.800000000001</v>
      </c>
      <c r="S270">
        <v>3295.2265480000001</v>
      </c>
      <c r="T270">
        <v>3722.36293140406</v>
      </c>
      <c r="U270">
        <v>0.16888159369126324</v>
      </c>
      <c r="V270">
        <v>9.747966591097032E-2</v>
      </c>
      <c r="W270">
        <v>7.044324164627966E-3</v>
      </c>
      <c r="X270">
        <v>8863</v>
      </c>
      <c r="Y270">
        <v>188.24</v>
      </c>
      <c r="Z270">
        <v>60773.156608584781</v>
      </c>
      <c r="AA270">
        <v>8.518518518518519</v>
      </c>
      <c r="AB270">
        <v>17.505453399915002</v>
      </c>
      <c r="AC270">
        <v>17</v>
      </c>
      <c r="AD270">
        <v>193.83685576470589</v>
      </c>
      <c r="AE270">
        <v>0.42109999999999997</v>
      </c>
      <c r="AF270">
        <v>0.10449169301879607</v>
      </c>
      <c r="AG270">
        <v>0.16947394296704851</v>
      </c>
      <c r="AH270">
        <v>0.28026747293020104</v>
      </c>
      <c r="AI270">
        <v>137.2770561934669</v>
      </c>
      <c r="AJ270">
        <v>5.8148952491273525</v>
      </c>
      <c r="AK270">
        <v>1.3659574585672001</v>
      </c>
      <c r="AL270">
        <v>2.8062934527664978</v>
      </c>
      <c r="AM270">
        <v>1.5</v>
      </c>
      <c r="AN270">
        <v>1.02386830721878</v>
      </c>
      <c r="AO270">
        <v>27</v>
      </c>
      <c r="AP270">
        <v>1.4860977948226271E-2</v>
      </c>
      <c r="AQ270">
        <v>71.63</v>
      </c>
      <c r="AR270">
        <v>4.2316567700851806</v>
      </c>
      <c r="AS270">
        <v>10766.170000000042</v>
      </c>
      <c r="AT270">
        <v>0.36853645520918249</v>
      </c>
      <c r="AU270">
        <v>32991225.34</v>
      </c>
    </row>
    <row r="271" spans="1:47" ht="15" x14ac:dyDescent="0.25">
      <c r="A271" t="s">
        <v>1043</v>
      </c>
      <c r="B271" t="s">
        <v>781</v>
      </c>
      <c r="C271" t="s">
        <v>124</v>
      </c>
      <c r="D271"/>
      <c r="E271">
        <v>86.692999999999998</v>
      </c>
      <c r="F271" t="s">
        <v>1520</v>
      </c>
      <c r="G271">
        <v>427945</v>
      </c>
      <c r="H271">
        <v>0.21369161397819122</v>
      </c>
      <c r="I271">
        <v>427945</v>
      </c>
      <c r="J271">
        <v>0</v>
      </c>
      <c r="K271">
        <v>0.7163792465047496</v>
      </c>
      <c r="L271" s="126">
        <v>141592.86929999999</v>
      </c>
      <c r="M271">
        <v>40371</v>
      </c>
      <c r="N271">
        <v>23</v>
      </c>
      <c r="O271">
        <v>41.12</v>
      </c>
      <c r="P271">
        <v>0</v>
      </c>
      <c r="Q271">
        <v>92.030000000000015</v>
      </c>
      <c r="R271">
        <v>9992.2000000000007</v>
      </c>
      <c r="S271">
        <v>1618.073897</v>
      </c>
      <c r="T271">
        <v>1882.24000083184</v>
      </c>
      <c r="U271">
        <v>0.32925490114373934</v>
      </c>
      <c r="V271">
        <v>0.11063839440949834</v>
      </c>
      <c r="W271">
        <v>2.4720749821230199E-3</v>
      </c>
      <c r="X271">
        <v>8589.7999999999993</v>
      </c>
      <c r="Y271">
        <v>94.350000000000009</v>
      </c>
      <c r="Z271">
        <v>57282.946475887649</v>
      </c>
      <c r="AA271">
        <v>12.082474226804123</v>
      </c>
      <c r="AB271">
        <v>17.149696841547428</v>
      </c>
      <c r="AC271">
        <v>9.5</v>
      </c>
      <c r="AD271">
        <v>170.32356810526315</v>
      </c>
      <c r="AE271">
        <v>0.48759999999999998</v>
      </c>
      <c r="AF271">
        <v>0.12257833224994676</v>
      </c>
      <c r="AG271">
        <v>0.17361670223389458</v>
      </c>
      <c r="AH271">
        <v>0.30172265954590383</v>
      </c>
      <c r="AI271">
        <v>164.55985137247413</v>
      </c>
      <c r="AJ271">
        <v>8.8490177639238361</v>
      </c>
      <c r="AK271">
        <v>1.589040222330717</v>
      </c>
      <c r="AL271">
        <v>3.3830179141472945</v>
      </c>
      <c r="AM271">
        <v>1.4</v>
      </c>
      <c r="AN271">
        <v>1.18340097886411</v>
      </c>
      <c r="AO271">
        <v>37</v>
      </c>
      <c r="AP271">
        <v>2.9835390946502057E-2</v>
      </c>
      <c r="AQ271">
        <v>25.16</v>
      </c>
      <c r="AR271">
        <v>2.6618269549348663</v>
      </c>
      <c r="AS271">
        <v>113149.07999999996</v>
      </c>
      <c r="AT271">
        <v>0.45213908079282517</v>
      </c>
      <c r="AU271">
        <v>16168148.93</v>
      </c>
    </row>
    <row r="272" spans="1:47" ht="15" x14ac:dyDescent="0.25">
      <c r="A272" t="s">
        <v>1044</v>
      </c>
      <c r="B272" t="s">
        <v>739</v>
      </c>
      <c r="C272" t="s">
        <v>192</v>
      </c>
      <c r="D272"/>
      <c r="E272">
        <v>97.984999999999999</v>
      </c>
      <c r="F272" t="s">
        <v>1516</v>
      </c>
      <c r="G272">
        <v>-298579</v>
      </c>
      <c r="H272">
        <v>0.28612689772691335</v>
      </c>
      <c r="I272">
        <v>-251871</v>
      </c>
      <c r="J272">
        <v>0</v>
      </c>
      <c r="K272">
        <v>0.7838039553456323</v>
      </c>
      <c r="L272" s="126">
        <v>148663.12160000001</v>
      </c>
      <c r="M272">
        <v>41453</v>
      </c>
      <c r="N272">
        <v>44</v>
      </c>
      <c r="O272">
        <v>48.070000000000007</v>
      </c>
      <c r="P272">
        <v>0</v>
      </c>
      <c r="Q272">
        <v>13.070000000000007</v>
      </c>
      <c r="R272">
        <v>9533.9</v>
      </c>
      <c r="S272">
        <v>1675.782901</v>
      </c>
      <c r="T272">
        <v>1894.5536289860602</v>
      </c>
      <c r="U272">
        <v>0.28740485698511137</v>
      </c>
      <c r="V272">
        <v>9.9890210659214732E-2</v>
      </c>
      <c r="W272">
        <v>2.6981949734072382E-3</v>
      </c>
      <c r="X272">
        <v>8433</v>
      </c>
      <c r="Y272">
        <v>97.86</v>
      </c>
      <c r="Z272">
        <v>54338.064582056002</v>
      </c>
      <c r="AA272">
        <v>13.060606060606061</v>
      </c>
      <c r="AB272">
        <v>17.12428879010832</v>
      </c>
      <c r="AC272">
        <v>8</v>
      </c>
      <c r="AD272">
        <v>209.472862625</v>
      </c>
      <c r="AE272">
        <v>0.65380000000000005</v>
      </c>
      <c r="AF272">
        <v>0.10911809863513762</v>
      </c>
      <c r="AG272">
        <v>0.17236513900598355</v>
      </c>
      <c r="AH272">
        <v>0.29086259864427133</v>
      </c>
      <c r="AI272">
        <v>151.5709462415621</v>
      </c>
      <c r="AJ272">
        <v>6.8653059055118115</v>
      </c>
      <c r="AK272">
        <v>1.1490323228346457</v>
      </c>
      <c r="AL272">
        <v>3.8443545275590552</v>
      </c>
      <c r="AM272">
        <v>1.9</v>
      </c>
      <c r="AN272">
        <v>1.0338607561159301</v>
      </c>
      <c r="AO272">
        <v>28</v>
      </c>
      <c r="AP272">
        <v>1.1133603238866396E-2</v>
      </c>
      <c r="AQ272">
        <v>33.68</v>
      </c>
      <c r="AR272">
        <v>4.2495827387360325</v>
      </c>
      <c r="AS272">
        <v>-25537.349999999977</v>
      </c>
      <c r="AT272">
        <v>0.33217309931246281</v>
      </c>
      <c r="AU272">
        <v>15976820</v>
      </c>
    </row>
    <row r="273" spans="1:47" ht="15" x14ac:dyDescent="0.25">
      <c r="A273" t="s">
        <v>1045</v>
      </c>
      <c r="B273" t="s">
        <v>214</v>
      </c>
      <c r="C273" t="s">
        <v>109</v>
      </c>
      <c r="D273"/>
      <c r="E273">
        <v>91.26700000000001</v>
      </c>
      <c r="F273" t="s">
        <v>1516</v>
      </c>
      <c r="G273">
        <v>1275285</v>
      </c>
      <c r="H273">
        <v>0.40347118138187388</v>
      </c>
      <c r="I273">
        <v>2667359</v>
      </c>
      <c r="J273">
        <v>0</v>
      </c>
      <c r="K273">
        <v>0.78206389813299571</v>
      </c>
      <c r="L273" s="126">
        <v>172711.94810000001</v>
      </c>
      <c r="M273">
        <v>39297</v>
      </c>
      <c r="N273">
        <v>0</v>
      </c>
      <c r="O273">
        <v>276.27999999999997</v>
      </c>
      <c r="P273">
        <v>0</v>
      </c>
      <c r="Q273">
        <v>-15.63</v>
      </c>
      <c r="R273">
        <v>14463.5</v>
      </c>
      <c r="S273">
        <v>4947.2724920000001</v>
      </c>
      <c r="T273">
        <v>6187.4456137467296</v>
      </c>
      <c r="U273">
        <v>0.41532176695797013</v>
      </c>
      <c r="V273">
        <v>0.14710991221463529</v>
      </c>
      <c r="W273">
        <v>6.5729615768251481E-2</v>
      </c>
      <c r="X273">
        <v>11564.6</v>
      </c>
      <c r="Y273">
        <v>337.16</v>
      </c>
      <c r="Z273">
        <v>75911.061276545253</v>
      </c>
      <c r="AA273">
        <v>9.5726495726495724</v>
      </c>
      <c r="AB273">
        <v>14.67336722031083</v>
      </c>
      <c r="AC273">
        <v>39</v>
      </c>
      <c r="AD273">
        <v>126.85314082051282</v>
      </c>
      <c r="AE273">
        <v>0.41</v>
      </c>
      <c r="AF273">
        <v>0.11518548849745885</v>
      </c>
      <c r="AG273">
        <v>0.13745863082171891</v>
      </c>
      <c r="AH273">
        <v>0.25634989826027954</v>
      </c>
      <c r="AI273">
        <v>234.01015445825578</v>
      </c>
      <c r="AJ273">
        <v>5.9763631110327955</v>
      </c>
      <c r="AK273">
        <v>1.2757075248421026</v>
      </c>
      <c r="AL273">
        <v>3.7026693167212574</v>
      </c>
      <c r="AM273">
        <v>0.5</v>
      </c>
      <c r="AN273">
        <v>0</v>
      </c>
      <c r="AO273">
        <v>6</v>
      </c>
      <c r="AP273">
        <v>0.29181494661921709</v>
      </c>
      <c r="AQ273">
        <v>0</v>
      </c>
      <c r="AR273">
        <v>3.9178798141369353</v>
      </c>
      <c r="AS273">
        <v>131152.08000000007</v>
      </c>
      <c r="AT273">
        <v>0.28727950649539441</v>
      </c>
      <c r="AU273">
        <v>71555041.25</v>
      </c>
    </row>
    <row r="274" spans="1:47" ht="15" x14ac:dyDescent="0.25">
      <c r="A274" t="s">
        <v>1046</v>
      </c>
      <c r="B274" t="s">
        <v>562</v>
      </c>
      <c r="C274" t="s">
        <v>200</v>
      </c>
      <c r="D274"/>
      <c r="E274">
        <v>81.916000000000011</v>
      </c>
      <c r="F274" t="s">
        <v>1520</v>
      </c>
      <c r="G274">
        <v>-1371567</v>
      </c>
      <c r="H274">
        <v>0.7063169635520401</v>
      </c>
      <c r="I274">
        <v>-184171</v>
      </c>
      <c r="J274">
        <v>1.6944843497312245E-2</v>
      </c>
      <c r="K274">
        <v>0.71568115364145934</v>
      </c>
      <c r="L274" s="126">
        <v>217372.39490000001</v>
      </c>
      <c r="M274">
        <v>39831</v>
      </c>
      <c r="N274">
        <v>71</v>
      </c>
      <c r="O274">
        <v>43.94</v>
      </c>
      <c r="P274">
        <v>0</v>
      </c>
      <c r="Q274">
        <v>4.5400000000000205</v>
      </c>
      <c r="R274">
        <v>11974.9</v>
      </c>
      <c r="S274">
        <v>1850.2976269999999</v>
      </c>
      <c r="T274">
        <v>2300.6862580994302</v>
      </c>
      <c r="U274">
        <v>0.45425807812485514</v>
      </c>
      <c r="V274">
        <v>0.16717028573479331</v>
      </c>
      <c r="W274">
        <v>5.2494835740282773E-3</v>
      </c>
      <c r="X274">
        <v>9630.6</v>
      </c>
      <c r="Y274">
        <v>130.67000000000002</v>
      </c>
      <c r="Z274">
        <v>58763.740720899972</v>
      </c>
      <c r="AA274">
        <v>12.46</v>
      </c>
      <c r="AB274">
        <v>14.160079796433761</v>
      </c>
      <c r="AC274">
        <v>14.2</v>
      </c>
      <c r="AD274">
        <v>130.3026497887324</v>
      </c>
      <c r="AE274">
        <v>0</v>
      </c>
      <c r="AF274">
        <v>0.10316836710868545</v>
      </c>
      <c r="AG274">
        <v>0.17942604544319427</v>
      </c>
      <c r="AH274">
        <v>0.28883527163062173</v>
      </c>
      <c r="AI274">
        <v>193.15433084106746</v>
      </c>
      <c r="AJ274">
        <v>5.5853162764799533</v>
      </c>
      <c r="AK274">
        <v>1.0519845100491616</v>
      </c>
      <c r="AL274">
        <v>1.986292232920063</v>
      </c>
      <c r="AM274">
        <v>0</v>
      </c>
      <c r="AN274">
        <v>0.98180811018115</v>
      </c>
      <c r="AO274">
        <v>85</v>
      </c>
      <c r="AP274">
        <v>6.7170445004198151E-3</v>
      </c>
      <c r="AQ274">
        <v>12.46</v>
      </c>
      <c r="AR274">
        <v>3.0360895968107795</v>
      </c>
      <c r="AS274">
        <v>8309.0599999999395</v>
      </c>
      <c r="AT274">
        <v>0.52826936666419655</v>
      </c>
      <c r="AU274">
        <v>22157064.030000001</v>
      </c>
    </row>
    <row r="275" spans="1:47" ht="15" x14ac:dyDescent="0.25">
      <c r="A275" t="s">
        <v>1047</v>
      </c>
      <c r="B275" t="s">
        <v>424</v>
      </c>
      <c r="C275" t="s">
        <v>198</v>
      </c>
      <c r="D275"/>
      <c r="E275">
        <v>99.285000000000011</v>
      </c>
      <c r="F275" t="s">
        <v>1516</v>
      </c>
      <c r="G275">
        <v>14382452</v>
      </c>
      <c r="H275">
        <v>0.55174575816046434</v>
      </c>
      <c r="I275">
        <v>14785343</v>
      </c>
      <c r="J275">
        <v>9.9439717623706087E-3</v>
      </c>
      <c r="K275">
        <v>0.65748383917879283</v>
      </c>
      <c r="L275" s="126">
        <v>165799.66829999999</v>
      </c>
      <c r="M275">
        <v>61997</v>
      </c>
      <c r="N275">
        <v>477</v>
      </c>
      <c r="O275">
        <v>197.52</v>
      </c>
      <c r="P275">
        <v>0</v>
      </c>
      <c r="Q275">
        <v>24.70999999999998</v>
      </c>
      <c r="R275">
        <v>11381.9</v>
      </c>
      <c r="S275">
        <v>14954.255712</v>
      </c>
      <c r="T275">
        <v>17362.298603666502</v>
      </c>
      <c r="U275">
        <v>0.19644232976721748</v>
      </c>
      <c r="V275">
        <v>0.10143706234625607</v>
      </c>
      <c r="W275">
        <v>5.4729054909984677E-2</v>
      </c>
      <c r="X275">
        <v>9803.3000000000011</v>
      </c>
      <c r="Y275">
        <v>755.03999999999985</v>
      </c>
      <c r="Z275">
        <v>70256.092392456048</v>
      </c>
      <c r="AA275">
        <v>12.156010230179028</v>
      </c>
      <c r="AB275">
        <v>19.805911888111893</v>
      </c>
      <c r="AC275">
        <v>90.8</v>
      </c>
      <c r="AD275">
        <v>164.69444616740088</v>
      </c>
      <c r="AE275">
        <v>0.58730000000000004</v>
      </c>
      <c r="AF275">
        <v>0.11341402001826577</v>
      </c>
      <c r="AG275">
        <v>0.14113240857266041</v>
      </c>
      <c r="AH275">
        <v>0.25482886709343616</v>
      </c>
      <c r="AI275">
        <v>154.78035447412043</v>
      </c>
      <c r="AJ275">
        <v>5.0815870130150671</v>
      </c>
      <c r="AK275">
        <v>0.94793635686126265</v>
      </c>
      <c r="AL275">
        <v>3.1203828265917806</v>
      </c>
      <c r="AM275">
        <v>2</v>
      </c>
      <c r="AN275">
        <v>0.80310591184718305</v>
      </c>
      <c r="AO275">
        <v>63</v>
      </c>
      <c r="AP275">
        <v>0.11104541154210028</v>
      </c>
      <c r="AQ275">
        <v>124.7</v>
      </c>
      <c r="AR275">
        <v>4.0549066070625424</v>
      </c>
      <c r="AS275">
        <v>514993.77999999933</v>
      </c>
      <c r="AT275">
        <v>0.39467323269779087</v>
      </c>
      <c r="AU275">
        <v>170208221.13</v>
      </c>
    </row>
    <row r="276" spans="1:47" ht="15" x14ac:dyDescent="0.25">
      <c r="A276" t="s">
        <v>1048</v>
      </c>
      <c r="B276" t="s">
        <v>687</v>
      </c>
      <c r="C276" t="s">
        <v>185</v>
      </c>
      <c r="D276"/>
      <c r="E276">
        <v>85.50200000000001</v>
      </c>
      <c r="F276" t="s">
        <v>1516</v>
      </c>
      <c r="G276">
        <v>907155</v>
      </c>
      <c r="H276">
        <v>0.45068470387573067</v>
      </c>
      <c r="I276">
        <v>910259</v>
      </c>
      <c r="J276">
        <v>0</v>
      </c>
      <c r="K276">
        <v>0.62224337787733375</v>
      </c>
      <c r="L276" s="126">
        <v>178250.38759999999</v>
      </c>
      <c r="M276">
        <v>37865</v>
      </c>
      <c r="N276">
        <v>31</v>
      </c>
      <c r="O276">
        <v>29.44</v>
      </c>
      <c r="P276">
        <v>0</v>
      </c>
      <c r="Q276">
        <v>36.569999999999993</v>
      </c>
      <c r="R276">
        <v>11237.2</v>
      </c>
      <c r="S276">
        <v>1018.682823</v>
      </c>
      <c r="T276">
        <v>1184.1963401457601</v>
      </c>
      <c r="U276">
        <v>0.44129797504203133</v>
      </c>
      <c r="V276">
        <v>0.11257941962961714</v>
      </c>
      <c r="W276">
        <v>0</v>
      </c>
      <c r="X276">
        <v>9666.6</v>
      </c>
      <c r="Y276">
        <v>54</v>
      </c>
      <c r="Z276">
        <v>52302.092592592591</v>
      </c>
      <c r="AA276">
        <v>15.12962962962963</v>
      </c>
      <c r="AB276">
        <v>18.864496722222221</v>
      </c>
      <c r="AC276">
        <v>6</v>
      </c>
      <c r="AD276">
        <v>169.78047050000001</v>
      </c>
      <c r="AE276">
        <v>0</v>
      </c>
      <c r="AF276">
        <v>0.10928587994605535</v>
      </c>
      <c r="AG276">
        <v>0.20956284905275055</v>
      </c>
      <c r="AH276">
        <v>0.32201403280116342</v>
      </c>
      <c r="AI276">
        <v>168.84058130427513</v>
      </c>
      <c r="AJ276">
        <v>6.8959078461583179</v>
      </c>
      <c r="AK276">
        <v>1.9275789993895172</v>
      </c>
      <c r="AL276">
        <v>2.5960176749324106</v>
      </c>
      <c r="AM276">
        <v>0</v>
      </c>
      <c r="AN276">
        <v>1.26335256969903</v>
      </c>
      <c r="AO276">
        <v>127</v>
      </c>
      <c r="AP276">
        <v>1.6149068322981366E-2</v>
      </c>
      <c r="AQ276">
        <v>6.2</v>
      </c>
      <c r="AR276">
        <v>3.0097466571033356</v>
      </c>
      <c r="AS276">
        <v>48898.099999999977</v>
      </c>
      <c r="AT276">
        <v>0.64866445022341701</v>
      </c>
      <c r="AU276">
        <v>11447134.470000001</v>
      </c>
    </row>
    <row r="277" spans="1:47" ht="15" x14ac:dyDescent="0.25">
      <c r="A277" t="s">
        <v>1049</v>
      </c>
      <c r="B277" t="s">
        <v>215</v>
      </c>
      <c r="C277" t="s">
        <v>216</v>
      </c>
      <c r="D277"/>
      <c r="E277">
        <v>87.552999999999997</v>
      </c>
      <c r="F277" t="s">
        <v>1516</v>
      </c>
      <c r="G277">
        <v>308626</v>
      </c>
      <c r="H277">
        <v>0.57479784081277896</v>
      </c>
      <c r="I277">
        <v>553241</v>
      </c>
      <c r="J277">
        <v>0</v>
      </c>
      <c r="K277">
        <v>0.73669287353529078</v>
      </c>
      <c r="L277" s="126">
        <v>140761.7715</v>
      </c>
      <c r="M277">
        <v>33766</v>
      </c>
      <c r="N277">
        <v>192</v>
      </c>
      <c r="O277">
        <v>178.62</v>
      </c>
      <c r="P277">
        <v>0.15</v>
      </c>
      <c r="Q277">
        <v>-273.12</v>
      </c>
      <c r="R277">
        <v>10259.300000000001</v>
      </c>
      <c r="S277">
        <v>6358.4914419999996</v>
      </c>
      <c r="T277">
        <v>8096.1533090802095</v>
      </c>
      <c r="U277">
        <v>0.56303316999887854</v>
      </c>
      <c r="V277">
        <v>0.15544644449330378</v>
      </c>
      <c r="W277">
        <v>2.6160908057726064E-3</v>
      </c>
      <c r="X277">
        <v>8057.3</v>
      </c>
      <c r="Y277">
        <v>352.57000000000005</v>
      </c>
      <c r="Z277">
        <v>61383.223189721182</v>
      </c>
      <c r="AA277">
        <v>11.775725593667547</v>
      </c>
      <c r="AB277">
        <v>18.034692237002577</v>
      </c>
      <c r="AC277">
        <v>35</v>
      </c>
      <c r="AD277">
        <v>181.67118405714285</v>
      </c>
      <c r="AE277">
        <v>0.60940000000000005</v>
      </c>
      <c r="AF277">
        <v>0.10568704233725051</v>
      </c>
      <c r="AG277">
        <v>0.18441724331050427</v>
      </c>
      <c r="AH277">
        <v>0.29487745119095993</v>
      </c>
      <c r="AI277">
        <v>129.48810382310177</v>
      </c>
      <c r="AJ277">
        <v>6.141162811881717</v>
      </c>
      <c r="AK277">
        <v>1.2866057528459987</v>
      </c>
      <c r="AL277">
        <v>3.9523749224205047</v>
      </c>
      <c r="AM277">
        <v>0.5</v>
      </c>
      <c r="AN277">
        <v>1.1044498906329001</v>
      </c>
      <c r="AO277">
        <v>57</v>
      </c>
      <c r="AP277">
        <v>1.9753086419753087E-3</v>
      </c>
      <c r="AQ277">
        <v>33.229999999999997</v>
      </c>
      <c r="AR277">
        <v>2.6124329977982055</v>
      </c>
      <c r="AS277">
        <v>-190713.39999999991</v>
      </c>
      <c r="AT277">
        <v>0.47943325080002874</v>
      </c>
      <c r="AU277">
        <v>65233525.369999997</v>
      </c>
    </row>
    <row r="278" spans="1:47" ht="15" x14ac:dyDescent="0.25">
      <c r="A278" t="s">
        <v>1050</v>
      </c>
      <c r="B278" t="s">
        <v>217</v>
      </c>
      <c r="C278" t="s">
        <v>183</v>
      </c>
      <c r="D278"/>
      <c r="E278">
        <v>94.421000000000006</v>
      </c>
      <c r="F278" t="s">
        <v>1520</v>
      </c>
      <c r="G278">
        <v>1775272</v>
      </c>
      <c r="H278">
        <v>0.43895107210994139</v>
      </c>
      <c r="I278">
        <v>2343461</v>
      </c>
      <c r="J278">
        <v>9.3068061588432935E-3</v>
      </c>
      <c r="K278">
        <v>0.77707825358067506</v>
      </c>
      <c r="L278" s="126">
        <v>153099.20800000001</v>
      </c>
      <c r="M278">
        <v>47367</v>
      </c>
      <c r="N278">
        <v>0</v>
      </c>
      <c r="O278">
        <v>141.14000000000001</v>
      </c>
      <c r="P278">
        <v>0</v>
      </c>
      <c r="Q278">
        <v>-94.94</v>
      </c>
      <c r="R278">
        <v>9254.2000000000007</v>
      </c>
      <c r="S278">
        <v>5310.5250370000003</v>
      </c>
      <c r="T278">
        <v>6179.7335072104706</v>
      </c>
      <c r="U278">
        <v>0.21585160205695117</v>
      </c>
      <c r="V278">
        <v>0.13189350057102459</v>
      </c>
      <c r="W278">
        <v>1.8629788073815268E-2</v>
      </c>
      <c r="X278">
        <v>7952.6</v>
      </c>
      <c r="Y278">
        <v>266.45</v>
      </c>
      <c r="Z278">
        <v>61661.103396509665</v>
      </c>
      <c r="AA278">
        <v>11.246268656716419</v>
      </c>
      <c r="AB278">
        <v>19.930662552073564</v>
      </c>
      <c r="AC278">
        <v>29</v>
      </c>
      <c r="AD278">
        <v>183.12155300000001</v>
      </c>
      <c r="AE278">
        <v>0.56520000000000004</v>
      </c>
      <c r="AF278">
        <v>0.12047358991536861</v>
      </c>
      <c r="AG278">
        <v>0.14551310756451433</v>
      </c>
      <c r="AH278">
        <v>0.27249485237599547</v>
      </c>
      <c r="AI278">
        <v>148.53164131688095</v>
      </c>
      <c r="AJ278">
        <v>4.4781373156807778</v>
      </c>
      <c r="AK278">
        <v>1.2174731135765187</v>
      </c>
      <c r="AL278">
        <v>2.9060253479736455</v>
      </c>
      <c r="AM278">
        <v>2.5</v>
      </c>
      <c r="AN278">
        <v>0.77258931787167096</v>
      </c>
      <c r="AO278">
        <v>79</v>
      </c>
      <c r="AP278">
        <v>3.1036446469248292E-2</v>
      </c>
      <c r="AQ278">
        <v>40.61</v>
      </c>
      <c r="AR278">
        <v>4.823374821528339</v>
      </c>
      <c r="AS278">
        <v>-137004.99000000022</v>
      </c>
      <c r="AT278">
        <v>0.26395904385058472</v>
      </c>
      <c r="AU278">
        <v>49144692.490000002</v>
      </c>
    </row>
    <row r="279" spans="1:47" ht="15" x14ac:dyDescent="0.25">
      <c r="A279" t="s">
        <v>1051</v>
      </c>
      <c r="B279" t="s">
        <v>367</v>
      </c>
      <c r="C279" t="s">
        <v>168</v>
      </c>
      <c r="D279"/>
      <c r="E279">
        <v>85.948000000000008</v>
      </c>
      <c r="F279" t="s">
        <v>1520</v>
      </c>
      <c r="G279">
        <v>820737</v>
      </c>
      <c r="H279">
        <v>0.61536736339637255</v>
      </c>
      <c r="I279">
        <v>837009</v>
      </c>
      <c r="J279">
        <v>0</v>
      </c>
      <c r="K279">
        <v>0.60201164292814013</v>
      </c>
      <c r="L279" s="126">
        <v>101380.4316</v>
      </c>
      <c r="M279">
        <v>31464</v>
      </c>
      <c r="N279">
        <v>19</v>
      </c>
      <c r="O279">
        <v>11.05</v>
      </c>
      <c r="P279">
        <v>0</v>
      </c>
      <c r="Q279">
        <v>-47.72999999999999</v>
      </c>
      <c r="R279">
        <v>12076.5</v>
      </c>
      <c r="S279">
        <v>659.67001900000002</v>
      </c>
      <c r="T279">
        <v>884.80637534576908</v>
      </c>
      <c r="U279">
        <v>0.64192936893195385</v>
      </c>
      <c r="V279">
        <v>0.20484765732547258</v>
      </c>
      <c r="W279">
        <v>0</v>
      </c>
      <c r="X279">
        <v>9003.7000000000007</v>
      </c>
      <c r="Y279">
        <v>42</v>
      </c>
      <c r="Z279">
        <v>49656.238095238092</v>
      </c>
      <c r="AA279">
        <v>16.19047619047619</v>
      </c>
      <c r="AB279">
        <v>15.706429023809525</v>
      </c>
      <c r="AC279">
        <v>11.04</v>
      </c>
      <c r="AD279">
        <v>59.75271911231885</v>
      </c>
      <c r="AE279">
        <v>0.36570000000000003</v>
      </c>
      <c r="AF279">
        <v>0.12063691722563624</v>
      </c>
      <c r="AG279">
        <v>0.16913500859899111</v>
      </c>
      <c r="AH279">
        <v>0.29645718735035537</v>
      </c>
      <c r="AI279">
        <v>199.53461004569314</v>
      </c>
      <c r="AJ279">
        <v>6.8024380256330392</v>
      </c>
      <c r="AK279">
        <v>1.0016098520820196</v>
      </c>
      <c r="AL279">
        <v>3.1747886831729053</v>
      </c>
      <c r="AM279">
        <v>4.5999999999999996</v>
      </c>
      <c r="AN279">
        <v>1.20722498425418</v>
      </c>
      <c r="AO279">
        <v>22</v>
      </c>
      <c r="AP279">
        <v>0</v>
      </c>
      <c r="AQ279">
        <v>13.95</v>
      </c>
      <c r="AR279">
        <v>4.0647834821188784</v>
      </c>
      <c r="AS279">
        <v>13462.690000000002</v>
      </c>
      <c r="AT279">
        <v>0.53783624270552832</v>
      </c>
      <c r="AU279">
        <v>7966487.9100000001</v>
      </c>
    </row>
    <row r="280" spans="1:47" ht="15" x14ac:dyDescent="0.25">
      <c r="A280" t="s">
        <v>1052</v>
      </c>
      <c r="B280" t="s">
        <v>669</v>
      </c>
      <c r="C280" t="s">
        <v>665</v>
      </c>
      <c r="D280"/>
      <c r="E280">
        <v>86.551000000000002</v>
      </c>
      <c r="F280" t="s">
        <v>1516</v>
      </c>
      <c r="G280">
        <v>-161822</v>
      </c>
      <c r="H280">
        <v>0.64601209448326258</v>
      </c>
      <c r="I280">
        <v>-182476</v>
      </c>
      <c r="J280">
        <v>0</v>
      </c>
      <c r="K280">
        <v>0.69764124095603719</v>
      </c>
      <c r="L280" s="126">
        <v>154679.6404</v>
      </c>
      <c r="M280">
        <v>35985</v>
      </c>
      <c r="N280">
        <v>0</v>
      </c>
      <c r="O280">
        <v>7.13</v>
      </c>
      <c r="P280">
        <v>0</v>
      </c>
      <c r="Q280">
        <v>-28.529999999999998</v>
      </c>
      <c r="R280">
        <v>11129.800000000001</v>
      </c>
      <c r="S280">
        <v>625.600461</v>
      </c>
      <c r="T280">
        <v>796.512175988531</v>
      </c>
      <c r="U280">
        <v>0.50872521975331475</v>
      </c>
      <c r="V280">
        <v>0.19090769819621345</v>
      </c>
      <c r="W280">
        <v>2.7462708343496567E-2</v>
      </c>
      <c r="X280">
        <v>8741.6</v>
      </c>
      <c r="Y280">
        <v>47.509999999999991</v>
      </c>
      <c r="Z280">
        <v>54918.62765733531</v>
      </c>
      <c r="AA280">
        <v>14.076923076923077</v>
      </c>
      <c r="AB280">
        <v>13.167763860239951</v>
      </c>
      <c r="AC280">
        <v>5</v>
      </c>
      <c r="AD280">
        <v>125.1200922</v>
      </c>
      <c r="AE280">
        <v>0.59840000000000004</v>
      </c>
      <c r="AF280">
        <v>0.1058819154604235</v>
      </c>
      <c r="AG280">
        <v>0.20095919031632956</v>
      </c>
      <c r="AH280">
        <v>0.31419574372342929</v>
      </c>
      <c r="AI280">
        <v>224.24056365904755</v>
      </c>
      <c r="AJ280">
        <v>4.6779352033360659</v>
      </c>
      <c r="AK280">
        <v>1.185533806180276</v>
      </c>
      <c r="AL280">
        <v>2.2511273478989202</v>
      </c>
      <c r="AM280">
        <v>0</v>
      </c>
      <c r="AN280">
        <v>1.2024148376203101</v>
      </c>
      <c r="AO280">
        <v>58</v>
      </c>
      <c r="AP280">
        <v>0.16513761467889909</v>
      </c>
      <c r="AQ280">
        <v>3.55</v>
      </c>
      <c r="AR280">
        <v>3.4677364324758999</v>
      </c>
      <c r="AS280">
        <v>-4760.9900000000489</v>
      </c>
      <c r="AT280">
        <v>0.75093188483653195</v>
      </c>
      <c r="AU280">
        <v>6962829.1600000001</v>
      </c>
    </row>
    <row r="281" spans="1:47" ht="15" x14ac:dyDescent="0.25">
      <c r="A281" t="s">
        <v>1053</v>
      </c>
      <c r="B281" t="s">
        <v>676</v>
      </c>
      <c r="C281" t="s">
        <v>228</v>
      </c>
      <c r="D281"/>
      <c r="E281">
        <v>98.513000000000005</v>
      </c>
      <c r="F281" t="s">
        <v>1516</v>
      </c>
      <c r="G281">
        <v>56946</v>
      </c>
      <c r="H281">
        <v>0.39085902327070376</v>
      </c>
      <c r="I281">
        <v>239552</v>
      </c>
      <c r="J281">
        <v>0</v>
      </c>
      <c r="K281">
        <v>0.78250428464698751</v>
      </c>
      <c r="L281" s="126">
        <v>133192.95970000001</v>
      </c>
      <c r="M281">
        <v>42570</v>
      </c>
      <c r="N281">
        <v>63</v>
      </c>
      <c r="O281">
        <v>68.53</v>
      </c>
      <c r="P281">
        <v>0</v>
      </c>
      <c r="Q281">
        <v>-154.61000000000001</v>
      </c>
      <c r="R281">
        <v>10168.9</v>
      </c>
      <c r="S281">
        <v>2323.4781149999999</v>
      </c>
      <c r="T281">
        <v>2725.3973423126899</v>
      </c>
      <c r="U281">
        <v>0.25148044874096004</v>
      </c>
      <c r="V281">
        <v>0.13578027912692434</v>
      </c>
      <c r="W281">
        <v>3.851186693875961E-3</v>
      </c>
      <c r="X281">
        <v>8669.2999999999993</v>
      </c>
      <c r="Y281">
        <v>136.72</v>
      </c>
      <c r="Z281">
        <v>54642.722352252778</v>
      </c>
      <c r="AA281">
        <v>14.891156462585034</v>
      </c>
      <c r="AB281">
        <v>16.994427406377998</v>
      </c>
      <c r="AC281">
        <v>19</v>
      </c>
      <c r="AD281">
        <v>122.28832184210526</v>
      </c>
      <c r="AE281">
        <v>0.66490000000000005</v>
      </c>
      <c r="AF281">
        <v>0.11671121297740246</v>
      </c>
      <c r="AG281">
        <v>0.20732087672663185</v>
      </c>
      <c r="AH281">
        <v>0.32991244872647152</v>
      </c>
      <c r="AI281">
        <v>152.50541750852688</v>
      </c>
      <c r="AJ281">
        <v>5.6511328289256459</v>
      </c>
      <c r="AK281">
        <v>1.3289291731457937</v>
      </c>
      <c r="AL281">
        <v>3.7579892364178211</v>
      </c>
      <c r="AM281">
        <v>2.7</v>
      </c>
      <c r="AN281">
        <v>1.1107020944768</v>
      </c>
      <c r="AO281">
        <v>53</v>
      </c>
      <c r="AP281">
        <v>2.5899280575539568E-2</v>
      </c>
      <c r="AQ281">
        <v>22.94</v>
      </c>
      <c r="AR281">
        <v>4.3596308358586739</v>
      </c>
      <c r="AS281">
        <v>-95164.270000000019</v>
      </c>
      <c r="AT281">
        <v>0.36320309582276589</v>
      </c>
      <c r="AU281">
        <v>23627189.02</v>
      </c>
    </row>
    <row r="282" spans="1:47" ht="15" x14ac:dyDescent="0.25">
      <c r="A282" t="s">
        <v>1054</v>
      </c>
      <c r="B282" t="s">
        <v>532</v>
      </c>
      <c r="C282" t="s">
        <v>246</v>
      </c>
      <c r="D282"/>
      <c r="E282">
        <v>93.938000000000002</v>
      </c>
      <c r="F282" t="s">
        <v>1519</v>
      </c>
      <c r="G282">
        <v>89615</v>
      </c>
      <c r="H282">
        <v>0.51394589556259251</v>
      </c>
      <c r="I282">
        <v>96787</v>
      </c>
      <c r="J282">
        <v>4.4836098051255291E-3</v>
      </c>
      <c r="K282">
        <v>0.76182735437283045</v>
      </c>
      <c r="L282" s="126">
        <v>144040.85990000001</v>
      </c>
      <c r="M282">
        <v>40778</v>
      </c>
      <c r="N282">
        <v>33</v>
      </c>
      <c r="O282">
        <v>6.67</v>
      </c>
      <c r="P282">
        <v>0</v>
      </c>
      <c r="Q282">
        <v>93.320000000000007</v>
      </c>
      <c r="R282">
        <v>12317.2</v>
      </c>
      <c r="S282">
        <v>1034.5133519999999</v>
      </c>
      <c r="T282">
        <v>1279.4821204666803</v>
      </c>
      <c r="U282">
        <v>0.24381349985708065</v>
      </c>
      <c r="V282">
        <v>0.17379106190598495</v>
      </c>
      <c r="W282">
        <v>1.9332761593975059E-3</v>
      </c>
      <c r="X282">
        <v>9958.9</v>
      </c>
      <c r="Y282">
        <v>75</v>
      </c>
      <c r="Z282">
        <v>64951.453333333331</v>
      </c>
      <c r="AA282">
        <v>14.367088607594937</v>
      </c>
      <c r="AB282">
        <v>13.793511359999998</v>
      </c>
      <c r="AC282">
        <v>13</v>
      </c>
      <c r="AD282">
        <v>79.577950153846146</v>
      </c>
      <c r="AE282">
        <v>0.45429999999999998</v>
      </c>
      <c r="AF282">
        <v>0.12531011998807823</v>
      </c>
      <c r="AG282">
        <v>0.14895057508025328</v>
      </c>
      <c r="AH282">
        <v>0.27736957153100539</v>
      </c>
      <c r="AI282">
        <v>153.88878228804145</v>
      </c>
      <c r="AJ282">
        <v>5.7955564698492461</v>
      </c>
      <c r="AK282">
        <v>1.558990891959799</v>
      </c>
      <c r="AL282">
        <v>3.0750419597989951</v>
      </c>
      <c r="AM282">
        <v>1.75</v>
      </c>
      <c r="AN282">
        <v>1.1110237519877999</v>
      </c>
      <c r="AO282">
        <v>74</v>
      </c>
      <c r="AP282">
        <v>2.6804123711340205E-2</v>
      </c>
      <c r="AQ282">
        <v>6.27</v>
      </c>
      <c r="AR282">
        <v>4.8462329966626649</v>
      </c>
      <c r="AS282">
        <v>-89019.37</v>
      </c>
      <c r="AT282">
        <v>0.40605780622367671</v>
      </c>
      <c r="AU282">
        <v>12742257.01</v>
      </c>
    </row>
    <row r="283" spans="1:47" ht="15" x14ac:dyDescent="0.25">
      <c r="A283" t="s">
        <v>1055</v>
      </c>
      <c r="B283" t="s">
        <v>740</v>
      </c>
      <c r="C283" t="s">
        <v>192</v>
      </c>
      <c r="D283"/>
      <c r="E283">
        <v>81.493000000000009</v>
      </c>
      <c r="F283" t="s">
        <v>1517</v>
      </c>
      <c r="G283">
        <v>-1576243</v>
      </c>
      <c r="H283">
        <v>0.1385428498320703</v>
      </c>
      <c r="I283">
        <v>-1541573</v>
      </c>
      <c r="J283">
        <v>1.8154881548010832E-2</v>
      </c>
      <c r="K283">
        <v>0.6619282223270051</v>
      </c>
      <c r="L283" s="126">
        <v>158716.5668</v>
      </c>
      <c r="M283">
        <v>36170</v>
      </c>
      <c r="N283">
        <v>31</v>
      </c>
      <c r="O283">
        <v>41.440000000000005</v>
      </c>
      <c r="P283">
        <v>45.23</v>
      </c>
      <c r="Q283">
        <v>-134.73000000000002</v>
      </c>
      <c r="R283">
        <v>13139</v>
      </c>
      <c r="S283">
        <v>1116.808029</v>
      </c>
      <c r="T283">
        <v>1433.0465648088</v>
      </c>
      <c r="U283">
        <v>0.67335770380640769</v>
      </c>
      <c r="V283">
        <v>0.15379205068376167</v>
      </c>
      <c r="W283">
        <v>3.7654233232594357E-3</v>
      </c>
      <c r="X283">
        <v>10239.5</v>
      </c>
      <c r="Y283">
        <v>75.5</v>
      </c>
      <c r="Z283">
        <v>54984.158940397348</v>
      </c>
      <c r="AA283">
        <v>9.1842105263157894</v>
      </c>
      <c r="AB283">
        <v>14.792159324503311</v>
      </c>
      <c r="AC283">
        <v>10</v>
      </c>
      <c r="AD283">
        <v>111.6808029</v>
      </c>
      <c r="AE283">
        <v>0.59840000000000004</v>
      </c>
      <c r="AF283">
        <v>0.10345761776449268</v>
      </c>
      <c r="AG283">
        <v>0.19287794427908375</v>
      </c>
      <c r="AH283">
        <v>0.30038905190073223</v>
      </c>
      <c r="AI283">
        <v>232.44818559591496</v>
      </c>
      <c r="AJ283">
        <v>5.4978859784283509</v>
      </c>
      <c r="AK283">
        <v>1.4031446456086287</v>
      </c>
      <c r="AL283">
        <v>2.7972546610169493</v>
      </c>
      <c r="AM283">
        <v>0.9</v>
      </c>
      <c r="AN283">
        <v>1.23557853729325</v>
      </c>
      <c r="AO283">
        <v>19</v>
      </c>
      <c r="AP283">
        <v>0.10479921645445642</v>
      </c>
      <c r="AQ283">
        <v>46.95</v>
      </c>
      <c r="AR283">
        <v>2.8142829551977768</v>
      </c>
      <c r="AS283">
        <v>57015.780000000028</v>
      </c>
      <c r="AT283">
        <v>0.57785719550513326</v>
      </c>
      <c r="AU283">
        <v>14673686.029999999</v>
      </c>
    </row>
    <row r="284" spans="1:47" ht="15" x14ac:dyDescent="0.25">
      <c r="A284" t="s">
        <v>1056</v>
      </c>
      <c r="B284" t="s">
        <v>483</v>
      </c>
      <c r="C284" t="s">
        <v>216</v>
      </c>
      <c r="D284"/>
      <c r="E284">
        <v>87.371000000000009</v>
      </c>
      <c r="F284" t="s">
        <v>1517</v>
      </c>
      <c r="G284">
        <v>493580</v>
      </c>
      <c r="H284">
        <v>0.62770434766307037</v>
      </c>
      <c r="I284">
        <v>493580</v>
      </c>
      <c r="J284">
        <v>0</v>
      </c>
      <c r="K284">
        <v>0.67302282907718491</v>
      </c>
      <c r="L284" s="126">
        <v>141270.9884</v>
      </c>
      <c r="M284">
        <v>43832</v>
      </c>
      <c r="N284">
        <v>39</v>
      </c>
      <c r="O284">
        <v>13.73</v>
      </c>
      <c r="P284">
        <v>0</v>
      </c>
      <c r="Q284">
        <v>44.410000000000004</v>
      </c>
      <c r="R284">
        <v>11708.5</v>
      </c>
      <c r="S284">
        <v>1264.4742900000001</v>
      </c>
      <c r="T284">
        <v>1504.03315213</v>
      </c>
      <c r="U284">
        <v>0.34315141433203827</v>
      </c>
      <c r="V284">
        <v>0.1807074986079788</v>
      </c>
      <c r="W284">
        <v>1.581684986256225E-3</v>
      </c>
      <c r="X284">
        <v>9843.6</v>
      </c>
      <c r="Y284">
        <v>80</v>
      </c>
      <c r="Z284">
        <v>57127.45</v>
      </c>
      <c r="AA284">
        <v>11.55</v>
      </c>
      <c r="AB284">
        <v>15.805928625000002</v>
      </c>
      <c r="AC284">
        <v>15.99</v>
      </c>
      <c r="AD284">
        <v>79.079067542213892</v>
      </c>
      <c r="AE284">
        <v>0.29920000000000002</v>
      </c>
      <c r="AF284">
        <v>0.12111052887456013</v>
      </c>
      <c r="AG284">
        <v>0.13959221336805885</v>
      </c>
      <c r="AH284">
        <v>0.26543680858540764</v>
      </c>
      <c r="AI284">
        <v>152.69428688818971</v>
      </c>
      <c r="AJ284">
        <v>10.157173163177577</v>
      </c>
      <c r="AK284">
        <v>2.1872873139353008</v>
      </c>
      <c r="AL284">
        <v>3.5254216430665326</v>
      </c>
      <c r="AM284">
        <v>0.5</v>
      </c>
      <c r="AN284">
        <v>1.2798981203973601</v>
      </c>
      <c r="AO284">
        <v>52</v>
      </c>
      <c r="AP284">
        <v>2.0378457059679767E-2</v>
      </c>
      <c r="AQ284">
        <v>11.56</v>
      </c>
      <c r="AR284">
        <v>3.6401188415681682</v>
      </c>
      <c r="AS284">
        <v>-18730.479999999981</v>
      </c>
      <c r="AT284">
        <v>0.52016786271620352</v>
      </c>
      <c r="AU284">
        <v>14805081.17</v>
      </c>
    </row>
    <row r="285" spans="1:47" ht="15" x14ac:dyDescent="0.25">
      <c r="A285" t="s">
        <v>1057</v>
      </c>
      <c r="B285" t="s">
        <v>522</v>
      </c>
      <c r="C285" t="s">
        <v>179</v>
      </c>
      <c r="D285"/>
      <c r="E285">
        <v>95.994</v>
      </c>
      <c r="F285" t="s">
        <v>1516</v>
      </c>
      <c r="G285">
        <v>139514</v>
      </c>
      <c r="H285">
        <v>0.47583542416129554</v>
      </c>
      <c r="I285">
        <v>494582</v>
      </c>
      <c r="J285">
        <v>0</v>
      </c>
      <c r="K285">
        <v>0.68542178423072797</v>
      </c>
      <c r="L285" s="126">
        <v>167340.6819</v>
      </c>
      <c r="M285">
        <v>48431</v>
      </c>
      <c r="N285">
        <v>27</v>
      </c>
      <c r="O285">
        <v>13.03</v>
      </c>
      <c r="P285">
        <v>0</v>
      </c>
      <c r="Q285">
        <v>227.23999999999998</v>
      </c>
      <c r="R285">
        <v>9309.7000000000007</v>
      </c>
      <c r="S285">
        <v>1417.0755790000001</v>
      </c>
      <c r="T285">
        <v>1588.7346516580201</v>
      </c>
      <c r="U285">
        <v>0.20708850773300919</v>
      </c>
      <c r="V285">
        <v>9.7647527097776604E-2</v>
      </c>
      <c r="W285">
        <v>1.4113573260583301E-3</v>
      </c>
      <c r="X285">
        <v>8303.7999999999993</v>
      </c>
      <c r="Y285">
        <v>88.64</v>
      </c>
      <c r="Z285">
        <v>54656.069494584837</v>
      </c>
      <c r="AA285">
        <v>13.585106382978724</v>
      </c>
      <c r="AB285">
        <v>15.986863481498196</v>
      </c>
      <c r="AC285">
        <v>10.88</v>
      </c>
      <c r="AD285">
        <v>130.2459171875</v>
      </c>
      <c r="AE285">
        <v>0.33250000000000002</v>
      </c>
      <c r="AF285">
        <v>0.1243238430198078</v>
      </c>
      <c r="AG285">
        <v>0.11087163672471122</v>
      </c>
      <c r="AH285">
        <v>0.25264136076379595</v>
      </c>
      <c r="AI285">
        <v>136.48460453780777</v>
      </c>
      <c r="AJ285">
        <v>6.9328582434116299</v>
      </c>
      <c r="AK285">
        <v>1.9107448464135588</v>
      </c>
      <c r="AL285">
        <v>2.4352917392675626</v>
      </c>
      <c r="AM285">
        <v>0</v>
      </c>
      <c r="AN285">
        <v>1.2328850549659101</v>
      </c>
      <c r="AO285">
        <v>49</v>
      </c>
      <c r="AP285">
        <v>2.1080368906455864E-2</v>
      </c>
      <c r="AQ285">
        <v>14.08</v>
      </c>
      <c r="AR285">
        <v>3.3508627022892248</v>
      </c>
      <c r="AS285">
        <v>46425.73000000004</v>
      </c>
      <c r="AT285">
        <v>0.42894285488526113</v>
      </c>
      <c r="AU285">
        <v>13192571.289999999</v>
      </c>
    </row>
    <row r="286" spans="1:47" ht="15" x14ac:dyDescent="0.25">
      <c r="A286" t="s">
        <v>1058</v>
      </c>
      <c r="B286" t="s">
        <v>563</v>
      </c>
      <c r="C286" t="s">
        <v>200</v>
      </c>
      <c r="D286"/>
      <c r="E286">
        <v>85.602000000000004</v>
      </c>
      <c r="F286" t="s">
        <v>1520</v>
      </c>
      <c r="G286">
        <v>3549833</v>
      </c>
      <c r="H286">
        <v>0.19581461404023978</v>
      </c>
      <c r="I286">
        <v>3549833</v>
      </c>
      <c r="J286">
        <v>0</v>
      </c>
      <c r="K286">
        <v>0.65913923471775249</v>
      </c>
      <c r="L286" s="126">
        <v>122148.78509999999</v>
      </c>
      <c r="M286">
        <v>49704</v>
      </c>
      <c r="N286">
        <v>71</v>
      </c>
      <c r="O286">
        <v>164.22</v>
      </c>
      <c r="P286">
        <v>0</v>
      </c>
      <c r="Q286">
        <v>-73.099999999999994</v>
      </c>
      <c r="R286">
        <v>8296.6</v>
      </c>
      <c r="S286">
        <v>4304.8707329999997</v>
      </c>
      <c r="T286">
        <v>5222.1401187004203</v>
      </c>
      <c r="U286">
        <v>0.33733786658629505</v>
      </c>
      <c r="V286">
        <v>0.12548937111139036</v>
      </c>
      <c r="W286">
        <v>0.10209013934635143</v>
      </c>
      <c r="X286">
        <v>6839.3</v>
      </c>
      <c r="Y286">
        <v>246.59</v>
      </c>
      <c r="Z286">
        <v>53473.530962326127</v>
      </c>
      <c r="AA286">
        <v>7.836575875486381</v>
      </c>
      <c r="AB286">
        <v>17.457604659556349</v>
      </c>
      <c r="AC286">
        <v>26</v>
      </c>
      <c r="AD286">
        <v>165.57195126923077</v>
      </c>
      <c r="AE286">
        <v>0.60940000000000005</v>
      </c>
      <c r="AF286">
        <v>0.11362414224164413</v>
      </c>
      <c r="AG286">
        <v>0.14723673846735846</v>
      </c>
      <c r="AH286">
        <v>0.26768852427074169</v>
      </c>
      <c r="AI286">
        <v>111.20450059748636</v>
      </c>
      <c r="AJ286">
        <v>7.2889871553577139</v>
      </c>
      <c r="AK286">
        <v>2.0245600046791346</v>
      </c>
      <c r="AL286">
        <v>3.0942055393433754</v>
      </c>
      <c r="AM286">
        <v>1.99</v>
      </c>
      <c r="AN286">
        <v>0.94003342384948896</v>
      </c>
      <c r="AO286">
        <v>36</v>
      </c>
      <c r="AP286">
        <v>1.5051740357478834E-2</v>
      </c>
      <c r="AQ286">
        <v>76.39</v>
      </c>
      <c r="AR286">
        <v>2.2587682380848078</v>
      </c>
      <c r="AS286">
        <v>247654.62999999989</v>
      </c>
      <c r="AT286">
        <v>0.54103831321710449</v>
      </c>
      <c r="AU286">
        <v>35715949.299999997</v>
      </c>
    </row>
    <row r="287" spans="1:47" ht="15" x14ac:dyDescent="0.25">
      <c r="A287" t="s">
        <v>1059</v>
      </c>
      <c r="B287" t="s">
        <v>564</v>
      </c>
      <c r="C287" t="s">
        <v>200</v>
      </c>
      <c r="D287"/>
      <c r="E287">
        <v>84.798000000000002</v>
      </c>
      <c r="F287" t="s">
        <v>1520</v>
      </c>
      <c r="G287">
        <v>885095</v>
      </c>
      <c r="H287">
        <v>0.43233901151485904</v>
      </c>
      <c r="I287">
        <v>1072699</v>
      </c>
      <c r="J287">
        <v>9.6996779813462112E-3</v>
      </c>
      <c r="K287">
        <v>0.7078220999242939</v>
      </c>
      <c r="L287" s="126">
        <v>120847.2123</v>
      </c>
      <c r="M287">
        <v>40427</v>
      </c>
      <c r="N287">
        <v>76</v>
      </c>
      <c r="O287">
        <v>11.630000000000003</v>
      </c>
      <c r="P287">
        <v>0</v>
      </c>
      <c r="Q287">
        <v>171.49</v>
      </c>
      <c r="R287">
        <v>9509.8000000000011</v>
      </c>
      <c r="S287">
        <v>2018.187226</v>
      </c>
      <c r="T287">
        <v>2351.32079239419</v>
      </c>
      <c r="U287">
        <v>0.38588463050751665</v>
      </c>
      <c r="V287">
        <v>0.10086792562029624</v>
      </c>
      <c r="W287">
        <v>1.9819766711772855E-3</v>
      </c>
      <c r="X287">
        <v>8162.5</v>
      </c>
      <c r="Y287">
        <v>113.03</v>
      </c>
      <c r="Z287">
        <v>58795.656020525523</v>
      </c>
      <c r="AA287">
        <v>13.482456140350877</v>
      </c>
      <c r="AB287">
        <v>17.855323595505617</v>
      </c>
      <c r="AC287">
        <v>17</v>
      </c>
      <c r="AD287">
        <v>118.71689564705882</v>
      </c>
      <c r="AE287">
        <v>0.62050000000000005</v>
      </c>
      <c r="AF287">
        <v>0.12489836810707027</v>
      </c>
      <c r="AG287">
        <v>8.4733924006530292E-2</v>
      </c>
      <c r="AH287">
        <v>0.21386658112677101</v>
      </c>
      <c r="AI287">
        <v>176.90925569261333</v>
      </c>
      <c r="AJ287">
        <v>6.0534112246384115</v>
      </c>
      <c r="AK287">
        <v>1.7999696949327237</v>
      </c>
      <c r="AL287">
        <v>2.7054640988583785</v>
      </c>
      <c r="AM287">
        <v>1</v>
      </c>
      <c r="AN287">
        <v>1.2926178856342601</v>
      </c>
      <c r="AO287">
        <v>108</v>
      </c>
      <c r="AP287">
        <v>8.4388185654008432E-3</v>
      </c>
      <c r="AQ287">
        <v>10.85</v>
      </c>
      <c r="AR287">
        <v>2.4553755457801181</v>
      </c>
      <c r="AS287">
        <v>27468.640000000014</v>
      </c>
      <c r="AT287">
        <v>0.60839251392625748</v>
      </c>
      <c r="AU287">
        <v>19192594.120000001</v>
      </c>
    </row>
    <row r="288" spans="1:47" ht="15" x14ac:dyDescent="0.25">
      <c r="A288" t="s">
        <v>1060</v>
      </c>
      <c r="B288" t="s">
        <v>218</v>
      </c>
      <c r="C288" t="s">
        <v>164</v>
      </c>
      <c r="D288"/>
      <c r="E288">
        <v>68.213999999999999</v>
      </c>
      <c r="F288" t="s">
        <v>1520</v>
      </c>
      <c r="G288">
        <v>4506890</v>
      </c>
      <c r="H288">
        <v>0.29721050764944501</v>
      </c>
      <c r="I288">
        <v>1603837</v>
      </c>
      <c r="J288">
        <v>7.1247067649183515E-3</v>
      </c>
      <c r="K288">
        <v>0.57553511997441653</v>
      </c>
      <c r="L288" s="126">
        <v>57489.608899999999</v>
      </c>
      <c r="M288">
        <v>24402</v>
      </c>
      <c r="N288">
        <v>62</v>
      </c>
      <c r="O288">
        <v>307.46999999999997</v>
      </c>
      <c r="P288">
        <v>452.1</v>
      </c>
      <c r="Q288">
        <v>-652.19000000000005</v>
      </c>
      <c r="R288">
        <v>13775.800000000001</v>
      </c>
      <c r="S288">
        <v>3620.9790189999999</v>
      </c>
      <c r="T288">
        <v>4972.8120106928</v>
      </c>
      <c r="U288">
        <v>0.99967250901102234</v>
      </c>
      <c r="V288">
        <v>0.19921171573073951</v>
      </c>
      <c r="W288">
        <v>5.4403165267277133E-3</v>
      </c>
      <c r="X288">
        <v>10030.9</v>
      </c>
      <c r="Y288">
        <v>284.72000000000003</v>
      </c>
      <c r="Z288">
        <v>51281.206097218317</v>
      </c>
      <c r="AA288">
        <v>12.115384615384615</v>
      </c>
      <c r="AB288">
        <v>12.71768410719303</v>
      </c>
      <c r="AC288">
        <v>27.89</v>
      </c>
      <c r="AD288">
        <v>129.83072854069559</v>
      </c>
      <c r="AE288">
        <v>0.60940000000000005</v>
      </c>
      <c r="AF288">
        <v>0.12391456273771143</v>
      </c>
      <c r="AG288">
        <v>0.10838344297573961</v>
      </c>
      <c r="AH288">
        <v>0.23663817467110965</v>
      </c>
      <c r="AI288">
        <v>236.83042500390695</v>
      </c>
      <c r="AJ288">
        <v>6.3170421475865188</v>
      </c>
      <c r="AK288">
        <v>1.3924530235855768</v>
      </c>
      <c r="AL288">
        <v>2.3020195951760698</v>
      </c>
      <c r="AM288">
        <v>2</v>
      </c>
      <c r="AN288">
        <v>0.70637262185110905</v>
      </c>
      <c r="AO288">
        <v>9</v>
      </c>
      <c r="AP288">
        <v>0.15079365079365079</v>
      </c>
      <c r="AQ288">
        <v>74.67</v>
      </c>
      <c r="AR288">
        <v>2.9768236305072153</v>
      </c>
      <c r="AS288">
        <v>135842.49000000022</v>
      </c>
      <c r="AT288">
        <v>0.77759970644619258</v>
      </c>
      <c r="AU288">
        <v>49881957.590000004</v>
      </c>
    </row>
    <row r="289" spans="1:47" ht="15" x14ac:dyDescent="0.25">
      <c r="A289" t="s">
        <v>1061</v>
      </c>
      <c r="B289" t="s">
        <v>754</v>
      </c>
      <c r="C289" t="s">
        <v>311</v>
      </c>
      <c r="D289"/>
      <c r="E289">
        <v>90.868000000000009</v>
      </c>
      <c r="F289" t="s">
        <v>1516</v>
      </c>
      <c r="G289">
        <v>1231750</v>
      </c>
      <c r="H289">
        <v>1.1766089716889234</v>
      </c>
      <c r="I289">
        <v>1231094</v>
      </c>
      <c r="J289">
        <v>0</v>
      </c>
      <c r="K289">
        <v>0.62715784625490056</v>
      </c>
      <c r="L289" s="126">
        <v>233375.64</v>
      </c>
      <c r="M289">
        <v>39790</v>
      </c>
      <c r="N289">
        <v>19</v>
      </c>
      <c r="O289">
        <v>6.0500000000000007</v>
      </c>
      <c r="P289">
        <v>0</v>
      </c>
      <c r="Q289">
        <v>136.44</v>
      </c>
      <c r="R289">
        <v>11083.5</v>
      </c>
      <c r="S289">
        <v>855.23200999999995</v>
      </c>
      <c r="T289">
        <v>993.32374289820507</v>
      </c>
      <c r="U289">
        <v>0.34802404086816163</v>
      </c>
      <c r="V289">
        <v>0.11827374188204205</v>
      </c>
      <c r="W289">
        <v>1.1692733530869594E-3</v>
      </c>
      <c r="X289">
        <v>9542.7000000000007</v>
      </c>
      <c r="Y289">
        <v>59.010000000000005</v>
      </c>
      <c r="Z289">
        <v>58165.141501440427</v>
      </c>
      <c r="AA289">
        <v>15.138461538461538</v>
      </c>
      <c r="AB289">
        <v>14.493001355702422</v>
      </c>
      <c r="AC289">
        <v>6</v>
      </c>
      <c r="AD289">
        <v>142.53866833333333</v>
      </c>
      <c r="AE289">
        <v>0.42109999999999997</v>
      </c>
      <c r="AF289">
        <v>0.1150083806315485</v>
      </c>
      <c r="AG289">
        <v>0.14866807467821744</v>
      </c>
      <c r="AH289">
        <v>0.28114472615583896</v>
      </c>
      <c r="AI289">
        <v>193.56501869007454</v>
      </c>
      <c r="AJ289">
        <v>4.2827392882815944</v>
      </c>
      <c r="AK289">
        <v>1.1962942558730965</v>
      </c>
      <c r="AL289">
        <v>2.1838036038974771</v>
      </c>
      <c r="AM289">
        <v>3</v>
      </c>
      <c r="AN289">
        <v>1.2110227153620301</v>
      </c>
      <c r="AO289">
        <v>145</v>
      </c>
      <c r="AP289">
        <v>7.1258907363420431E-3</v>
      </c>
      <c r="AQ289">
        <v>2.66</v>
      </c>
      <c r="AR289">
        <v>3.2952875046454975</v>
      </c>
      <c r="AS289">
        <v>5427.679999999993</v>
      </c>
      <c r="AT289">
        <v>0.56813043437573552</v>
      </c>
      <c r="AU289">
        <v>9478942.3399999999</v>
      </c>
    </row>
    <row r="290" spans="1:47" ht="15" x14ac:dyDescent="0.25">
      <c r="A290" t="s">
        <v>1062</v>
      </c>
      <c r="B290" t="s">
        <v>368</v>
      </c>
      <c r="C290" t="s">
        <v>168</v>
      </c>
      <c r="D290"/>
      <c r="E290">
        <v>89.74</v>
      </c>
      <c r="F290" t="s">
        <v>1520</v>
      </c>
      <c r="G290">
        <v>270769</v>
      </c>
      <c r="H290">
        <v>0.38700064827228869</v>
      </c>
      <c r="I290">
        <v>302009</v>
      </c>
      <c r="J290">
        <v>0</v>
      </c>
      <c r="K290">
        <v>0.63502997323231303</v>
      </c>
      <c r="L290" s="126">
        <v>108415.9598</v>
      </c>
      <c r="M290">
        <v>30610</v>
      </c>
      <c r="N290">
        <v>35</v>
      </c>
      <c r="O290">
        <v>22.75</v>
      </c>
      <c r="P290">
        <v>0</v>
      </c>
      <c r="Q290">
        <v>68.309999999999988</v>
      </c>
      <c r="R290">
        <v>10854</v>
      </c>
      <c r="S290">
        <v>875.27932299999998</v>
      </c>
      <c r="T290">
        <v>1091.4661589038801</v>
      </c>
      <c r="U290">
        <v>0.56590746517611956</v>
      </c>
      <c r="V290">
        <v>0.17564204815563775</v>
      </c>
      <c r="W290">
        <v>0</v>
      </c>
      <c r="X290">
        <v>8704.1</v>
      </c>
      <c r="Y290">
        <v>53.989999999999995</v>
      </c>
      <c r="Z290">
        <v>53626.912391183556</v>
      </c>
      <c r="AA290">
        <v>12.946428571428571</v>
      </c>
      <c r="AB290">
        <v>16.211878551583627</v>
      </c>
      <c r="AC290">
        <v>8.25</v>
      </c>
      <c r="AD290">
        <v>106.09446339393939</v>
      </c>
      <c r="AE290">
        <v>0.49869999999999998</v>
      </c>
      <c r="AF290">
        <v>0.11854239593938942</v>
      </c>
      <c r="AG290">
        <v>0.1636121086283038</v>
      </c>
      <c r="AH290">
        <v>0.28781941107638742</v>
      </c>
      <c r="AI290">
        <v>214.40127176407663</v>
      </c>
      <c r="AJ290">
        <v>6.3390197217322726</v>
      </c>
      <c r="AK290">
        <v>1.2979664394839632</v>
      </c>
      <c r="AL290">
        <v>1.8212079760845354</v>
      </c>
      <c r="AM290">
        <v>5.0999999999999996</v>
      </c>
      <c r="AN290">
        <v>1.2417431472715601</v>
      </c>
      <c r="AO290">
        <v>25</v>
      </c>
      <c r="AP290">
        <v>2.368421052631579E-2</v>
      </c>
      <c r="AQ290">
        <v>11.8</v>
      </c>
      <c r="AR290">
        <v>3.3835199062251435</v>
      </c>
      <c r="AS290">
        <v>19215.590000000026</v>
      </c>
      <c r="AT290">
        <v>0.54529894211711982</v>
      </c>
      <c r="AU290">
        <v>9500283.9100000001</v>
      </c>
    </row>
    <row r="291" spans="1:47" ht="15" x14ac:dyDescent="0.25">
      <c r="A291" t="s">
        <v>1063</v>
      </c>
      <c r="B291" t="s">
        <v>760</v>
      </c>
      <c r="C291" t="s">
        <v>183</v>
      </c>
      <c r="D291"/>
      <c r="E291">
        <v>95.172000000000011</v>
      </c>
      <c r="F291" t="s">
        <v>1517</v>
      </c>
      <c r="G291">
        <v>242167</v>
      </c>
      <c r="H291">
        <v>0.66189672348103656</v>
      </c>
      <c r="I291">
        <v>-1350776</v>
      </c>
      <c r="J291">
        <v>0</v>
      </c>
      <c r="K291">
        <v>0.71861323374479535</v>
      </c>
      <c r="L291" s="126">
        <v>186722.75649999999</v>
      </c>
      <c r="M291">
        <v>59772</v>
      </c>
      <c r="N291">
        <v>284</v>
      </c>
      <c r="O291">
        <v>87.23</v>
      </c>
      <c r="P291">
        <v>0</v>
      </c>
      <c r="Q291">
        <v>-190.36</v>
      </c>
      <c r="R291">
        <v>10209.1</v>
      </c>
      <c r="S291">
        <v>4492.2680559999999</v>
      </c>
      <c r="T291">
        <v>5208.7926099252309</v>
      </c>
      <c r="U291">
        <v>0.17970892563317686</v>
      </c>
      <c r="V291">
        <v>0.13232580616066425</v>
      </c>
      <c r="W291">
        <v>4.0040566982586139E-3</v>
      </c>
      <c r="X291">
        <v>8804.7000000000007</v>
      </c>
      <c r="Y291">
        <v>258.07000000000005</v>
      </c>
      <c r="Z291">
        <v>56850.550238307427</v>
      </c>
      <c r="AA291">
        <v>8.8513011152416361</v>
      </c>
      <c r="AB291">
        <v>17.407168814662686</v>
      </c>
      <c r="AC291">
        <v>30</v>
      </c>
      <c r="AD291">
        <v>149.74226853333332</v>
      </c>
      <c r="AE291">
        <v>0.49869999999999998</v>
      </c>
      <c r="AF291">
        <v>0.10745788642215745</v>
      </c>
      <c r="AG291">
        <v>0.19044627965465286</v>
      </c>
      <c r="AH291">
        <v>0.30329292070541575</v>
      </c>
      <c r="AI291">
        <v>134.28851361491417</v>
      </c>
      <c r="AJ291">
        <v>6.2243395882372443</v>
      </c>
      <c r="AK291">
        <v>1.5684031429234493</v>
      </c>
      <c r="AL291">
        <v>2.5766105659251397</v>
      </c>
      <c r="AM291">
        <v>3</v>
      </c>
      <c r="AN291">
        <v>1.26364536854497</v>
      </c>
      <c r="AO291">
        <v>100</v>
      </c>
      <c r="AP291">
        <v>7.7560845145760893E-2</v>
      </c>
      <c r="AQ291">
        <v>36.17</v>
      </c>
      <c r="AR291">
        <v>4.1550468692885332</v>
      </c>
      <c r="AS291">
        <v>-7974.3899999998976</v>
      </c>
      <c r="AT291">
        <v>0.41056345884073642</v>
      </c>
      <c r="AU291">
        <v>45862007.840000004</v>
      </c>
    </row>
    <row r="292" spans="1:47" ht="15" x14ac:dyDescent="0.25">
      <c r="A292" t="s">
        <v>1064</v>
      </c>
      <c r="B292" t="s">
        <v>219</v>
      </c>
      <c r="C292" t="s">
        <v>145</v>
      </c>
      <c r="D292"/>
      <c r="E292">
        <v>58.571000000000005</v>
      </c>
      <c r="F292" t="s">
        <v>1517</v>
      </c>
      <c r="G292">
        <v>1214943</v>
      </c>
      <c r="H292">
        <v>0.48350289490499276</v>
      </c>
      <c r="I292">
        <v>1214943</v>
      </c>
      <c r="J292">
        <v>0</v>
      </c>
      <c r="K292">
        <v>0.48400900489871235</v>
      </c>
      <c r="L292" s="126">
        <v>98699.669299999994</v>
      </c>
      <c r="M292">
        <v>25450</v>
      </c>
      <c r="N292">
        <v>2</v>
      </c>
      <c r="O292">
        <v>31.609999999999996</v>
      </c>
      <c r="P292">
        <v>28</v>
      </c>
      <c r="Q292">
        <v>-19.579999999999998</v>
      </c>
      <c r="R292">
        <v>13679.1</v>
      </c>
      <c r="S292">
        <v>494.46680300000003</v>
      </c>
      <c r="T292">
        <v>694.25312336831996</v>
      </c>
      <c r="U292">
        <v>0.98671809318612635</v>
      </c>
      <c r="V292">
        <v>0.17488196270276207</v>
      </c>
      <c r="W292">
        <v>9.4905608860459734E-2</v>
      </c>
      <c r="X292">
        <v>9742.6</v>
      </c>
      <c r="Y292">
        <v>39.89</v>
      </c>
      <c r="Z292">
        <v>53248.683880671844</v>
      </c>
      <c r="AA292">
        <v>13.232558139534884</v>
      </c>
      <c r="AB292">
        <v>12.395758410629231</v>
      </c>
      <c r="AC292">
        <v>8.5</v>
      </c>
      <c r="AD292">
        <v>58.17256505882353</v>
      </c>
      <c r="AE292">
        <v>0.36570000000000003</v>
      </c>
      <c r="AF292">
        <v>0.13784738916399972</v>
      </c>
      <c r="AG292">
        <v>0.11874621228147036</v>
      </c>
      <c r="AH292">
        <v>0.25912893672606407</v>
      </c>
      <c r="AI292">
        <v>323.17639734451495</v>
      </c>
      <c r="AJ292">
        <v>5.6553774718397998</v>
      </c>
      <c r="AK292">
        <v>1.4277495619524405</v>
      </c>
      <c r="AL292">
        <v>0.77688141426783486</v>
      </c>
      <c r="AM292">
        <v>0</v>
      </c>
      <c r="AN292">
        <v>0</v>
      </c>
      <c r="AO292">
        <v>2</v>
      </c>
      <c r="AP292">
        <v>0</v>
      </c>
      <c r="AQ292">
        <v>15.5</v>
      </c>
      <c r="AR292">
        <v>2.3710422575878529</v>
      </c>
      <c r="AS292">
        <v>-36169.630000000005</v>
      </c>
      <c r="AT292">
        <v>0.76457216796322636</v>
      </c>
      <c r="AU292">
        <v>6763851</v>
      </c>
    </row>
    <row r="293" spans="1:47" ht="15" x14ac:dyDescent="0.25">
      <c r="A293" t="s">
        <v>1065</v>
      </c>
      <c r="B293" t="s">
        <v>645</v>
      </c>
      <c r="C293" t="s">
        <v>147</v>
      </c>
      <c r="D293"/>
      <c r="E293">
        <v>90.472999999999999</v>
      </c>
      <c r="F293" t="s">
        <v>1516</v>
      </c>
      <c r="G293">
        <v>989059</v>
      </c>
      <c r="H293">
        <v>0.50322381896688584</v>
      </c>
      <c r="I293">
        <v>741117</v>
      </c>
      <c r="J293">
        <v>0</v>
      </c>
      <c r="K293">
        <v>0.68166152770841759</v>
      </c>
      <c r="L293" s="126">
        <v>180999.5595</v>
      </c>
      <c r="M293">
        <v>41331</v>
      </c>
      <c r="N293">
        <v>66</v>
      </c>
      <c r="O293">
        <v>37.19</v>
      </c>
      <c r="P293">
        <v>0</v>
      </c>
      <c r="Q293">
        <v>15.139999999999986</v>
      </c>
      <c r="R293">
        <v>11373.1</v>
      </c>
      <c r="S293">
        <v>1709.5104289999999</v>
      </c>
      <c r="T293">
        <v>2062.7618406694501</v>
      </c>
      <c r="U293">
        <v>0.41328099554986686</v>
      </c>
      <c r="V293">
        <v>0.16651958137893291</v>
      </c>
      <c r="W293">
        <v>2.3018245067401109E-3</v>
      </c>
      <c r="X293">
        <v>9425.5</v>
      </c>
      <c r="Y293">
        <v>115</v>
      </c>
      <c r="Z293">
        <v>56289.782608695656</v>
      </c>
      <c r="AA293">
        <v>12.226086956521739</v>
      </c>
      <c r="AB293">
        <v>14.865308078260869</v>
      </c>
      <c r="AC293">
        <v>12</v>
      </c>
      <c r="AD293">
        <v>142.45920241666667</v>
      </c>
      <c r="AE293">
        <v>0.41</v>
      </c>
      <c r="AF293">
        <v>0.11477326740497532</v>
      </c>
      <c r="AG293">
        <v>0.17070551464905612</v>
      </c>
      <c r="AH293">
        <v>0.28810907296508015</v>
      </c>
      <c r="AI293">
        <v>160.99463058613492</v>
      </c>
      <c r="AJ293">
        <v>6.4824479874428649</v>
      </c>
      <c r="AK293">
        <v>2.0591403303514979</v>
      </c>
      <c r="AL293">
        <v>3.4291973025412212</v>
      </c>
      <c r="AM293">
        <v>0</v>
      </c>
      <c r="AN293">
        <v>1.40605604504124</v>
      </c>
      <c r="AO293">
        <v>198</v>
      </c>
      <c r="AP293">
        <v>3.3381712626995644E-2</v>
      </c>
      <c r="AQ293">
        <v>6.54</v>
      </c>
      <c r="AR293">
        <v>3.4040640179168729</v>
      </c>
      <c r="AS293">
        <v>-15054.349999999977</v>
      </c>
      <c r="AT293">
        <v>0.48634781780946174</v>
      </c>
      <c r="AU293">
        <v>19442491.920000002</v>
      </c>
    </row>
    <row r="294" spans="1:47" ht="15" x14ac:dyDescent="0.25">
      <c r="A294" t="s">
        <v>1066</v>
      </c>
      <c r="B294" t="s">
        <v>220</v>
      </c>
      <c r="C294" t="s">
        <v>221</v>
      </c>
      <c r="D294"/>
      <c r="E294">
        <v>89.326999999999998</v>
      </c>
      <c r="F294" t="s">
        <v>1520</v>
      </c>
      <c r="G294">
        <v>-1049080</v>
      </c>
      <c r="H294">
        <v>0.19369439820276166</v>
      </c>
      <c r="I294">
        <v>-785802</v>
      </c>
      <c r="J294">
        <v>0</v>
      </c>
      <c r="K294">
        <v>0.86572430932662103</v>
      </c>
      <c r="L294" s="126">
        <v>141919.8254</v>
      </c>
      <c r="M294">
        <v>33698</v>
      </c>
      <c r="N294">
        <v>94</v>
      </c>
      <c r="O294">
        <v>43.86</v>
      </c>
      <c r="P294">
        <v>0</v>
      </c>
      <c r="Q294">
        <v>68.790000000000006</v>
      </c>
      <c r="R294">
        <v>10820.9</v>
      </c>
      <c r="S294">
        <v>3786.0327000000002</v>
      </c>
      <c r="T294">
        <v>5224.8856550921</v>
      </c>
      <c r="U294">
        <v>0.7257068735829989</v>
      </c>
      <c r="V294">
        <v>0.20826276830625365</v>
      </c>
      <c r="W294">
        <v>5.4194170060918915E-4</v>
      </c>
      <c r="X294">
        <v>7841</v>
      </c>
      <c r="Y294">
        <v>227.81000000000006</v>
      </c>
      <c r="Z294">
        <v>57785.369386769664</v>
      </c>
      <c r="AA294">
        <v>13.136929460580912</v>
      </c>
      <c r="AB294">
        <v>16.619255958913126</v>
      </c>
      <c r="AC294">
        <v>20</v>
      </c>
      <c r="AD294">
        <v>189.301635</v>
      </c>
      <c r="AE294">
        <v>0.82</v>
      </c>
      <c r="AF294">
        <v>0.10457243390639244</v>
      </c>
      <c r="AG294">
        <v>0.18639932901391834</v>
      </c>
      <c r="AH294">
        <v>0.29902916684284547</v>
      </c>
      <c r="AI294">
        <v>170.1556883013715</v>
      </c>
      <c r="AJ294">
        <v>5.5430231677312696</v>
      </c>
      <c r="AK294">
        <v>1.1987471263475704</v>
      </c>
      <c r="AL294">
        <v>3.3234849235115602</v>
      </c>
      <c r="AM294">
        <v>2.875</v>
      </c>
      <c r="AN294">
        <v>1.3401153576015601</v>
      </c>
      <c r="AO294">
        <v>317</v>
      </c>
      <c r="AP294">
        <v>2.4691358024691358E-3</v>
      </c>
      <c r="AQ294">
        <v>6.12</v>
      </c>
      <c r="AR294">
        <v>2.9589995554322504</v>
      </c>
      <c r="AS294">
        <v>162566.27000000002</v>
      </c>
      <c r="AT294">
        <v>0.5381666847902995</v>
      </c>
      <c r="AU294">
        <v>40968163.560000002</v>
      </c>
    </row>
    <row r="295" spans="1:47" ht="15" x14ac:dyDescent="0.25">
      <c r="A295" t="s">
        <v>1067</v>
      </c>
      <c r="B295" t="s">
        <v>222</v>
      </c>
      <c r="C295" t="s">
        <v>223</v>
      </c>
      <c r="D295"/>
      <c r="E295">
        <v>84.947000000000003</v>
      </c>
      <c r="F295" t="s">
        <v>1520</v>
      </c>
      <c r="G295">
        <v>202951</v>
      </c>
      <c r="H295">
        <v>0.33584590690446836</v>
      </c>
      <c r="I295">
        <v>148564</v>
      </c>
      <c r="J295">
        <v>3.630660541330601E-3</v>
      </c>
      <c r="K295">
        <v>0.72812560756566203</v>
      </c>
      <c r="L295" s="126">
        <v>152567.03200000001</v>
      </c>
      <c r="M295">
        <v>38739</v>
      </c>
      <c r="N295">
        <v>43</v>
      </c>
      <c r="O295">
        <v>73.209999999999994</v>
      </c>
      <c r="P295">
        <v>0</v>
      </c>
      <c r="Q295">
        <v>-2.7999999999999972</v>
      </c>
      <c r="R295">
        <v>9726.3000000000011</v>
      </c>
      <c r="S295">
        <v>2101.6976420000001</v>
      </c>
      <c r="T295">
        <v>2506.00772273749</v>
      </c>
      <c r="U295">
        <v>0.37518428162179951</v>
      </c>
      <c r="V295">
        <v>0.16070401101016221</v>
      </c>
      <c r="W295">
        <v>7.7810174371409401E-3</v>
      </c>
      <c r="X295">
        <v>8157.1</v>
      </c>
      <c r="Y295">
        <v>121.64000000000001</v>
      </c>
      <c r="Z295">
        <v>55508.237421900682</v>
      </c>
      <c r="AA295">
        <v>10.666666666666666</v>
      </c>
      <c r="AB295">
        <v>17.278014156527458</v>
      </c>
      <c r="AC295">
        <v>17</v>
      </c>
      <c r="AD295">
        <v>123.62927305882353</v>
      </c>
      <c r="AE295">
        <v>0.53190000000000004</v>
      </c>
      <c r="AF295">
        <v>0.10778817609323627</v>
      </c>
      <c r="AG295">
        <v>0.15689640722825851</v>
      </c>
      <c r="AH295">
        <v>0.27510463882768466</v>
      </c>
      <c r="AI295">
        <v>157.76865014915404</v>
      </c>
      <c r="AJ295">
        <v>6.0678177042179611</v>
      </c>
      <c r="AK295">
        <v>1.6009485134898758</v>
      </c>
      <c r="AL295">
        <v>2.2412614677515665</v>
      </c>
      <c r="AM295">
        <v>0</v>
      </c>
      <c r="AN295">
        <v>1.9239884562868299</v>
      </c>
      <c r="AO295">
        <v>57</v>
      </c>
      <c r="AP295">
        <v>1.8453427065026361E-2</v>
      </c>
      <c r="AQ295">
        <v>19.16</v>
      </c>
      <c r="AR295">
        <v>3.7042138863581249</v>
      </c>
      <c r="AS295">
        <v>-48000.020000000019</v>
      </c>
      <c r="AT295">
        <v>0.27600703438070151</v>
      </c>
      <c r="AU295">
        <v>20441669.449999999</v>
      </c>
    </row>
    <row r="296" spans="1:47" ht="15" x14ac:dyDescent="0.25">
      <c r="A296" t="s">
        <v>1068</v>
      </c>
      <c r="B296" t="s">
        <v>224</v>
      </c>
      <c r="C296" t="s">
        <v>173</v>
      </c>
      <c r="D296"/>
      <c r="E296">
        <v>61.601000000000006</v>
      </c>
      <c r="F296" t="s">
        <v>1520</v>
      </c>
      <c r="G296">
        <v>4497220</v>
      </c>
      <c r="H296">
        <v>0.14885917470583193</v>
      </c>
      <c r="I296">
        <v>2587654</v>
      </c>
      <c r="J296">
        <v>5.5223547410046207E-3</v>
      </c>
      <c r="K296">
        <v>0.55035392468832234</v>
      </c>
      <c r="L296" s="126">
        <v>57408.746299999999</v>
      </c>
      <c r="M296">
        <v>25346</v>
      </c>
      <c r="N296">
        <v>56</v>
      </c>
      <c r="O296">
        <v>1927.59</v>
      </c>
      <c r="P296">
        <v>702.72</v>
      </c>
      <c r="Q296">
        <v>-910.16000000000008</v>
      </c>
      <c r="R296">
        <v>13715.800000000001</v>
      </c>
      <c r="S296">
        <v>6581.7269450000003</v>
      </c>
      <c r="T296">
        <v>9513.2675600635393</v>
      </c>
      <c r="U296">
        <v>0.99927847918339918</v>
      </c>
      <c r="V296">
        <v>0.19326886448340802</v>
      </c>
      <c r="W296">
        <v>8.9316877608631939E-2</v>
      </c>
      <c r="X296">
        <v>9489.2000000000007</v>
      </c>
      <c r="Y296">
        <v>420.82999999999993</v>
      </c>
      <c r="Z296">
        <v>65927.167858755332</v>
      </c>
      <c r="AA296">
        <v>10.107061503416856</v>
      </c>
      <c r="AB296">
        <v>15.639871076206548</v>
      </c>
      <c r="AC296">
        <v>60.5</v>
      </c>
      <c r="AD296">
        <v>108.78887512396695</v>
      </c>
      <c r="AE296">
        <v>0.64270000000000005</v>
      </c>
      <c r="AF296">
        <v>0.11584875189151149</v>
      </c>
      <c r="AG296">
        <v>0.15043206316642674</v>
      </c>
      <c r="AH296">
        <v>0.28939245612303932</v>
      </c>
      <c r="AI296">
        <v>180.57282077052196</v>
      </c>
      <c r="AJ296">
        <v>6.9759977736286904</v>
      </c>
      <c r="AK296">
        <v>1.5147870937776877</v>
      </c>
      <c r="AL296">
        <v>4.1934406523957897</v>
      </c>
      <c r="AM296">
        <v>0.5</v>
      </c>
      <c r="AN296">
        <v>0.48114568994241502</v>
      </c>
      <c r="AO296">
        <v>16</v>
      </c>
      <c r="AP296">
        <v>0.50857568978374346</v>
      </c>
      <c r="AQ296">
        <v>68.75</v>
      </c>
      <c r="AR296">
        <v>2.7341480466871451</v>
      </c>
      <c r="AS296">
        <v>476418.65000000037</v>
      </c>
      <c r="AT296">
        <v>0.72911968344603906</v>
      </c>
      <c r="AU296">
        <v>90273573.829999998</v>
      </c>
    </row>
    <row r="297" spans="1:47" ht="15" x14ac:dyDescent="0.25">
      <c r="A297" t="s">
        <v>1069</v>
      </c>
      <c r="B297" t="s">
        <v>741</v>
      </c>
      <c r="C297" t="s">
        <v>192</v>
      </c>
      <c r="D297"/>
      <c r="E297">
        <v>98.397000000000006</v>
      </c>
      <c r="F297" t="s">
        <v>1520</v>
      </c>
      <c r="G297">
        <v>-278578</v>
      </c>
      <c r="H297">
        <v>7.2709331749417877E-2</v>
      </c>
      <c r="I297">
        <v>-278578</v>
      </c>
      <c r="J297">
        <v>5.2766211851971917E-2</v>
      </c>
      <c r="K297">
        <v>0.63948558306377334</v>
      </c>
      <c r="L297" s="126">
        <v>213127.17249999999</v>
      </c>
      <c r="M297">
        <v>39348</v>
      </c>
      <c r="N297">
        <v>2</v>
      </c>
      <c r="O297">
        <v>12.92</v>
      </c>
      <c r="P297">
        <v>0</v>
      </c>
      <c r="Q297">
        <v>45.11</v>
      </c>
      <c r="R297">
        <v>17678.8</v>
      </c>
      <c r="S297">
        <v>486.40032500000001</v>
      </c>
      <c r="T297">
        <v>599.64011335198211</v>
      </c>
      <c r="U297">
        <v>0.32712618972859442</v>
      </c>
      <c r="V297">
        <v>0.18158903985107328</v>
      </c>
      <c r="W297">
        <v>8.1320052571922101E-4</v>
      </c>
      <c r="X297">
        <v>14340.2</v>
      </c>
      <c r="Y297">
        <v>35.980000000000004</v>
      </c>
      <c r="Z297">
        <v>55471.122846025566</v>
      </c>
      <c r="AA297">
        <v>10.153846153846153</v>
      </c>
      <c r="AB297">
        <v>13.518630489160644</v>
      </c>
      <c r="AC297">
        <v>5</v>
      </c>
      <c r="AD297">
        <v>97.280065000000008</v>
      </c>
      <c r="AE297">
        <v>0.97509999999999997</v>
      </c>
      <c r="AF297">
        <v>0.10985542552602837</v>
      </c>
      <c r="AG297">
        <v>0.1781466755698706</v>
      </c>
      <c r="AH297">
        <v>0.29752436829246265</v>
      </c>
      <c r="AI297">
        <v>362.571714975725</v>
      </c>
      <c r="AJ297">
        <v>13.845955317399564</v>
      </c>
      <c r="AK297">
        <v>2.1659573020328318</v>
      </c>
      <c r="AL297">
        <v>2.134561991437725</v>
      </c>
      <c r="AM297">
        <v>0</v>
      </c>
      <c r="AN297">
        <v>0.77848841013107695</v>
      </c>
      <c r="AO297">
        <v>23</v>
      </c>
      <c r="AP297">
        <v>2.1505376344086023E-2</v>
      </c>
      <c r="AQ297">
        <v>10.61</v>
      </c>
      <c r="AR297">
        <v>4.4319410709826803</v>
      </c>
      <c r="AS297">
        <v>-47549.91</v>
      </c>
      <c r="AT297">
        <v>0.38217262475901692</v>
      </c>
      <c r="AU297">
        <v>8598971.4700000007</v>
      </c>
    </row>
    <row r="298" spans="1:47" ht="15" x14ac:dyDescent="0.25">
      <c r="A298" t="s">
        <v>1070</v>
      </c>
      <c r="B298" t="s">
        <v>369</v>
      </c>
      <c r="C298" t="s">
        <v>102</v>
      </c>
      <c r="D298"/>
      <c r="E298">
        <v>92.42</v>
      </c>
      <c r="F298" t="s">
        <v>1516</v>
      </c>
      <c r="G298">
        <v>521639</v>
      </c>
      <c r="H298">
        <v>0.41468439018492576</v>
      </c>
      <c r="I298">
        <v>681639</v>
      </c>
      <c r="J298">
        <v>7.9208832425180856E-3</v>
      </c>
      <c r="K298">
        <v>0.72284395118536449</v>
      </c>
      <c r="L298" s="126">
        <v>163498.25630000001</v>
      </c>
      <c r="M298">
        <v>33332</v>
      </c>
      <c r="N298">
        <v>40</v>
      </c>
      <c r="O298">
        <v>35.4</v>
      </c>
      <c r="P298">
        <v>0</v>
      </c>
      <c r="Q298">
        <v>6.0400000000000063</v>
      </c>
      <c r="R298">
        <v>12328.4</v>
      </c>
      <c r="S298">
        <v>1018.538185</v>
      </c>
      <c r="T298">
        <v>1283.3058672933801</v>
      </c>
      <c r="U298">
        <v>0.39070095540895211</v>
      </c>
      <c r="V298">
        <v>0.17490802566228777</v>
      </c>
      <c r="W298">
        <v>1.9874286794657578E-3</v>
      </c>
      <c r="X298">
        <v>9784.8000000000011</v>
      </c>
      <c r="Y298">
        <v>79</v>
      </c>
      <c r="Z298">
        <v>50782.101265822785</v>
      </c>
      <c r="AA298">
        <v>13.08433734939759</v>
      </c>
      <c r="AB298">
        <v>12.892888417721519</v>
      </c>
      <c r="AC298">
        <v>15</v>
      </c>
      <c r="AD298">
        <v>67.902545666666668</v>
      </c>
      <c r="AE298">
        <v>0.37669999999999998</v>
      </c>
      <c r="AF298">
        <v>0.11785486314251352</v>
      </c>
      <c r="AG298">
        <v>0.21030368426574853</v>
      </c>
      <c r="AH298">
        <v>0.33236552346779574</v>
      </c>
      <c r="AI298">
        <v>178.31142972808624</v>
      </c>
      <c r="AJ298">
        <v>4.8224623796230528</v>
      </c>
      <c r="AK298">
        <v>0.80178430433274417</v>
      </c>
      <c r="AL298">
        <v>3.0384369855244833</v>
      </c>
      <c r="AM298">
        <v>1.5</v>
      </c>
      <c r="AN298">
        <v>1.0879959789544</v>
      </c>
      <c r="AO298">
        <v>118</v>
      </c>
      <c r="AP298">
        <v>0</v>
      </c>
      <c r="AQ298">
        <v>3.03</v>
      </c>
      <c r="AR298">
        <v>3.7684562971097693</v>
      </c>
      <c r="AS298">
        <v>26118.869999999995</v>
      </c>
      <c r="AT298">
        <v>0.54929484826116537</v>
      </c>
      <c r="AU298">
        <v>12556945.32</v>
      </c>
    </row>
    <row r="299" spans="1:47" ht="15" x14ac:dyDescent="0.25">
      <c r="A299" t="s">
        <v>1071</v>
      </c>
      <c r="B299" t="s">
        <v>712</v>
      </c>
      <c r="C299" t="s">
        <v>100</v>
      </c>
      <c r="D299"/>
      <c r="E299">
        <v>95.849000000000004</v>
      </c>
      <c r="F299" t="s">
        <v>1516</v>
      </c>
      <c r="G299">
        <v>292699</v>
      </c>
      <c r="H299">
        <v>0.18410324470401815</v>
      </c>
      <c r="I299">
        <v>325853</v>
      </c>
      <c r="J299">
        <v>4.8805599831360019E-3</v>
      </c>
      <c r="K299">
        <v>0.77701197006999334</v>
      </c>
      <c r="L299" s="126">
        <v>128009.72440000001</v>
      </c>
      <c r="M299">
        <v>38557</v>
      </c>
      <c r="N299">
        <v>59</v>
      </c>
      <c r="O299">
        <v>38.169999999999995</v>
      </c>
      <c r="P299">
        <v>0</v>
      </c>
      <c r="Q299">
        <v>46.47999999999999</v>
      </c>
      <c r="R299">
        <v>9148.3000000000011</v>
      </c>
      <c r="S299">
        <v>2838.0139410000002</v>
      </c>
      <c r="T299">
        <v>3350.40709488845</v>
      </c>
      <c r="U299">
        <v>0.33080227987505856</v>
      </c>
      <c r="V299">
        <v>0.15117314534713908</v>
      </c>
      <c r="W299">
        <v>2.2185930481304849E-3</v>
      </c>
      <c r="X299">
        <v>7749.2</v>
      </c>
      <c r="Y299">
        <v>152.82999999999998</v>
      </c>
      <c r="Z299">
        <v>59306.903094942099</v>
      </c>
      <c r="AA299">
        <v>14.445714285714285</v>
      </c>
      <c r="AB299">
        <v>18.569743774128121</v>
      </c>
      <c r="AC299">
        <v>15</v>
      </c>
      <c r="AD299">
        <v>189.20092940000001</v>
      </c>
      <c r="AE299">
        <v>0.53190000000000004</v>
      </c>
      <c r="AF299">
        <v>0.1052498307094161</v>
      </c>
      <c r="AG299">
        <v>0.17734104134668147</v>
      </c>
      <c r="AH299">
        <v>0.28446437441668043</v>
      </c>
      <c r="AI299">
        <v>160.2240191391646</v>
      </c>
      <c r="AJ299">
        <v>5.4749912033392123</v>
      </c>
      <c r="AK299">
        <v>1.3137165012161385</v>
      </c>
      <c r="AL299">
        <v>3.1344770165245275</v>
      </c>
      <c r="AM299">
        <v>1.3</v>
      </c>
      <c r="AN299">
        <v>1.0846037954894601</v>
      </c>
      <c r="AO299">
        <v>37</v>
      </c>
      <c r="AP299">
        <v>2.4627349319507452E-2</v>
      </c>
      <c r="AQ299">
        <v>39.97</v>
      </c>
      <c r="AR299">
        <v>2.8358808816160082</v>
      </c>
      <c r="AS299">
        <v>-4787.8500000000931</v>
      </c>
      <c r="AT299">
        <v>0.51100876533713968</v>
      </c>
      <c r="AU299">
        <v>25963033.469999999</v>
      </c>
    </row>
    <row r="300" spans="1:47" ht="15" x14ac:dyDescent="0.25">
      <c r="A300" t="s">
        <v>1072</v>
      </c>
      <c r="B300" t="s">
        <v>225</v>
      </c>
      <c r="C300" t="s">
        <v>145</v>
      </c>
      <c r="D300"/>
      <c r="E300">
        <v>95.218000000000004</v>
      </c>
      <c r="F300" t="s">
        <v>1516</v>
      </c>
      <c r="G300">
        <v>2846081</v>
      </c>
      <c r="H300">
        <v>0.34698789720054179</v>
      </c>
      <c r="I300">
        <v>2846082</v>
      </c>
      <c r="J300">
        <v>0</v>
      </c>
      <c r="K300">
        <v>0.79205321154962394</v>
      </c>
      <c r="L300" s="126">
        <v>174747.0618</v>
      </c>
      <c r="M300">
        <v>62223</v>
      </c>
      <c r="N300">
        <v>102</v>
      </c>
      <c r="O300">
        <v>44.13</v>
      </c>
      <c r="P300">
        <v>0</v>
      </c>
      <c r="Q300">
        <v>-32.409999999999997</v>
      </c>
      <c r="R300">
        <v>11021.7</v>
      </c>
      <c r="S300">
        <v>4462.4753479999999</v>
      </c>
      <c r="T300">
        <v>5218.2488122909299</v>
      </c>
      <c r="U300">
        <v>0.1398768800548677</v>
      </c>
      <c r="V300">
        <v>0.1261330683321906</v>
      </c>
      <c r="W300">
        <v>1.0738898540129257E-2</v>
      </c>
      <c r="X300">
        <v>9425.4</v>
      </c>
      <c r="Y300">
        <v>253.92000000000002</v>
      </c>
      <c r="Z300">
        <v>75224.44549464398</v>
      </c>
      <c r="AA300">
        <v>12.068441064638783</v>
      </c>
      <c r="AB300">
        <v>17.574335806553243</v>
      </c>
      <c r="AC300">
        <v>26.75</v>
      </c>
      <c r="AD300">
        <v>166.8215083364486</v>
      </c>
      <c r="AE300">
        <v>0</v>
      </c>
      <c r="AF300">
        <v>0.11560441023327026</v>
      </c>
      <c r="AG300">
        <v>0.12386451396081152</v>
      </c>
      <c r="AH300">
        <v>0.24209639133495978</v>
      </c>
      <c r="AI300">
        <v>140.8570246291028</v>
      </c>
      <c r="AJ300">
        <v>5.2872221753787567</v>
      </c>
      <c r="AK300">
        <v>1.0352771763253474</v>
      </c>
      <c r="AL300">
        <v>3.0513848554896743</v>
      </c>
      <c r="AM300">
        <v>5</v>
      </c>
      <c r="AN300">
        <v>0.64448194884554799</v>
      </c>
      <c r="AO300">
        <v>16</v>
      </c>
      <c r="AP300">
        <v>0.12714460784313725</v>
      </c>
      <c r="AQ300">
        <v>179.63</v>
      </c>
      <c r="AR300">
        <v>4.4963866515665014</v>
      </c>
      <c r="AS300">
        <v>31287.590000000084</v>
      </c>
      <c r="AT300">
        <v>0.27095201034747918</v>
      </c>
      <c r="AU300">
        <v>49183908.670000002</v>
      </c>
    </row>
    <row r="301" spans="1:47" ht="15" x14ac:dyDescent="0.25">
      <c r="A301" t="s">
        <v>1073</v>
      </c>
      <c r="B301" t="s">
        <v>589</v>
      </c>
      <c r="C301" t="s">
        <v>136</v>
      </c>
      <c r="D301"/>
      <c r="E301">
        <v>91.314999999999998</v>
      </c>
      <c r="F301" t="s">
        <v>1516</v>
      </c>
      <c r="G301">
        <v>82710</v>
      </c>
      <c r="H301">
        <v>0.3729179239424969</v>
      </c>
      <c r="I301">
        <v>80701</v>
      </c>
      <c r="J301">
        <v>0</v>
      </c>
      <c r="K301">
        <v>0.81166999333211831</v>
      </c>
      <c r="L301" s="126">
        <v>150041.23360000001</v>
      </c>
      <c r="M301">
        <v>37444</v>
      </c>
      <c r="N301">
        <v>6</v>
      </c>
      <c r="O301">
        <v>6.18</v>
      </c>
      <c r="P301">
        <v>0</v>
      </c>
      <c r="Q301">
        <v>303.96000000000004</v>
      </c>
      <c r="R301">
        <v>11228.300000000001</v>
      </c>
      <c r="S301">
        <v>520.77649099999996</v>
      </c>
      <c r="T301">
        <v>609.01609044082807</v>
      </c>
      <c r="U301">
        <v>0.38284306885120134</v>
      </c>
      <c r="V301">
        <v>0.14306941132640336</v>
      </c>
      <c r="W301">
        <v>0</v>
      </c>
      <c r="X301">
        <v>9601.5</v>
      </c>
      <c r="Y301">
        <v>35.71</v>
      </c>
      <c r="Z301">
        <v>59605.572668720248</v>
      </c>
      <c r="AA301">
        <v>5.2162162162162158</v>
      </c>
      <c r="AB301">
        <v>14.58349176701204</v>
      </c>
      <c r="AC301">
        <v>9.34</v>
      </c>
      <c r="AD301">
        <v>55.757654282655245</v>
      </c>
      <c r="AE301">
        <v>0.28810000000000002</v>
      </c>
      <c r="AF301">
        <v>0.11625418366043987</v>
      </c>
      <c r="AG301">
        <v>0.15944787255882353</v>
      </c>
      <c r="AH301">
        <v>0.2759665112670574</v>
      </c>
      <c r="AI301">
        <v>224.66451927454614</v>
      </c>
      <c r="AJ301">
        <v>6.4145060683760677</v>
      </c>
      <c r="AK301">
        <v>1.2292752136752139</v>
      </c>
      <c r="AL301">
        <v>1.9274725641025641</v>
      </c>
      <c r="AM301">
        <v>0.5</v>
      </c>
      <c r="AN301">
        <v>0.47387592163271802</v>
      </c>
      <c r="AO301">
        <v>6</v>
      </c>
      <c r="AP301">
        <v>0</v>
      </c>
      <c r="AQ301">
        <v>16.170000000000002</v>
      </c>
      <c r="AR301">
        <v>3.3778642932963177</v>
      </c>
      <c r="AS301">
        <v>-12194.960000000021</v>
      </c>
      <c r="AT301">
        <v>0.48135386698509358</v>
      </c>
      <c r="AU301">
        <v>5847459.2800000003</v>
      </c>
    </row>
    <row r="302" spans="1:47" ht="15" x14ac:dyDescent="0.25">
      <c r="A302" t="s">
        <v>1074</v>
      </c>
      <c r="B302" t="s">
        <v>677</v>
      </c>
      <c r="C302" t="s">
        <v>228</v>
      </c>
      <c r="D302"/>
      <c r="E302">
        <v>84.371000000000009</v>
      </c>
      <c r="F302" t="s">
        <v>1520</v>
      </c>
      <c r="G302">
        <v>772214</v>
      </c>
      <c r="H302">
        <v>1.1118126669860888</v>
      </c>
      <c r="I302">
        <v>1035550</v>
      </c>
      <c r="J302">
        <v>5.3243727091699848E-3</v>
      </c>
      <c r="K302">
        <v>0.5967581911218357</v>
      </c>
      <c r="L302" s="126">
        <v>161711.42110000001</v>
      </c>
      <c r="M302">
        <v>39591</v>
      </c>
      <c r="N302">
        <v>20</v>
      </c>
      <c r="O302">
        <v>9.85</v>
      </c>
      <c r="P302">
        <v>0</v>
      </c>
      <c r="Q302">
        <v>31.03</v>
      </c>
      <c r="R302">
        <v>11638.300000000001</v>
      </c>
      <c r="S302">
        <v>483.84278499999999</v>
      </c>
      <c r="T302">
        <v>556.30138051832114</v>
      </c>
      <c r="U302">
        <v>0.25610998415528713</v>
      </c>
      <c r="V302">
        <v>0.14658181996038239</v>
      </c>
      <c r="W302">
        <v>0</v>
      </c>
      <c r="X302">
        <v>10122.4</v>
      </c>
      <c r="Y302">
        <v>40.200000000000003</v>
      </c>
      <c r="Z302">
        <v>49067.562189054726</v>
      </c>
      <c r="AA302">
        <v>14.195652173913043</v>
      </c>
      <c r="AB302">
        <v>12.035890174129353</v>
      </c>
      <c r="AC302">
        <v>3.98</v>
      </c>
      <c r="AD302">
        <v>121.56853894472361</v>
      </c>
      <c r="AE302">
        <v>0.69810000000000005</v>
      </c>
      <c r="AF302">
        <v>0.13002507232914409</v>
      </c>
      <c r="AG302">
        <v>9.5488738344371077E-2</v>
      </c>
      <c r="AH302">
        <v>0.23131370863530246</v>
      </c>
      <c r="AI302">
        <v>208.35486882376472</v>
      </c>
      <c r="AJ302">
        <v>5.3117997043973375</v>
      </c>
      <c r="AK302">
        <v>1.0345522810010812</v>
      </c>
      <c r="AL302">
        <v>3.4388219539534379</v>
      </c>
      <c r="AM302">
        <v>0</v>
      </c>
      <c r="AN302">
        <v>0.86007458226076905</v>
      </c>
      <c r="AO302">
        <v>39</v>
      </c>
      <c r="AP302">
        <v>5.6224899598393573E-2</v>
      </c>
      <c r="AQ302">
        <v>6.05</v>
      </c>
      <c r="AR302">
        <v>3.4526420622901166</v>
      </c>
      <c r="AS302">
        <v>11743.239999999991</v>
      </c>
      <c r="AT302">
        <v>0.59978160054613605</v>
      </c>
      <c r="AU302">
        <v>5631104.0300000003</v>
      </c>
    </row>
    <row r="303" spans="1:47" ht="15" x14ac:dyDescent="0.25">
      <c r="A303" t="s">
        <v>1075</v>
      </c>
      <c r="B303" t="s">
        <v>536</v>
      </c>
      <c r="C303" t="s">
        <v>202</v>
      </c>
      <c r="D303"/>
      <c r="E303">
        <v>90.715000000000003</v>
      </c>
      <c r="F303" t="s">
        <v>1520</v>
      </c>
      <c r="G303">
        <v>1541078</v>
      </c>
      <c r="H303">
        <v>0.85665079728384208</v>
      </c>
      <c r="I303">
        <v>1200445</v>
      </c>
      <c r="J303">
        <v>4.6373345167433529E-3</v>
      </c>
      <c r="K303">
        <v>0.60292969023151199</v>
      </c>
      <c r="L303" s="126">
        <v>106529.44100000001</v>
      </c>
      <c r="M303">
        <v>36065</v>
      </c>
      <c r="N303">
        <v>45</v>
      </c>
      <c r="O303">
        <v>8.81</v>
      </c>
      <c r="P303">
        <v>0</v>
      </c>
      <c r="Q303">
        <v>20.900000000000006</v>
      </c>
      <c r="R303">
        <v>10895.300000000001</v>
      </c>
      <c r="S303">
        <v>1139.5030810000001</v>
      </c>
      <c r="T303">
        <v>1426.2442376598701</v>
      </c>
      <c r="U303">
        <v>0.40827947265550218</v>
      </c>
      <c r="V303">
        <v>0.18892934349161272</v>
      </c>
      <c r="W303">
        <v>0</v>
      </c>
      <c r="X303">
        <v>8704.9</v>
      </c>
      <c r="Y303">
        <v>80</v>
      </c>
      <c r="Z303">
        <v>54179.162499999999</v>
      </c>
      <c r="AA303">
        <v>12.060240963855422</v>
      </c>
      <c r="AB303">
        <v>14.2437885125</v>
      </c>
      <c r="AC303">
        <v>11</v>
      </c>
      <c r="AD303">
        <v>103.59118918181819</v>
      </c>
      <c r="AE303">
        <v>0.59840000000000004</v>
      </c>
      <c r="AF303">
        <v>0.12096755868282665</v>
      </c>
      <c r="AG303">
        <v>0.13722697499240483</v>
      </c>
      <c r="AH303">
        <v>0.26278668274375461</v>
      </c>
      <c r="AI303">
        <v>191.84327242727304</v>
      </c>
      <c r="AJ303">
        <v>9.1587665022917939</v>
      </c>
      <c r="AK303">
        <v>1.4384650009606323</v>
      </c>
      <c r="AL303">
        <v>2.1568379641912849</v>
      </c>
      <c r="AM303">
        <v>0.5</v>
      </c>
      <c r="AN303">
        <v>1.4910609004120201</v>
      </c>
      <c r="AO303">
        <v>114</v>
      </c>
      <c r="AP303">
        <v>7.5282308657465494E-3</v>
      </c>
      <c r="AQ303">
        <v>6.45</v>
      </c>
      <c r="AR303">
        <v>3.6628769291912304</v>
      </c>
      <c r="AS303">
        <v>-27941.310000000056</v>
      </c>
      <c r="AT303">
        <v>0.46118055793713697</v>
      </c>
      <c r="AU303">
        <v>12415257.93</v>
      </c>
    </row>
    <row r="304" spans="1:47" ht="15" x14ac:dyDescent="0.25">
      <c r="A304" t="s">
        <v>1076</v>
      </c>
      <c r="B304" t="s">
        <v>620</v>
      </c>
      <c r="C304" t="s">
        <v>141</v>
      </c>
      <c r="D304"/>
      <c r="E304">
        <v>78.606000000000009</v>
      </c>
      <c r="F304" t="s">
        <v>1520</v>
      </c>
      <c r="G304">
        <v>-365183</v>
      </c>
      <c r="H304">
        <v>0.43477960111250369</v>
      </c>
      <c r="I304">
        <v>-453071</v>
      </c>
      <c r="J304">
        <v>0</v>
      </c>
      <c r="K304">
        <v>0.83268487558717985</v>
      </c>
      <c r="L304" s="126">
        <v>69077.124599999996</v>
      </c>
      <c r="M304">
        <v>32558</v>
      </c>
      <c r="N304">
        <v>94</v>
      </c>
      <c r="O304">
        <v>158.11000000000004</v>
      </c>
      <c r="P304">
        <v>0.4</v>
      </c>
      <c r="Q304">
        <v>692.31000000000006</v>
      </c>
      <c r="R304">
        <v>11850.6</v>
      </c>
      <c r="S304">
        <v>3886.5682919999999</v>
      </c>
      <c r="T304">
        <v>4820.2167526103503</v>
      </c>
      <c r="U304">
        <v>0.60681496472209673</v>
      </c>
      <c r="V304">
        <v>0.14295234902822082</v>
      </c>
      <c r="W304">
        <v>3.6855909953993932E-2</v>
      </c>
      <c r="X304">
        <v>9555.2000000000007</v>
      </c>
      <c r="Y304">
        <v>237.37</v>
      </c>
      <c r="Z304">
        <v>68174.360702700418</v>
      </c>
      <c r="AA304">
        <v>12.148854961832061</v>
      </c>
      <c r="AB304">
        <v>16.373460386738003</v>
      </c>
      <c r="AC304">
        <v>20</v>
      </c>
      <c r="AD304">
        <v>194.3284146</v>
      </c>
      <c r="AE304">
        <v>0.53190000000000004</v>
      </c>
      <c r="AF304">
        <v>0.10816371422373185</v>
      </c>
      <c r="AG304">
        <v>0.17882373532130189</v>
      </c>
      <c r="AH304">
        <v>0.29004851596368147</v>
      </c>
      <c r="AI304">
        <v>168.64028900485869</v>
      </c>
      <c r="AJ304">
        <v>6.5781820082022247</v>
      </c>
      <c r="AK304">
        <v>1.132374281389984</v>
      </c>
      <c r="AL304">
        <v>3.1972339769800682</v>
      </c>
      <c r="AM304">
        <v>0.5</v>
      </c>
      <c r="AN304">
        <v>1.1123686096071199</v>
      </c>
      <c r="AO304">
        <v>11</v>
      </c>
      <c r="AP304">
        <v>4.390495867768595E-2</v>
      </c>
      <c r="AQ304">
        <v>169.55</v>
      </c>
      <c r="AR304">
        <v>3.1885247866159911</v>
      </c>
      <c r="AS304">
        <v>-71356.669999999925</v>
      </c>
      <c r="AT304">
        <v>0.65408030601454248</v>
      </c>
      <c r="AU304">
        <v>46058220.039999999</v>
      </c>
    </row>
    <row r="305" spans="1:47" ht="15" x14ac:dyDescent="0.25">
      <c r="A305" t="s">
        <v>1077</v>
      </c>
      <c r="B305" t="s">
        <v>226</v>
      </c>
      <c r="C305" t="s">
        <v>145</v>
      </c>
      <c r="D305"/>
      <c r="E305">
        <v>108.964</v>
      </c>
      <c r="F305" t="s">
        <v>1516</v>
      </c>
      <c r="G305">
        <v>3074884</v>
      </c>
      <c r="H305">
        <v>0.54073334514900839</v>
      </c>
      <c r="I305">
        <v>3046634</v>
      </c>
      <c r="J305">
        <v>0</v>
      </c>
      <c r="K305">
        <v>0.64144894047462808</v>
      </c>
      <c r="L305" s="126">
        <v>227235.60019999999</v>
      </c>
      <c r="M305">
        <v>74070</v>
      </c>
      <c r="N305">
        <v>17</v>
      </c>
      <c r="O305">
        <v>3.8699999999999997</v>
      </c>
      <c r="P305">
        <v>0</v>
      </c>
      <c r="Q305">
        <v>-6.61</v>
      </c>
      <c r="R305">
        <v>12822.2</v>
      </c>
      <c r="S305">
        <v>1449.1090830000001</v>
      </c>
      <c r="T305">
        <v>1655.4171349441301</v>
      </c>
      <c r="U305">
        <v>7.5055598833755982E-2</v>
      </c>
      <c r="V305">
        <v>0.11419734438307981</v>
      </c>
      <c r="W305">
        <v>4.84119455346758E-3</v>
      </c>
      <c r="X305">
        <v>11224.2</v>
      </c>
      <c r="Y305">
        <v>91.759999999999991</v>
      </c>
      <c r="Z305">
        <v>78078.781604184842</v>
      </c>
      <c r="AA305">
        <v>13.020618556701031</v>
      </c>
      <c r="AB305">
        <v>15.792383206190063</v>
      </c>
      <c r="AC305">
        <v>8.1999999999999993</v>
      </c>
      <c r="AD305">
        <v>176.72061987804881</v>
      </c>
      <c r="AE305">
        <v>0.48759999999999998</v>
      </c>
      <c r="AF305">
        <v>0.11822752321426666</v>
      </c>
      <c r="AG305">
        <v>0.11405510155530314</v>
      </c>
      <c r="AH305">
        <v>0.23482882322124482</v>
      </c>
      <c r="AI305">
        <v>183.52655650285507</v>
      </c>
      <c r="AJ305">
        <v>5.5157972551231431</v>
      </c>
      <c r="AK305">
        <v>1.2669037413047566</v>
      </c>
      <c r="AL305">
        <v>1.2589990223726264</v>
      </c>
      <c r="AM305">
        <v>0</v>
      </c>
      <c r="AN305">
        <v>0.86950248160283805</v>
      </c>
      <c r="AO305">
        <v>3</v>
      </c>
      <c r="AP305">
        <v>6.2246278755074422E-2</v>
      </c>
      <c r="AQ305">
        <v>240.33</v>
      </c>
      <c r="AR305">
        <v>0</v>
      </c>
      <c r="AS305">
        <v>0</v>
      </c>
      <c r="AT305">
        <v>0</v>
      </c>
      <c r="AU305">
        <v>18580806.539999999</v>
      </c>
    </row>
    <row r="306" spans="1:47" ht="15" x14ac:dyDescent="0.25">
      <c r="A306" t="s">
        <v>1078</v>
      </c>
      <c r="B306" t="s">
        <v>425</v>
      </c>
      <c r="C306" t="s">
        <v>198</v>
      </c>
      <c r="D306"/>
      <c r="E306">
        <v>88.06</v>
      </c>
      <c r="F306" t="s">
        <v>1517</v>
      </c>
      <c r="G306">
        <v>1118195</v>
      </c>
      <c r="H306">
        <v>0.3412021914366366</v>
      </c>
      <c r="I306">
        <v>1129901</v>
      </c>
      <c r="J306">
        <v>0</v>
      </c>
      <c r="K306">
        <v>0.61862939933677863</v>
      </c>
      <c r="L306" s="126">
        <v>98446.954299999998</v>
      </c>
      <c r="M306">
        <v>42949</v>
      </c>
      <c r="N306">
        <v>35</v>
      </c>
      <c r="O306">
        <v>39.93</v>
      </c>
      <c r="P306">
        <v>0</v>
      </c>
      <c r="Q306">
        <v>37.96</v>
      </c>
      <c r="R306">
        <v>10375.1</v>
      </c>
      <c r="S306">
        <v>1454.7495980000001</v>
      </c>
      <c r="T306">
        <v>1758.8507625906402</v>
      </c>
      <c r="U306">
        <v>0.34847925697794213</v>
      </c>
      <c r="V306">
        <v>0.13901575383009659</v>
      </c>
      <c r="W306">
        <v>6.4198127381094475E-4</v>
      </c>
      <c r="X306">
        <v>8581.2999999999993</v>
      </c>
      <c r="Y306">
        <v>97.84</v>
      </c>
      <c r="Z306">
        <v>50168.264513491413</v>
      </c>
      <c r="AA306">
        <v>10.787878787878787</v>
      </c>
      <c r="AB306">
        <v>14.868659014717908</v>
      </c>
      <c r="AC306">
        <v>9</v>
      </c>
      <c r="AD306">
        <v>161.63884422222225</v>
      </c>
      <c r="AE306">
        <v>0.65380000000000005</v>
      </c>
      <c r="AF306">
        <v>0.11303481283211202</v>
      </c>
      <c r="AG306">
        <v>0.13769704254452045</v>
      </c>
      <c r="AH306">
        <v>0.25726451586880889</v>
      </c>
      <c r="AI306">
        <v>198.35166161702557</v>
      </c>
      <c r="AJ306">
        <v>5.1739838919848067</v>
      </c>
      <c r="AK306">
        <v>1.3490303654107407</v>
      </c>
      <c r="AL306">
        <v>2.141730710582495</v>
      </c>
      <c r="AM306">
        <v>3.7</v>
      </c>
      <c r="AN306">
        <v>1.2289349124358799</v>
      </c>
      <c r="AO306">
        <v>31</v>
      </c>
      <c r="AP306">
        <v>6.7889908256880738E-2</v>
      </c>
      <c r="AQ306">
        <v>31.74</v>
      </c>
      <c r="AR306">
        <v>3.3523739324255732</v>
      </c>
      <c r="AS306">
        <v>86386.140000000014</v>
      </c>
      <c r="AT306">
        <v>0.53914585939773685</v>
      </c>
      <c r="AU306">
        <v>15093185.68</v>
      </c>
    </row>
    <row r="307" spans="1:47" ht="15" x14ac:dyDescent="0.25">
      <c r="A307" t="s">
        <v>1079</v>
      </c>
      <c r="B307" t="s">
        <v>553</v>
      </c>
      <c r="C307" t="s">
        <v>269</v>
      </c>
      <c r="D307"/>
      <c r="E307">
        <v>87.908000000000001</v>
      </c>
      <c r="F307" t="s">
        <v>1517</v>
      </c>
      <c r="G307">
        <v>-329890</v>
      </c>
      <c r="H307">
        <v>7.0151107654833247E-2</v>
      </c>
      <c r="I307">
        <v>-21220</v>
      </c>
      <c r="J307">
        <v>0</v>
      </c>
      <c r="K307">
        <v>0.78572586779789133</v>
      </c>
      <c r="L307" s="126">
        <v>130631.6998</v>
      </c>
      <c r="M307">
        <v>38004</v>
      </c>
      <c r="N307">
        <v>38</v>
      </c>
      <c r="O307">
        <v>60.04</v>
      </c>
      <c r="P307">
        <v>0</v>
      </c>
      <c r="Q307">
        <v>232.96</v>
      </c>
      <c r="R307">
        <v>9315.1</v>
      </c>
      <c r="S307">
        <v>3061.522258</v>
      </c>
      <c r="T307">
        <v>3626.3720744971997</v>
      </c>
      <c r="U307">
        <v>0.36361675898029677</v>
      </c>
      <c r="V307">
        <v>0.11723373366374526</v>
      </c>
      <c r="W307">
        <v>1.6684510415210574E-2</v>
      </c>
      <c r="X307">
        <v>7864.2</v>
      </c>
      <c r="Y307">
        <v>148.31</v>
      </c>
      <c r="Z307">
        <v>67076.778369631182</v>
      </c>
      <c r="AA307">
        <v>14.333333333333334</v>
      </c>
      <c r="AB307">
        <v>20.642723066549795</v>
      </c>
      <c r="AC307">
        <v>21</v>
      </c>
      <c r="AD307">
        <v>145.78677419047619</v>
      </c>
      <c r="AE307">
        <v>0.97509999999999997</v>
      </c>
      <c r="AF307">
        <v>0.1149125061340219</v>
      </c>
      <c r="AG307">
        <v>0.15189160142633185</v>
      </c>
      <c r="AH307">
        <v>0.26975280298421578</v>
      </c>
      <c r="AI307">
        <v>140.05940962196982</v>
      </c>
      <c r="AJ307">
        <v>6.0341429121141807</v>
      </c>
      <c r="AK307">
        <v>1.5265854079455219</v>
      </c>
      <c r="AL307">
        <v>2.4589966534124699</v>
      </c>
      <c r="AM307">
        <v>1.5</v>
      </c>
      <c r="AN307">
        <v>0.81951071486066296</v>
      </c>
      <c r="AO307">
        <v>45</v>
      </c>
      <c r="AP307">
        <v>7.0175438596491229E-3</v>
      </c>
      <c r="AQ307">
        <v>33.18</v>
      </c>
      <c r="AR307">
        <v>3.4314856558171263</v>
      </c>
      <c r="AS307">
        <v>-10987.619999999995</v>
      </c>
      <c r="AT307">
        <v>0.36535383205725785</v>
      </c>
      <c r="AU307">
        <v>28518336.879999999</v>
      </c>
    </row>
    <row r="308" spans="1:47" ht="15" x14ac:dyDescent="0.25">
      <c r="A308" t="s">
        <v>1080</v>
      </c>
      <c r="B308" t="s">
        <v>678</v>
      </c>
      <c r="C308" t="s">
        <v>228</v>
      </c>
      <c r="D308"/>
      <c r="E308">
        <v>89.474000000000004</v>
      </c>
      <c r="F308" t="s">
        <v>1516</v>
      </c>
      <c r="G308">
        <v>1125608</v>
      </c>
      <c r="H308">
        <v>0.187395510978008</v>
      </c>
      <c r="I308">
        <v>1125608</v>
      </c>
      <c r="J308">
        <v>0</v>
      </c>
      <c r="K308">
        <v>0.72768734075793073</v>
      </c>
      <c r="L308" s="126">
        <v>98796.815300000002</v>
      </c>
      <c r="M308">
        <v>31273</v>
      </c>
      <c r="N308">
        <v>55</v>
      </c>
      <c r="O308">
        <v>223.88</v>
      </c>
      <c r="P308">
        <v>0</v>
      </c>
      <c r="Q308">
        <v>-103.80000000000001</v>
      </c>
      <c r="R308">
        <v>10583.5</v>
      </c>
      <c r="S308">
        <v>2968.4859780000002</v>
      </c>
      <c r="T308">
        <v>3669.0883548942802</v>
      </c>
      <c r="U308">
        <v>0.61815183585145439</v>
      </c>
      <c r="V308">
        <v>0.14258072739328265</v>
      </c>
      <c r="W308">
        <v>3.3687206455115012E-4</v>
      </c>
      <c r="X308">
        <v>8562.6</v>
      </c>
      <c r="Y308">
        <v>219.96</v>
      </c>
      <c r="Z308">
        <v>51763.544053464269</v>
      </c>
      <c r="AA308">
        <v>12.733031674208144</v>
      </c>
      <c r="AB308">
        <v>13.495571822149483</v>
      </c>
      <c r="AC308">
        <v>22</v>
      </c>
      <c r="AD308">
        <v>134.93118081818182</v>
      </c>
      <c r="AE308">
        <v>0</v>
      </c>
      <c r="AF308">
        <v>0.15890502958857497</v>
      </c>
      <c r="AG308">
        <v>0.18818400074927041</v>
      </c>
      <c r="AH308">
        <v>0.35199920337011575</v>
      </c>
      <c r="AI308">
        <v>178.28516082685704</v>
      </c>
      <c r="AJ308">
        <v>5.3476110513815174</v>
      </c>
      <c r="AK308">
        <v>1.1130955885548441</v>
      </c>
      <c r="AL308">
        <v>3.0167587489158922</v>
      </c>
      <c r="AM308">
        <v>0.5</v>
      </c>
      <c r="AN308">
        <v>1.25869845381238</v>
      </c>
      <c r="AO308">
        <v>49</v>
      </c>
      <c r="AP308">
        <v>3.106332138590203E-2</v>
      </c>
      <c r="AQ308">
        <v>33.020000000000003</v>
      </c>
      <c r="AR308">
        <v>2.7860340797541077</v>
      </c>
      <c r="AS308">
        <v>-9741.6999999999534</v>
      </c>
      <c r="AT308">
        <v>0.58487166393929768</v>
      </c>
      <c r="AU308">
        <v>31417060.359999999</v>
      </c>
    </row>
    <row r="309" spans="1:47" ht="15" x14ac:dyDescent="0.25">
      <c r="A309" t="s">
        <v>1081</v>
      </c>
      <c r="B309" t="s">
        <v>584</v>
      </c>
      <c r="C309" t="s">
        <v>223</v>
      </c>
      <c r="D309"/>
      <c r="E309">
        <v>87.706000000000003</v>
      </c>
      <c r="F309" t="s">
        <v>1518</v>
      </c>
      <c r="G309">
        <v>-1307141</v>
      </c>
      <c r="H309">
        <v>0.133550482049895</v>
      </c>
      <c r="I309">
        <v>-1307141</v>
      </c>
      <c r="J309">
        <v>0</v>
      </c>
      <c r="K309">
        <v>0.83754231182881378</v>
      </c>
      <c r="L309" s="126">
        <v>263736.1275</v>
      </c>
      <c r="M309">
        <v>41065</v>
      </c>
      <c r="N309">
        <v>43</v>
      </c>
      <c r="O309">
        <v>33.03</v>
      </c>
      <c r="P309">
        <v>0</v>
      </c>
      <c r="Q309">
        <v>-51.009999999999991</v>
      </c>
      <c r="R309">
        <v>12008.1</v>
      </c>
      <c r="S309">
        <v>1193.6802130000001</v>
      </c>
      <c r="T309">
        <v>1426.9642831176602</v>
      </c>
      <c r="U309">
        <v>0.44260114999493588</v>
      </c>
      <c r="V309">
        <v>0.14374762028496485</v>
      </c>
      <c r="W309">
        <v>8.7350689794838694E-3</v>
      </c>
      <c r="X309">
        <v>10045</v>
      </c>
      <c r="Y309">
        <v>81</v>
      </c>
      <c r="Z309">
        <v>53997.493827160491</v>
      </c>
      <c r="AA309">
        <v>11.658536585365853</v>
      </c>
      <c r="AB309">
        <v>14.736792753086421</v>
      </c>
      <c r="AC309">
        <v>10.6</v>
      </c>
      <c r="AD309">
        <v>112.61134084905662</v>
      </c>
      <c r="AE309">
        <v>0.36570000000000003</v>
      </c>
      <c r="AF309">
        <v>0.11789488825536347</v>
      </c>
      <c r="AG309">
        <v>0.16249585583635562</v>
      </c>
      <c r="AH309">
        <v>0.2821359934754562</v>
      </c>
      <c r="AI309">
        <v>137.99592068801428</v>
      </c>
      <c r="AJ309">
        <v>5.7136636656690323</v>
      </c>
      <c r="AK309">
        <v>1.390533198156906</v>
      </c>
      <c r="AL309">
        <v>2.7559552096549966</v>
      </c>
      <c r="AM309">
        <v>2.5</v>
      </c>
      <c r="AN309">
        <v>1.4306621103833099</v>
      </c>
      <c r="AO309">
        <v>248</v>
      </c>
      <c r="AP309">
        <v>1.1655011655011655E-3</v>
      </c>
      <c r="AQ309">
        <v>3.42</v>
      </c>
      <c r="AR309">
        <v>3.7037085988559713</v>
      </c>
      <c r="AS309">
        <v>-25757.559999999939</v>
      </c>
      <c r="AT309">
        <v>0.48857771889325563</v>
      </c>
      <c r="AU309">
        <v>14333847.1</v>
      </c>
    </row>
    <row r="310" spans="1:47" ht="15" x14ac:dyDescent="0.25">
      <c r="A310" t="s">
        <v>1082</v>
      </c>
      <c r="B310" t="s">
        <v>95</v>
      </c>
      <c r="C310" t="s">
        <v>96</v>
      </c>
      <c r="D310"/>
      <c r="E310">
        <v>87.185000000000002</v>
      </c>
      <c r="F310" t="s">
        <v>1516</v>
      </c>
      <c r="G310">
        <v>1918698</v>
      </c>
      <c r="H310">
        <v>0.46974195962311721</v>
      </c>
      <c r="I310">
        <v>2136577</v>
      </c>
      <c r="J310">
        <v>3.3768593436259852E-3</v>
      </c>
      <c r="K310">
        <v>0.59121217323085173</v>
      </c>
      <c r="L310" s="126">
        <v>309452.35580000002</v>
      </c>
      <c r="M310">
        <v>30700</v>
      </c>
      <c r="N310">
        <v>14</v>
      </c>
      <c r="O310">
        <v>20.350000000000001</v>
      </c>
      <c r="P310">
        <v>0</v>
      </c>
      <c r="Q310">
        <v>35.650000000000006</v>
      </c>
      <c r="R310">
        <v>11753.800000000001</v>
      </c>
      <c r="S310">
        <v>861.78895299999999</v>
      </c>
      <c r="T310">
        <v>1202.69116979251</v>
      </c>
      <c r="U310">
        <v>0.9848348740668994</v>
      </c>
      <c r="V310">
        <v>0.18604752525761373</v>
      </c>
      <c r="W310">
        <v>0</v>
      </c>
      <c r="X310">
        <v>8422.2000000000007</v>
      </c>
      <c r="Y310">
        <v>60.120000000000005</v>
      </c>
      <c r="Z310">
        <v>59524.534264803719</v>
      </c>
      <c r="AA310">
        <v>14.590163934426229</v>
      </c>
      <c r="AB310">
        <v>14.334480256154357</v>
      </c>
      <c r="AC310">
        <v>6</v>
      </c>
      <c r="AD310">
        <v>143.63149216666667</v>
      </c>
      <c r="AE310">
        <v>0.45429999999999998</v>
      </c>
      <c r="AF310">
        <v>0.11501754465120781</v>
      </c>
      <c r="AG310">
        <v>0.22003463392142703</v>
      </c>
      <c r="AH310">
        <v>0.34040610982613878</v>
      </c>
      <c r="AI310">
        <v>227.55687377672848</v>
      </c>
      <c r="AJ310">
        <v>4.7003660265366687</v>
      </c>
      <c r="AK310">
        <v>1.691471908049728</v>
      </c>
      <c r="AL310">
        <v>2.2607661162840502</v>
      </c>
      <c r="AM310">
        <v>1</v>
      </c>
      <c r="AN310">
        <v>1.6009652805777801</v>
      </c>
      <c r="AO310">
        <v>115</v>
      </c>
      <c r="AP310">
        <v>0</v>
      </c>
      <c r="AQ310">
        <v>3.05</v>
      </c>
      <c r="AR310">
        <v>2.8628454549052647</v>
      </c>
      <c r="AS310">
        <v>-49046.640000000014</v>
      </c>
      <c r="AT310">
        <v>0.71069862300987541</v>
      </c>
      <c r="AU310">
        <v>10129275.32</v>
      </c>
    </row>
    <row r="311" spans="1:47" ht="15" x14ac:dyDescent="0.25">
      <c r="A311" t="s">
        <v>1083</v>
      </c>
      <c r="B311" t="s">
        <v>724</v>
      </c>
      <c r="C311" t="s">
        <v>98</v>
      </c>
      <c r="D311"/>
      <c r="E311">
        <v>97.746000000000009</v>
      </c>
      <c r="F311" t="s">
        <v>1520</v>
      </c>
      <c r="G311">
        <v>912645</v>
      </c>
      <c r="H311">
        <v>0.36091268656458614</v>
      </c>
      <c r="I311">
        <v>921497</v>
      </c>
      <c r="J311">
        <v>0</v>
      </c>
      <c r="K311">
        <v>0.71051509172589178</v>
      </c>
      <c r="L311" s="126">
        <v>147640.253</v>
      </c>
      <c r="M311">
        <v>43527</v>
      </c>
      <c r="N311">
        <v>22</v>
      </c>
      <c r="O311">
        <v>31.33</v>
      </c>
      <c r="P311">
        <v>0</v>
      </c>
      <c r="Q311">
        <v>89.919999999999987</v>
      </c>
      <c r="R311">
        <v>10753.1</v>
      </c>
      <c r="S311">
        <v>1313.639095</v>
      </c>
      <c r="T311">
        <v>1562.28978914607</v>
      </c>
      <c r="U311">
        <v>0.22573739859653003</v>
      </c>
      <c r="V311">
        <v>0.1665554061482922</v>
      </c>
      <c r="W311">
        <v>1.9676606838501557E-3</v>
      </c>
      <c r="X311">
        <v>9041.7000000000007</v>
      </c>
      <c r="Y311">
        <v>76.55</v>
      </c>
      <c r="Z311">
        <v>55063.31809274984</v>
      </c>
      <c r="AA311">
        <v>8.8874999999999993</v>
      </c>
      <c r="AB311">
        <v>17.160536838667539</v>
      </c>
      <c r="AC311">
        <v>9.5</v>
      </c>
      <c r="AD311">
        <v>138.27779947368421</v>
      </c>
      <c r="AE311">
        <v>0.48759999999999998</v>
      </c>
      <c r="AF311">
        <v>0.11105162579389033</v>
      </c>
      <c r="AG311">
        <v>0.16300044139439451</v>
      </c>
      <c r="AH311">
        <v>0.27946090210171309</v>
      </c>
      <c r="AI311">
        <v>150.05262918122881</v>
      </c>
      <c r="AJ311">
        <v>8.0026854881668061</v>
      </c>
      <c r="AK311">
        <v>1.2233083732846308</v>
      </c>
      <c r="AL311">
        <v>4.5321979555082059</v>
      </c>
      <c r="AM311">
        <v>0</v>
      </c>
      <c r="AN311">
        <v>0.92227772667972396</v>
      </c>
      <c r="AO311">
        <v>14</v>
      </c>
      <c r="AP311">
        <v>3.4653465346534656E-2</v>
      </c>
      <c r="AQ311">
        <v>47.64</v>
      </c>
      <c r="AR311">
        <v>4.9852330992670133</v>
      </c>
      <c r="AS311">
        <v>-74297</v>
      </c>
      <c r="AT311">
        <v>0.32115619498469128</v>
      </c>
      <c r="AU311">
        <v>14125716.52</v>
      </c>
    </row>
    <row r="312" spans="1:47" ht="15" x14ac:dyDescent="0.25">
      <c r="A312" t="s">
        <v>1084</v>
      </c>
      <c r="B312" t="s">
        <v>227</v>
      </c>
      <c r="C312" t="s">
        <v>228</v>
      </c>
      <c r="D312"/>
      <c r="E312">
        <v>72.218000000000004</v>
      </c>
      <c r="F312" t="s">
        <v>1520</v>
      </c>
      <c r="G312">
        <v>889739</v>
      </c>
      <c r="H312">
        <v>0.25899680902765598</v>
      </c>
      <c r="I312">
        <v>887581</v>
      </c>
      <c r="J312">
        <v>1.3487038062704178E-2</v>
      </c>
      <c r="K312">
        <v>0.59587450093356298</v>
      </c>
      <c r="L312" s="126">
        <v>80263.202300000004</v>
      </c>
      <c r="M312">
        <v>25179</v>
      </c>
      <c r="N312">
        <v>117</v>
      </c>
      <c r="O312">
        <v>988.70999999999992</v>
      </c>
      <c r="P312">
        <v>136.63</v>
      </c>
      <c r="Q312">
        <v>-329.14</v>
      </c>
      <c r="R312">
        <v>14661.1</v>
      </c>
      <c r="S312">
        <v>3343.816045</v>
      </c>
      <c r="T312">
        <v>4902.2574908438</v>
      </c>
      <c r="U312">
        <v>0.84979019382628751</v>
      </c>
      <c r="V312">
        <v>0.25651882832567724</v>
      </c>
      <c r="W312">
        <v>2.466576776055873E-3</v>
      </c>
      <c r="X312">
        <v>10000.300000000001</v>
      </c>
      <c r="Y312">
        <v>260.92</v>
      </c>
      <c r="Z312">
        <v>54231.710869231945</v>
      </c>
      <c r="AA312">
        <v>15.08362369337979</v>
      </c>
      <c r="AB312">
        <v>12.815483845623179</v>
      </c>
      <c r="AC312">
        <v>23</v>
      </c>
      <c r="AD312">
        <v>145.38330630434783</v>
      </c>
      <c r="AE312">
        <v>0.60940000000000005</v>
      </c>
      <c r="AF312">
        <v>0.11194859980687501</v>
      </c>
      <c r="AG312">
        <v>0.23214461728410499</v>
      </c>
      <c r="AH312">
        <v>0.34893010563489973</v>
      </c>
      <c r="AI312">
        <v>277.11841426970602</v>
      </c>
      <c r="AJ312">
        <v>4.6097721104255944</v>
      </c>
      <c r="AK312">
        <v>1.0015709995219251</v>
      </c>
      <c r="AL312">
        <v>2.082524818347717</v>
      </c>
      <c r="AM312">
        <v>3.5</v>
      </c>
      <c r="AN312">
        <v>0.97644746519227799</v>
      </c>
      <c r="AO312">
        <v>19</v>
      </c>
      <c r="AP312">
        <v>0.18585762064022934</v>
      </c>
      <c r="AQ312">
        <v>96.42</v>
      </c>
      <c r="AR312">
        <v>2.7507270561294246</v>
      </c>
      <c r="AS312">
        <v>91850.34999999986</v>
      </c>
      <c r="AT312">
        <v>0.64090447495495129</v>
      </c>
      <c r="AU312">
        <v>49023892.609999999</v>
      </c>
    </row>
    <row r="313" spans="1:47" ht="15" x14ac:dyDescent="0.25">
      <c r="A313" t="s">
        <v>1085</v>
      </c>
      <c r="B313" t="s">
        <v>229</v>
      </c>
      <c r="C313" t="s">
        <v>109</v>
      </c>
      <c r="D313"/>
      <c r="E313">
        <v>59.435000000000002</v>
      </c>
      <c r="F313" t="s">
        <v>1516</v>
      </c>
      <c r="G313">
        <v>928761</v>
      </c>
      <c r="H313">
        <v>9.2418969726208264E-2</v>
      </c>
      <c r="I313">
        <v>836449</v>
      </c>
      <c r="J313">
        <v>1.0840083211212839E-3</v>
      </c>
      <c r="K313">
        <v>0.65264399185299116</v>
      </c>
      <c r="L313" s="126">
        <v>61022.993000000002</v>
      </c>
      <c r="M313">
        <v>28696</v>
      </c>
      <c r="N313">
        <v>24</v>
      </c>
      <c r="O313">
        <v>516.48</v>
      </c>
      <c r="P313">
        <v>157.57</v>
      </c>
      <c r="Q313">
        <v>-88.79</v>
      </c>
      <c r="R313">
        <v>12260.2</v>
      </c>
      <c r="S313">
        <v>3518.8830069999999</v>
      </c>
      <c r="T313">
        <v>4982.9618671713597</v>
      </c>
      <c r="U313">
        <v>0.93744344084128295</v>
      </c>
      <c r="V313">
        <v>0.1902655145590636</v>
      </c>
      <c r="W313">
        <v>1.3194405698523982E-3</v>
      </c>
      <c r="X313">
        <v>8657.9</v>
      </c>
      <c r="Y313">
        <v>194</v>
      </c>
      <c r="Z313">
        <v>64574.503092783503</v>
      </c>
      <c r="AA313">
        <v>11.938144329896907</v>
      </c>
      <c r="AB313">
        <v>18.138572201030929</v>
      </c>
      <c r="AC313">
        <v>31.25</v>
      </c>
      <c r="AD313">
        <v>112.604256224</v>
      </c>
      <c r="AE313">
        <v>0.88649999999999995</v>
      </c>
      <c r="AF313">
        <v>0.11413274357867655</v>
      </c>
      <c r="AG313">
        <v>0.15487853559682591</v>
      </c>
      <c r="AH313">
        <v>0.27766295042794309</v>
      </c>
      <c r="AI313">
        <v>151.46851968073972</v>
      </c>
      <c r="AJ313">
        <v>7.7760954971857412</v>
      </c>
      <c r="AK313">
        <v>1.9449500187617261</v>
      </c>
      <c r="AL313">
        <v>3.5039576923076927</v>
      </c>
      <c r="AM313">
        <v>1.5</v>
      </c>
      <c r="AN313">
        <v>0.773749532908102</v>
      </c>
      <c r="AO313">
        <v>5</v>
      </c>
      <c r="AP313">
        <v>0.15733982157339821</v>
      </c>
      <c r="AQ313">
        <v>186.4</v>
      </c>
      <c r="AR313">
        <v>2.6647869603840353</v>
      </c>
      <c r="AS313">
        <v>360652.89000000013</v>
      </c>
      <c r="AT313">
        <v>0.7020662193015299</v>
      </c>
      <c r="AU313">
        <v>43142155.020000003</v>
      </c>
    </row>
    <row r="314" spans="1:47" ht="15" x14ac:dyDescent="0.25">
      <c r="A314" t="s">
        <v>1086</v>
      </c>
      <c r="B314" t="s">
        <v>403</v>
      </c>
      <c r="C314" t="s">
        <v>102</v>
      </c>
      <c r="D314"/>
      <c r="E314">
        <v>85.51100000000001</v>
      </c>
      <c r="F314" t="s">
        <v>1517</v>
      </c>
      <c r="G314">
        <v>689030</v>
      </c>
      <c r="H314">
        <v>0.36239541030019501</v>
      </c>
      <c r="I314">
        <v>740515</v>
      </c>
      <c r="J314">
        <v>0</v>
      </c>
      <c r="K314">
        <v>0.64979851310253212</v>
      </c>
      <c r="L314" s="126">
        <v>150570.63889999999</v>
      </c>
      <c r="M314">
        <v>38178</v>
      </c>
      <c r="N314">
        <v>46</v>
      </c>
      <c r="O314">
        <v>21.74</v>
      </c>
      <c r="P314">
        <v>0</v>
      </c>
      <c r="Q314">
        <v>-10.72999999999999</v>
      </c>
      <c r="R314">
        <v>9132.5</v>
      </c>
      <c r="S314">
        <v>914.59755500000006</v>
      </c>
      <c r="T314">
        <v>1043.1483864587201</v>
      </c>
      <c r="U314">
        <v>0.36803322309340741</v>
      </c>
      <c r="V314">
        <v>0.11075059237393216</v>
      </c>
      <c r="W314">
        <v>1.0933770755597524E-3</v>
      </c>
      <c r="X314">
        <v>8007.1</v>
      </c>
      <c r="Y314">
        <v>52.57</v>
      </c>
      <c r="Z314">
        <v>49505.649610043751</v>
      </c>
      <c r="AA314">
        <v>7.9642857142857144</v>
      </c>
      <c r="AB314">
        <v>17.397708864371314</v>
      </c>
      <c r="AC314">
        <v>9.69</v>
      </c>
      <c r="AD314">
        <v>94.385712590299292</v>
      </c>
      <c r="AE314">
        <v>0.33250000000000002</v>
      </c>
      <c r="AF314">
        <v>0.1157081268657391</v>
      </c>
      <c r="AG314">
        <v>0.18921613079646804</v>
      </c>
      <c r="AH314">
        <v>0.30841515303547634</v>
      </c>
      <c r="AI314">
        <v>197.60822562006518</v>
      </c>
      <c r="AJ314">
        <v>4.1014818073169117</v>
      </c>
      <c r="AK314">
        <v>0.87555817453467011</v>
      </c>
      <c r="AL314">
        <v>2.1048763915631987</v>
      </c>
      <c r="AM314">
        <v>4.5</v>
      </c>
      <c r="AN314">
        <v>1.1855106161172899</v>
      </c>
      <c r="AO314">
        <v>101</v>
      </c>
      <c r="AP314">
        <v>0</v>
      </c>
      <c r="AQ314">
        <v>4.79</v>
      </c>
      <c r="AR314">
        <v>5.3240682871562468</v>
      </c>
      <c r="AS314">
        <v>9547.5300000000279</v>
      </c>
      <c r="AT314">
        <v>0.47395466498680694</v>
      </c>
      <c r="AU314">
        <v>8352558.5899999999</v>
      </c>
    </row>
    <row r="315" spans="1:47" ht="15" x14ac:dyDescent="0.25">
      <c r="A315" t="s">
        <v>1087</v>
      </c>
      <c r="B315" t="s">
        <v>742</v>
      </c>
      <c r="C315" t="s">
        <v>192</v>
      </c>
      <c r="D315"/>
      <c r="E315">
        <v>103.05</v>
      </c>
      <c r="F315" t="s">
        <v>1516</v>
      </c>
      <c r="G315">
        <v>-68997</v>
      </c>
      <c r="H315">
        <v>0.35968526425876585</v>
      </c>
      <c r="I315">
        <v>218875</v>
      </c>
      <c r="J315">
        <v>0</v>
      </c>
      <c r="K315">
        <v>0.73495182828770744</v>
      </c>
      <c r="L315" s="126">
        <v>136561.5117</v>
      </c>
      <c r="M315">
        <v>36938</v>
      </c>
      <c r="N315">
        <v>0</v>
      </c>
      <c r="O315">
        <v>22.21</v>
      </c>
      <c r="P315">
        <v>0</v>
      </c>
      <c r="Q315">
        <v>29.919999999999995</v>
      </c>
      <c r="R315">
        <v>12015.1</v>
      </c>
      <c r="S315">
        <v>709.290524</v>
      </c>
      <c r="T315">
        <v>822.32960399403407</v>
      </c>
      <c r="U315">
        <v>0.39517801171131955</v>
      </c>
      <c r="V315">
        <v>0.12900825670695129</v>
      </c>
      <c r="W315">
        <v>0</v>
      </c>
      <c r="X315">
        <v>10363.5</v>
      </c>
      <c r="Y315">
        <v>49</v>
      </c>
      <c r="Z315">
        <v>60359.551020408166</v>
      </c>
      <c r="AA315">
        <v>12.92</v>
      </c>
      <c r="AB315">
        <v>14.475316816326531</v>
      </c>
      <c r="AC315">
        <v>5</v>
      </c>
      <c r="AD315">
        <v>141.85810480000001</v>
      </c>
      <c r="AE315">
        <v>0.73140000000000005</v>
      </c>
      <c r="AF315">
        <v>0.12045882509838611</v>
      </c>
      <c r="AG315">
        <v>0.14759381583892142</v>
      </c>
      <c r="AH315">
        <v>0.27380241410850553</v>
      </c>
      <c r="AI315">
        <v>257.76179691355924</v>
      </c>
      <c r="AJ315">
        <v>5.7769645787297348</v>
      </c>
      <c r="AK315">
        <v>2.0914156474938195</v>
      </c>
      <c r="AL315">
        <v>1.3300472575316691</v>
      </c>
      <c r="AM315">
        <v>5.5</v>
      </c>
      <c r="AN315">
        <v>1.7244745610389201</v>
      </c>
      <c r="AO315">
        <v>78</v>
      </c>
      <c r="AP315">
        <v>0</v>
      </c>
      <c r="AQ315">
        <v>6.08</v>
      </c>
      <c r="AR315">
        <v>3.1202115670708426</v>
      </c>
      <c r="AS315">
        <v>0</v>
      </c>
      <c r="AT315">
        <v>0.47565527292703236</v>
      </c>
      <c r="AU315">
        <v>8522195.2200000007</v>
      </c>
    </row>
    <row r="316" spans="1:47" ht="15" x14ac:dyDescent="0.25">
      <c r="A316" t="s">
        <v>1088</v>
      </c>
      <c r="B316" t="s">
        <v>476</v>
      </c>
      <c r="C316" t="s">
        <v>204</v>
      </c>
      <c r="D316"/>
      <c r="E316">
        <v>86.234999999999999</v>
      </c>
      <c r="F316" t="s">
        <v>1520</v>
      </c>
      <c r="G316">
        <v>-1019106</v>
      </c>
      <c r="H316">
        <v>9.3360711313834874E-2</v>
      </c>
      <c r="I316">
        <v>-1019106</v>
      </c>
      <c r="J316">
        <v>3.6367255318930355E-2</v>
      </c>
      <c r="K316">
        <v>0.73969678758180002</v>
      </c>
      <c r="L316" s="126">
        <v>178430.467</v>
      </c>
      <c r="M316">
        <v>37130</v>
      </c>
      <c r="N316">
        <v>16</v>
      </c>
      <c r="O316">
        <v>49.9</v>
      </c>
      <c r="P316">
        <v>0</v>
      </c>
      <c r="Q316">
        <v>107.39000000000001</v>
      </c>
      <c r="R316">
        <v>13514.4</v>
      </c>
      <c r="S316">
        <v>1140.507335</v>
      </c>
      <c r="T316">
        <v>1382.69268032591</v>
      </c>
      <c r="U316">
        <v>0.29411975241702415</v>
      </c>
      <c r="V316">
        <v>0.19222846734256208</v>
      </c>
      <c r="W316">
        <v>1.7536055566008263E-3</v>
      </c>
      <c r="X316">
        <v>11147.300000000001</v>
      </c>
      <c r="Y316">
        <v>76</v>
      </c>
      <c r="Z316">
        <v>60798.48684210526</v>
      </c>
      <c r="AA316">
        <v>14.197368421052632</v>
      </c>
      <c r="AB316">
        <v>15.006675460526315</v>
      </c>
      <c r="AC316">
        <v>12</v>
      </c>
      <c r="AD316">
        <v>95.042277916666663</v>
      </c>
      <c r="AE316">
        <v>0.78680000000000005</v>
      </c>
      <c r="AF316">
        <v>0.11641215347346574</v>
      </c>
      <c r="AG316">
        <v>0.16458531184335798</v>
      </c>
      <c r="AH316">
        <v>0.28912272117140025</v>
      </c>
      <c r="AI316">
        <v>130.5296296055825</v>
      </c>
      <c r="AJ316">
        <v>9.8719802512259012</v>
      </c>
      <c r="AK316">
        <v>1.696792436353866</v>
      </c>
      <c r="AL316">
        <v>5.8787168670652248</v>
      </c>
      <c r="AM316">
        <v>1.5</v>
      </c>
      <c r="AN316">
        <v>0.80460284809100402</v>
      </c>
      <c r="AO316">
        <v>75</v>
      </c>
      <c r="AP316">
        <v>3.7325038880248837E-2</v>
      </c>
      <c r="AQ316">
        <v>7.08</v>
      </c>
      <c r="AR316">
        <v>3.9252166997420859</v>
      </c>
      <c r="AS316">
        <v>-36177.929999999935</v>
      </c>
      <c r="AT316">
        <v>0.56473892725020391</v>
      </c>
      <c r="AU316">
        <v>15413244.880000001</v>
      </c>
    </row>
    <row r="317" spans="1:47" ht="15" x14ac:dyDescent="0.25">
      <c r="A317" t="s">
        <v>1089</v>
      </c>
      <c r="B317" t="s">
        <v>230</v>
      </c>
      <c r="C317" t="s">
        <v>145</v>
      </c>
      <c r="D317"/>
      <c r="E317">
        <v>106.75700000000001</v>
      </c>
      <c r="F317" t="s">
        <v>1516</v>
      </c>
      <c r="G317">
        <v>1721819</v>
      </c>
      <c r="H317">
        <v>0.65393787476833609</v>
      </c>
      <c r="I317">
        <v>1721819</v>
      </c>
      <c r="J317">
        <v>1.2751706892842538E-2</v>
      </c>
      <c r="K317">
        <v>0.66313308512818891</v>
      </c>
      <c r="L317" s="126">
        <v>208451.3088</v>
      </c>
      <c r="M317">
        <v>65867</v>
      </c>
      <c r="N317">
        <v>0</v>
      </c>
      <c r="O317">
        <v>8.09</v>
      </c>
      <c r="P317">
        <v>0</v>
      </c>
      <c r="Q317">
        <v>-11.09</v>
      </c>
      <c r="R317">
        <v>13773.800000000001</v>
      </c>
      <c r="S317">
        <v>1621.2695699999999</v>
      </c>
      <c r="T317">
        <v>1802.83781236554</v>
      </c>
      <c r="U317">
        <v>9.8334268988962761E-2</v>
      </c>
      <c r="V317">
        <v>8.5322035619283226E-2</v>
      </c>
      <c r="W317">
        <v>2.3808502123431577E-3</v>
      </c>
      <c r="X317">
        <v>12386.6</v>
      </c>
      <c r="Y317">
        <v>119.5</v>
      </c>
      <c r="Z317">
        <v>70244.334728033471</v>
      </c>
      <c r="AA317">
        <v>15.140625</v>
      </c>
      <c r="AB317">
        <v>13.567109372384937</v>
      </c>
      <c r="AC317">
        <v>9.1</v>
      </c>
      <c r="AD317">
        <v>178.1614912087912</v>
      </c>
      <c r="AE317">
        <v>0.28810000000000002</v>
      </c>
      <c r="AF317">
        <v>0.13108741556873943</v>
      </c>
      <c r="AG317">
        <v>9.7311753011194102E-2</v>
      </c>
      <c r="AH317">
        <v>0.22888668337626644</v>
      </c>
      <c r="AI317">
        <v>166.8457886371111</v>
      </c>
      <c r="AJ317">
        <v>8.9372219798744545</v>
      </c>
      <c r="AK317">
        <v>1.7388631877028637</v>
      </c>
      <c r="AL317">
        <v>2.3570737739462189</v>
      </c>
      <c r="AM317">
        <v>0</v>
      </c>
      <c r="AN317">
        <v>0.61083354082118901</v>
      </c>
      <c r="AO317">
        <v>4</v>
      </c>
      <c r="AP317">
        <v>3.7783375314861464E-2</v>
      </c>
      <c r="AQ317">
        <v>95.25</v>
      </c>
      <c r="AR317">
        <v>4.3411632866123195</v>
      </c>
      <c r="AS317">
        <v>27022.22</v>
      </c>
      <c r="AT317">
        <v>0.15426525001363936</v>
      </c>
      <c r="AU317">
        <v>22331050.949999999</v>
      </c>
    </row>
    <row r="318" spans="1:47" ht="15" x14ac:dyDescent="0.25">
      <c r="A318" t="s">
        <v>1090</v>
      </c>
      <c r="B318" t="s">
        <v>231</v>
      </c>
      <c r="C318" t="s">
        <v>119</v>
      </c>
      <c r="D318"/>
      <c r="E318">
        <v>82.116</v>
      </c>
      <c r="F318" t="s">
        <v>1520</v>
      </c>
      <c r="G318">
        <v>647599</v>
      </c>
      <c r="H318">
        <v>0.21935542411975614</v>
      </c>
      <c r="I318">
        <v>899229</v>
      </c>
      <c r="J318">
        <v>7.4544193255199863E-3</v>
      </c>
      <c r="K318">
        <v>0.75489571105157305</v>
      </c>
      <c r="L318" s="126">
        <v>183308.7291</v>
      </c>
      <c r="M318">
        <v>34539</v>
      </c>
      <c r="N318">
        <v>28</v>
      </c>
      <c r="O318">
        <v>53.1</v>
      </c>
      <c r="P318">
        <v>0</v>
      </c>
      <c r="Q318">
        <v>-33.649999999999991</v>
      </c>
      <c r="R318">
        <v>9623.4</v>
      </c>
      <c r="S318">
        <v>2562.3257760000001</v>
      </c>
      <c r="T318">
        <v>3132.8042031654099</v>
      </c>
      <c r="U318">
        <v>0.50704655402100596</v>
      </c>
      <c r="V318">
        <v>0.14552479294108306</v>
      </c>
      <c r="W318">
        <v>1.1199009223876301E-3</v>
      </c>
      <c r="X318">
        <v>7871</v>
      </c>
      <c r="Y318">
        <v>149</v>
      </c>
      <c r="Z318">
        <v>50975.342281879195</v>
      </c>
      <c r="AA318">
        <v>15.644295302013424</v>
      </c>
      <c r="AB318">
        <v>17.196817288590605</v>
      </c>
      <c r="AC318">
        <v>17</v>
      </c>
      <c r="AD318">
        <v>150.72504564705883</v>
      </c>
      <c r="AE318">
        <v>0.36570000000000003</v>
      </c>
      <c r="AF318">
        <v>0.13246756713914715</v>
      </c>
      <c r="AG318">
        <v>0.18458499169240142</v>
      </c>
      <c r="AH318">
        <v>0.32174826366756687</v>
      </c>
      <c r="AI318">
        <v>186.81777488390688</v>
      </c>
      <c r="AJ318">
        <v>5.1171461996122733</v>
      </c>
      <c r="AK318">
        <v>0.88847424627314664</v>
      </c>
      <c r="AL318">
        <v>3.2679876662878535</v>
      </c>
      <c r="AM318">
        <v>2.95</v>
      </c>
      <c r="AN318">
        <v>1.21047487502593</v>
      </c>
      <c r="AO318">
        <v>71</v>
      </c>
      <c r="AP318">
        <v>3.25497287522604E-2</v>
      </c>
      <c r="AQ318">
        <v>14.77</v>
      </c>
      <c r="AR318">
        <v>2.3943380392680953</v>
      </c>
      <c r="AS318">
        <v>106851.54999999993</v>
      </c>
      <c r="AT318">
        <v>0.4831244464764039</v>
      </c>
      <c r="AU318">
        <v>24658243.530000001</v>
      </c>
    </row>
    <row r="319" spans="1:47" ht="15" x14ac:dyDescent="0.25">
      <c r="A319" t="s">
        <v>1091</v>
      </c>
      <c r="B319" t="s">
        <v>232</v>
      </c>
      <c r="C319" t="s">
        <v>233</v>
      </c>
      <c r="D319"/>
      <c r="E319">
        <v>67.158000000000001</v>
      </c>
      <c r="F319" t="s">
        <v>1520</v>
      </c>
      <c r="G319">
        <v>1309212</v>
      </c>
      <c r="H319">
        <v>0.19637632634501601</v>
      </c>
      <c r="I319">
        <v>1348381</v>
      </c>
      <c r="J319">
        <v>3.4274968703653132E-3</v>
      </c>
      <c r="K319">
        <v>0.67077072386039216</v>
      </c>
      <c r="L319" s="126">
        <v>68114.455499999996</v>
      </c>
      <c r="M319">
        <v>28167</v>
      </c>
      <c r="N319">
        <v>63</v>
      </c>
      <c r="O319">
        <v>387.53</v>
      </c>
      <c r="P319">
        <v>42.64</v>
      </c>
      <c r="Q319">
        <v>-516.64</v>
      </c>
      <c r="R319">
        <v>12707.6</v>
      </c>
      <c r="S319">
        <v>4288.7310040000002</v>
      </c>
      <c r="T319">
        <v>6068.6092173514598</v>
      </c>
      <c r="U319">
        <v>0.99989216577128082</v>
      </c>
      <c r="V319">
        <v>0.18559444279849266</v>
      </c>
      <c r="W319">
        <v>1.5760293414755745E-2</v>
      </c>
      <c r="X319">
        <v>8980.5</v>
      </c>
      <c r="Y319">
        <v>311.5800000000001</v>
      </c>
      <c r="Z319">
        <v>55820.511586109489</v>
      </c>
      <c r="AA319">
        <v>10.506024096385541</v>
      </c>
      <c r="AB319">
        <v>13.764461788304766</v>
      </c>
      <c r="AC319">
        <v>38.11</v>
      </c>
      <c r="AD319">
        <v>112.53558131723958</v>
      </c>
      <c r="AE319">
        <v>0.75349999999999995</v>
      </c>
      <c r="AF319">
        <v>0.11808564821894181</v>
      </c>
      <c r="AG319">
        <v>0.16744551784058989</v>
      </c>
      <c r="AH319">
        <v>0.28979348430414448</v>
      </c>
      <c r="AI319">
        <v>198.72918101067268</v>
      </c>
      <c r="AJ319">
        <v>5.0317876418521275</v>
      </c>
      <c r="AK319">
        <v>1.1577536090747815</v>
      </c>
      <c r="AL319">
        <v>1.9869799576672893</v>
      </c>
      <c r="AM319">
        <v>0.5</v>
      </c>
      <c r="AN319">
        <v>0.73361339577960805</v>
      </c>
      <c r="AO319">
        <v>9</v>
      </c>
      <c r="AP319">
        <v>0.10136986301369863</v>
      </c>
      <c r="AQ319">
        <v>124.78</v>
      </c>
      <c r="AR319">
        <v>3.1286266116584516</v>
      </c>
      <c r="AS319">
        <v>67948.729999999981</v>
      </c>
      <c r="AT319">
        <v>0.76421336579484744</v>
      </c>
      <c r="AU319">
        <v>54499362.420000002</v>
      </c>
    </row>
    <row r="320" spans="1:47" ht="15" x14ac:dyDescent="0.25">
      <c r="A320" t="s">
        <v>1092</v>
      </c>
      <c r="B320" t="s">
        <v>608</v>
      </c>
      <c r="C320" t="s">
        <v>139</v>
      </c>
      <c r="D320"/>
      <c r="E320">
        <v>107.01</v>
      </c>
      <c r="F320" t="s">
        <v>1516</v>
      </c>
      <c r="G320">
        <v>882046</v>
      </c>
      <c r="H320">
        <v>0.57382442007520684</v>
      </c>
      <c r="I320">
        <v>963237</v>
      </c>
      <c r="J320">
        <v>0</v>
      </c>
      <c r="K320">
        <v>0.68108387462048803</v>
      </c>
      <c r="L320" s="126">
        <v>147543.2917</v>
      </c>
      <c r="M320">
        <v>46840</v>
      </c>
      <c r="N320">
        <v>0</v>
      </c>
      <c r="O320">
        <v>1.21</v>
      </c>
      <c r="P320">
        <v>0</v>
      </c>
      <c r="Q320">
        <v>40.630000000000003</v>
      </c>
      <c r="R320">
        <v>9923.5</v>
      </c>
      <c r="S320">
        <v>833.19867399999998</v>
      </c>
      <c r="T320">
        <v>915.00242545211813</v>
      </c>
      <c r="U320">
        <v>3.5182378362738485E-2</v>
      </c>
      <c r="V320">
        <v>0.10152690545448469</v>
      </c>
      <c r="W320">
        <v>0</v>
      </c>
      <c r="X320">
        <v>9036.3000000000011</v>
      </c>
      <c r="Y320">
        <v>55.49</v>
      </c>
      <c r="Z320">
        <v>56817.714903586231</v>
      </c>
      <c r="AA320">
        <v>15.155172413793103</v>
      </c>
      <c r="AB320">
        <v>15.015294179131374</v>
      </c>
      <c r="AC320">
        <v>8</v>
      </c>
      <c r="AD320">
        <v>104.14983425</v>
      </c>
      <c r="AE320">
        <v>0.29920000000000002</v>
      </c>
      <c r="AF320">
        <v>0.12064708466036819</v>
      </c>
      <c r="AG320">
        <v>0.16384953585521808</v>
      </c>
      <c r="AH320">
        <v>0.28819867148854678</v>
      </c>
      <c r="AI320">
        <v>182.76793368972645</v>
      </c>
      <c r="AJ320">
        <v>4.3305786632694607</v>
      </c>
      <c r="AK320">
        <v>1.1012363903810036</v>
      </c>
      <c r="AL320">
        <v>2.5685335758658279</v>
      </c>
      <c r="AM320">
        <v>2.2999999999999998</v>
      </c>
      <c r="AN320">
        <v>1.2543497331315401</v>
      </c>
      <c r="AO320">
        <v>53</v>
      </c>
      <c r="AP320">
        <v>0</v>
      </c>
      <c r="AQ320">
        <v>8.51</v>
      </c>
      <c r="AR320">
        <v>2.9784525210084039</v>
      </c>
      <c r="AS320">
        <v>-1117.5600000000559</v>
      </c>
      <c r="AT320">
        <v>0.79346154973730931</v>
      </c>
      <c r="AU320">
        <v>8268229.5099999998</v>
      </c>
    </row>
    <row r="321" spans="1:47" ht="15" x14ac:dyDescent="0.25">
      <c r="A321" t="s">
        <v>1093</v>
      </c>
      <c r="B321" t="s">
        <v>713</v>
      </c>
      <c r="C321" t="s">
        <v>100</v>
      </c>
      <c r="D321"/>
      <c r="E321">
        <v>93.524000000000001</v>
      </c>
      <c r="F321" t="s">
        <v>1517</v>
      </c>
      <c r="G321">
        <v>-973421</v>
      </c>
      <c r="H321">
        <v>0.35444456821070758</v>
      </c>
      <c r="I321">
        <v>-986279</v>
      </c>
      <c r="J321">
        <v>1.208774494047868E-2</v>
      </c>
      <c r="K321">
        <v>0.74984122440621737</v>
      </c>
      <c r="L321" s="126">
        <v>162733.40580000001</v>
      </c>
      <c r="M321">
        <v>38309</v>
      </c>
      <c r="N321">
        <v>150</v>
      </c>
      <c r="O321">
        <v>34.309999999999995</v>
      </c>
      <c r="P321">
        <v>0.57999999999999996</v>
      </c>
      <c r="Q321">
        <v>198.82</v>
      </c>
      <c r="R321">
        <v>11076.5</v>
      </c>
      <c r="S321">
        <v>2159.9020829999999</v>
      </c>
      <c r="T321">
        <v>2527.5621353922302</v>
      </c>
      <c r="U321">
        <v>0.3836748279111688</v>
      </c>
      <c r="V321">
        <v>0.12947142520997329</v>
      </c>
      <c r="W321">
        <v>6.0011479696322877E-3</v>
      </c>
      <c r="X321">
        <v>9465.3000000000011</v>
      </c>
      <c r="Y321">
        <v>138.79</v>
      </c>
      <c r="Z321">
        <v>52020.67872325096</v>
      </c>
      <c r="AA321">
        <v>12.876712328767123</v>
      </c>
      <c r="AB321">
        <v>15.56237540889113</v>
      </c>
      <c r="AC321">
        <v>11</v>
      </c>
      <c r="AD321">
        <v>196.35473481818181</v>
      </c>
      <c r="AE321">
        <v>0.62050000000000005</v>
      </c>
      <c r="AF321">
        <v>0.10395636436973542</v>
      </c>
      <c r="AG321">
        <v>0.19397750821960977</v>
      </c>
      <c r="AH321">
        <v>0.31104157811061439</v>
      </c>
      <c r="AI321">
        <v>169.08173887806745</v>
      </c>
      <c r="AJ321">
        <v>10.759505969331872</v>
      </c>
      <c r="AK321">
        <v>0.88663677437020816</v>
      </c>
      <c r="AL321">
        <v>2.7593690032858711</v>
      </c>
      <c r="AM321">
        <v>2</v>
      </c>
      <c r="AN321">
        <v>1.10122699577139</v>
      </c>
      <c r="AO321">
        <v>91</v>
      </c>
      <c r="AP321">
        <v>1.7777777777777778E-2</v>
      </c>
      <c r="AQ321">
        <v>16.75</v>
      </c>
      <c r="AR321">
        <v>3.7347551755365078</v>
      </c>
      <c r="AS321">
        <v>-127904.96999999997</v>
      </c>
      <c r="AT321">
        <v>0.55108208038768458</v>
      </c>
      <c r="AU321">
        <v>23924098.039999999</v>
      </c>
    </row>
    <row r="322" spans="1:47" ht="15" x14ac:dyDescent="0.25">
      <c r="A322" t="s">
        <v>1094</v>
      </c>
      <c r="B322" t="s">
        <v>234</v>
      </c>
      <c r="C322" t="s">
        <v>113</v>
      </c>
      <c r="D322"/>
      <c r="E322">
        <v>79.399000000000001</v>
      </c>
      <c r="F322" t="s">
        <v>1520</v>
      </c>
      <c r="G322">
        <v>879513</v>
      </c>
      <c r="H322">
        <v>0.2980376938404124</v>
      </c>
      <c r="I322">
        <v>756321</v>
      </c>
      <c r="J322">
        <v>1.937444443511422E-2</v>
      </c>
      <c r="K322">
        <v>0.55001997334488151</v>
      </c>
      <c r="L322" s="126">
        <v>123993.52860000001</v>
      </c>
      <c r="M322">
        <v>31757</v>
      </c>
      <c r="N322">
        <v>5</v>
      </c>
      <c r="O322">
        <v>11.84</v>
      </c>
      <c r="P322">
        <v>0</v>
      </c>
      <c r="Q322">
        <v>43.849999999999994</v>
      </c>
      <c r="R322">
        <v>10535.6</v>
      </c>
      <c r="S322">
        <v>1437.8343890000001</v>
      </c>
      <c r="T322">
        <v>1880.0405863442202</v>
      </c>
      <c r="U322">
        <v>0.63120542737276253</v>
      </c>
      <c r="V322">
        <v>0.20744976701207554</v>
      </c>
      <c r="W322">
        <v>0</v>
      </c>
      <c r="X322">
        <v>8057.5</v>
      </c>
      <c r="Y322">
        <v>92</v>
      </c>
      <c r="Z322">
        <v>54203.891304347824</v>
      </c>
      <c r="AA322">
        <v>12.554347826086957</v>
      </c>
      <c r="AB322">
        <v>15.62863466304348</v>
      </c>
      <c r="AC322">
        <v>11</v>
      </c>
      <c r="AD322">
        <v>130.7122171818182</v>
      </c>
      <c r="AE322">
        <v>0.29920000000000002</v>
      </c>
      <c r="AF322">
        <v>9.5480664524206074E-2</v>
      </c>
      <c r="AG322">
        <v>0.23181073437364896</v>
      </c>
      <c r="AH322">
        <v>0.33026384540268688</v>
      </c>
      <c r="AI322">
        <v>251.81759649789541</v>
      </c>
      <c r="AJ322">
        <v>4.1577555016681771</v>
      </c>
      <c r="AK322">
        <v>1.3647836065754877</v>
      </c>
      <c r="AL322">
        <v>2.1593325913078063</v>
      </c>
      <c r="AM322">
        <v>2</v>
      </c>
      <c r="AN322">
        <v>1.5930367684675799</v>
      </c>
      <c r="AO322">
        <v>26</v>
      </c>
      <c r="AP322">
        <v>5.6044835868694952E-3</v>
      </c>
      <c r="AQ322">
        <v>47.73</v>
      </c>
      <c r="AR322">
        <v>3.6625499654609945</v>
      </c>
      <c r="AS322">
        <v>-22183.340000000084</v>
      </c>
      <c r="AT322">
        <v>0.3474785903640441</v>
      </c>
      <c r="AU322">
        <v>15148446.43</v>
      </c>
    </row>
    <row r="323" spans="1:47" ht="15" x14ac:dyDescent="0.25">
      <c r="A323" t="s">
        <v>1095</v>
      </c>
      <c r="B323" t="s">
        <v>370</v>
      </c>
      <c r="C323" t="s">
        <v>371</v>
      </c>
      <c r="D323"/>
      <c r="E323">
        <v>95.722999999999999</v>
      </c>
      <c r="F323" t="s">
        <v>1516</v>
      </c>
      <c r="G323">
        <v>4557967</v>
      </c>
      <c r="H323">
        <v>0.42600019144328294</v>
      </c>
      <c r="I323">
        <v>4534560</v>
      </c>
      <c r="J323">
        <v>0</v>
      </c>
      <c r="K323">
        <v>0.78864713265675268</v>
      </c>
      <c r="L323" s="126">
        <v>150296.07060000001</v>
      </c>
      <c r="M323">
        <v>51769</v>
      </c>
      <c r="N323">
        <v>159</v>
      </c>
      <c r="O323">
        <v>79.900000000000006</v>
      </c>
      <c r="P323">
        <v>0</v>
      </c>
      <c r="Q323">
        <v>-121.50999999999999</v>
      </c>
      <c r="R323">
        <v>10618.5</v>
      </c>
      <c r="S323">
        <v>4962.1566169999996</v>
      </c>
      <c r="T323">
        <v>6042.2761455045102</v>
      </c>
      <c r="U323">
        <v>0.22935143302430758</v>
      </c>
      <c r="V323">
        <v>0.16796731186286135</v>
      </c>
      <c r="W323">
        <v>7.1853904969158694E-3</v>
      </c>
      <c r="X323">
        <v>8720.4</v>
      </c>
      <c r="Y323">
        <v>299</v>
      </c>
      <c r="Z323">
        <v>64664.391304347824</v>
      </c>
      <c r="AA323">
        <v>13.22397476340694</v>
      </c>
      <c r="AB323">
        <v>16.595841528428092</v>
      </c>
      <c r="AC323">
        <v>35</v>
      </c>
      <c r="AD323">
        <v>141.77590334285713</v>
      </c>
      <c r="AE323">
        <v>0.58730000000000004</v>
      </c>
      <c r="AF323">
        <v>0.12515272468355262</v>
      </c>
      <c r="AG323">
        <v>0.12750008975251276</v>
      </c>
      <c r="AH323">
        <v>0.26502703954245699</v>
      </c>
      <c r="AI323">
        <v>263.81472836128341</v>
      </c>
      <c r="AJ323">
        <v>3.898147140379959</v>
      </c>
      <c r="AK323">
        <v>0.67204901114514659</v>
      </c>
      <c r="AL323">
        <v>1.6777068268797408</v>
      </c>
      <c r="AM323">
        <v>5</v>
      </c>
      <c r="AN323">
        <v>1.1660713062299299</v>
      </c>
      <c r="AO323">
        <v>140</v>
      </c>
      <c r="AP323">
        <v>3.4545454545454546E-2</v>
      </c>
      <c r="AQ323">
        <v>14.86</v>
      </c>
      <c r="AR323">
        <v>3.9714088570344526</v>
      </c>
      <c r="AS323">
        <v>45542.800000000279</v>
      </c>
      <c r="AT323">
        <v>0.4158418166715882</v>
      </c>
      <c r="AU323">
        <v>52690851.380000003</v>
      </c>
    </row>
    <row r="324" spans="1:47" ht="15" x14ac:dyDescent="0.25">
      <c r="A324" t="s">
        <v>1096</v>
      </c>
      <c r="B324" t="s">
        <v>761</v>
      </c>
      <c r="C324" t="s">
        <v>183</v>
      </c>
      <c r="D324"/>
      <c r="E324">
        <v>105.04</v>
      </c>
      <c r="F324" t="s">
        <v>1516</v>
      </c>
      <c r="G324">
        <v>-1171438</v>
      </c>
      <c r="H324">
        <v>0.3731985752941348</v>
      </c>
      <c r="I324">
        <v>-1440794</v>
      </c>
      <c r="J324">
        <v>0</v>
      </c>
      <c r="K324">
        <v>0.85694854690550903</v>
      </c>
      <c r="L324" s="126">
        <v>166025.60829999999</v>
      </c>
      <c r="M324">
        <v>69521</v>
      </c>
      <c r="N324">
        <v>179</v>
      </c>
      <c r="O324">
        <v>63.43</v>
      </c>
      <c r="P324">
        <v>0</v>
      </c>
      <c r="Q324">
        <v>124.45999999999998</v>
      </c>
      <c r="R324">
        <v>11227.6</v>
      </c>
      <c r="S324">
        <v>10256.873568999999</v>
      </c>
      <c r="T324">
        <v>11786.9038525505</v>
      </c>
      <c r="U324">
        <v>8.6253752183693327E-2</v>
      </c>
      <c r="V324">
        <v>9.0764334739749E-2</v>
      </c>
      <c r="W324">
        <v>6.4515928323421456E-2</v>
      </c>
      <c r="X324">
        <v>9770.1</v>
      </c>
      <c r="Y324">
        <v>534.29999999999995</v>
      </c>
      <c r="Z324">
        <v>77662.52292719447</v>
      </c>
      <c r="AA324">
        <v>11.278181818181817</v>
      </c>
      <c r="AB324">
        <v>19.196843662736292</v>
      </c>
      <c r="AC324">
        <v>49</v>
      </c>
      <c r="AD324">
        <v>209.32395038775508</v>
      </c>
      <c r="AE324">
        <v>0</v>
      </c>
      <c r="AF324">
        <v>0.11101141415332336</v>
      </c>
      <c r="AG324">
        <v>0.16842417461269757</v>
      </c>
      <c r="AH324">
        <v>0.2840608334963744</v>
      </c>
      <c r="AI324">
        <v>159.31969805486446</v>
      </c>
      <c r="AJ324">
        <v>6.9536477876192846</v>
      </c>
      <c r="AK324">
        <v>1.4409672900799328</v>
      </c>
      <c r="AL324">
        <v>2.5114867066228839</v>
      </c>
      <c r="AM324">
        <v>0.43</v>
      </c>
      <c r="AN324">
        <v>0.85399795244131704</v>
      </c>
      <c r="AO324">
        <v>25</v>
      </c>
      <c r="AP324">
        <v>4.4546211490424648E-2</v>
      </c>
      <c r="AQ324">
        <v>282.32</v>
      </c>
      <c r="AR324">
        <v>5.1928478133542901</v>
      </c>
      <c r="AS324">
        <v>-77093.85999999987</v>
      </c>
      <c r="AT324">
        <v>0.37794492710231181</v>
      </c>
      <c r="AU324">
        <v>115159730.47</v>
      </c>
    </row>
    <row r="325" spans="1:47" ht="15" x14ac:dyDescent="0.25">
      <c r="A325" t="s">
        <v>1097</v>
      </c>
      <c r="B325" t="s">
        <v>235</v>
      </c>
      <c r="C325" t="s">
        <v>100</v>
      </c>
      <c r="D325"/>
      <c r="E325">
        <v>81.222000000000008</v>
      </c>
      <c r="F325" t="s">
        <v>1520</v>
      </c>
      <c r="G325">
        <v>-4440574</v>
      </c>
      <c r="H325">
        <v>0.41459372930088384</v>
      </c>
      <c r="I325">
        <v>-3648306</v>
      </c>
      <c r="J325">
        <v>0</v>
      </c>
      <c r="K325">
        <v>0.65169421260654792</v>
      </c>
      <c r="L325" s="126">
        <v>94922.849300000002</v>
      </c>
      <c r="M325">
        <v>29618</v>
      </c>
      <c r="N325">
        <v>80</v>
      </c>
      <c r="O325">
        <v>105.53999999999999</v>
      </c>
      <c r="P325">
        <v>0</v>
      </c>
      <c r="Q325">
        <v>-102.80000000000001</v>
      </c>
      <c r="R325">
        <v>12097.7</v>
      </c>
      <c r="S325">
        <v>3900.507521</v>
      </c>
      <c r="T325">
        <v>5336.7974879952608</v>
      </c>
      <c r="U325">
        <v>1</v>
      </c>
      <c r="V325">
        <v>0.14689582109896923</v>
      </c>
      <c r="W325">
        <v>2.4277445817031149E-2</v>
      </c>
      <c r="X325">
        <v>8841.9</v>
      </c>
      <c r="Y325">
        <v>267.2</v>
      </c>
      <c r="Z325">
        <v>50179.86901197605</v>
      </c>
      <c r="AA325">
        <v>13.775086505190311</v>
      </c>
      <c r="AB325">
        <v>14.597707788173654</v>
      </c>
      <c r="AC325">
        <v>34</v>
      </c>
      <c r="AD325">
        <v>114.72080944117647</v>
      </c>
      <c r="AE325">
        <v>0.42109999999999997</v>
      </c>
      <c r="AF325">
        <v>0.10416613919302642</v>
      </c>
      <c r="AG325">
        <v>0.17831798046888439</v>
      </c>
      <c r="AH325">
        <v>0.28511644727395857</v>
      </c>
      <c r="AI325">
        <v>170.33680781870746</v>
      </c>
      <c r="AJ325">
        <v>12.926631186032511</v>
      </c>
      <c r="AK325">
        <v>1.4880482089102949</v>
      </c>
      <c r="AL325">
        <v>2.6030669476219148</v>
      </c>
      <c r="AM325">
        <v>4.5999999999999996</v>
      </c>
      <c r="AN325">
        <v>0.98632173815815005</v>
      </c>
      <c r="AO325">
        <v>13</v>
      </c>
      <c r="AP325">
        <v>3.3883192153366028E-2</v>
      </c>
      <c r="AQ325">
        <v>148.54</v>
      </c>
      <c r="AR325">
        <v>2.4511917210610599</v>
      </c>
      <c r="AS325">
        <v>-10896.239999999991</v>
      </c>
      <c r="AT325">
        <v>0.69074629304146673</v>
      </c>
      <c r="AU325">
        <v>47187316.469999999</v>
      </c>
    </row>
    <row r="326" spans="1:47" ht="15" x14ac:dyDescent="0.25">
      <c r="A326" t="s">
        <v>1098</v>
      </c>
      <c r="B326" t="s">
        <v>736</v>
      </c>
      <c r="C326" t="s">
        <v>192</v>
      </c>
      <c r="D326"/>
      <c r="E326">
        <v>93.971000000000004</v>
      </c>
      <c r="F326" t="s">
        <v>1517</v>
      </c>
      <c r="G326">
        <v>626655</v>
      </c>
      <c r="H326">
        <v>0.39751716947421734</v>
      </c>
      <c r="I326">
        <v>519282</v>
      </c>
      <c r="J326">
        <v>0</v>
      </c>
      <c r="K326">
        <v>0.61744844208570959</v>
      </c>
      <c r="L326" s="126">
        <v>195630.60740000001</v>
      </c>
      <c r="M326">
        <v>40126</v>
      </c>
      <c r="N326">
        <v>0</v>
      </c>
      <c r="O326">
        <v>25.260000000000005</v>
      </c>
      <c r="P326">
        <v>0</v>
      </c>
      <c r="Q326">
        <v>-43.769999999999996</v>
      </c>
      <c r="R326">
        <v>12208</v>
      </c>
      <c r="S326">
        <v>648.69334200000003</v>
      </c>
      <c r="T326">
        <v>778.428035581465</v>
      </c>
      <c r="U326">
        <v>0.41054505381373246</v>
      </c>
      <c r="V326">
        <v>0.12773906349111255</v>
      </c>
      <c r="W326">
        <v>0</v>
      </c>
      <c r="X326">
        <v>10173.4</v>
      </c>
      <c r="Y326">
        <v>46.43</v>
      </c>
      <c r="Z326">
        <v>45592.332543614044</v>
      </c>
      <c r="AA326">
        <v>7.46</v>
      </c>
      <c r="AB326">
        <v>13.971426706870558</v>
      </c>
      <c r="AC326">
        <v>6</v>
      </c>
      <c r="AD326">
        <v>108.11555700000001</v>
      </c>
      <c r="AE326">
        <v>0.53190000000000004</v>
      </c>
      <c r="AF326">
        <v>0.10512994301766466</v>
      </c>
      <c r="AG326">
        <v>0.1682523886037805</v>
      </c>
      <c r="AH326">
        <v>0.28055873604552423</v>
      </c>
      <c r="AI326">
        <v>171.68975352301365</v>
      </c>
      <c r="AJ326">
        <v>6.5712803706430591</v>
      </c>
      <c r="AK326">
        <v>1.1881783899294269</v>
      </c>
      <c r="AL326">
        <v>4.0224067556162124</v>
      </c>
      <c r="AM326">
        <v>2</v>
      </c>
      <c r="AN326">
        <v>1.3119920188741501</v>
      </c>
      <c r="AO326">
        <v>49</v>
      </c>
      <c r="AP326">
        <v>4.5226130653266333E-2</v>
      </c>
      <c r="AQ326">
        <v>6.71</v>
      </c>
      <c r="AR326">
        <v>3.9871179975140367</v>
      </c>
      <c r="AS326">
        <v>-12777.209999999963</v>
      </c>
      <c r="AT326">
        <v>0.44223943611522032</v>
      </c>
      <c r="AU326">
        <v>7919280.4100000001</v>
      </c>
    </row>
    <row r="327" spans="1:47" ht="15" x14ac:dyDescent="0.25">
      <c r="A327" t="s">
        <v>1099</v>
      </c>
      <c r="B327" t="s">
        <v>236</v>
      </c>
      <c r="C327" t="s">
        <v>237</v>
      </c>
      <c r="D327"/>
      <c r="E327">
        <v>94.192000000000007</v>
      </c>
      <c r="F327" t="s">
        <v>1516</v>
      </c>
      <c r="G327">
        <v>-96400</v>
      </c>
      <c r="H327">
        <v>0.11251753692336036</v>
      </c>
      <c r="I327">
        <v>-96400</v>
      </c>
      <c r="J327">
        <v>0</v>
      </c>
      <c r="K327">
        <v>0.83049324391570423</v>
      </c>
      <c r="L327" s="126">
        <v>164692.7843</v>
      </c>
      <c r="M327">
        <v>40711</v>
      </c>
      <c r="N327">
        <v>25</v>
      </c>
      <c r="O327">
        <v>68.42</v>
      </c>
      <c r="P327">
        <v>0</v>
      </c>
      <c r="Q327">
        <v>-29.5</v>
      </c>
      <c r="R327">
        <v>14100.4</v>
      </c>
      <c r="S327">
        <v>2190.1764010000002</v>
      </c>
      <c r="T327">
        <v>2577.6132508590904</v>
      </c>
      <c r="U327">
        <v>0.33049457325423898</v>
      </c>
      <c r="V327">
        <v>0.11436015970477986</v>
      </c>
      <c r="W327">
        <v>7.5102142423275967E-3</v>
      </c>
      <c r="X327">
        <v>11981</v>
      </c>
      <c r="Y327">
        <v>150.75</v>
      </c>
      <c r="Z327">
        <v>74418.82587064676</v>
      </c>
      <c r="AA327">
        <v>15.893750000000001</v>
      </c>
      <c r="AB327">
        <v>14.528533339966833</v>
      </c>
      <c r="AC327">
        <v>18.5</v>
      </c>
      <c r="AD327">
        <v>118.38791356756758</v>
      </c>
      <c r="AE327">
        <v>0.58730000000000004</v>
      </c>
      <c r="AF327">
        <v>0.12041010234834555</v>
      </c>
      <c r="AG327">
        <v>0.128333619881279</v>
      </c>
      <c r="AH327">
        <v>0.26410846441737457</v>
      </c>
      <c r="AI327">
        <v>187.65109504985483</v>
      </c>
      <c r="AJ327">
        <v>7.4316190700967661</v>
      </c>
      <c r="AK327">
        <v>1.4628632883118526</v>
      </c>
      <c r="AL327">
        <v>3.3533322059714492</v>
      </c>
      <c r="AM327">
        <v>2.65</v>
      </c>
      <c r="AN327">
        <v>0.89565649374866996</v>
      </c>
      <c r="AO327">
        <v>9</v>
      </c>
      <c r="AP327">
        <v>6.9023569023569029E-2</v>
      </c>
      <c r="AQ327">
        <v>117.33</v>
      </c>
      <c r="AR327">
        <v>3.5006494412482834</v>
      </c>
      <c r="AS327">
        <v>17266.990000000107</v>
      </c>
      <c r="AT327">
        <v>0.45185858068242418</v>
      </c>
      <c r="AU327">
        <v>30882381.32</v>
      </c>
    </row>
    <row r="328" spans="1:47" ht="15" x14ac:dyDescent="0.25">
      <c r="A328" t="s">
        <v>1100</v>
      </c>
      <c r="B328" t="s">
        <v>238</v>
      </c>
      <c r="C328" t="s">
        <v>109</v>
      </c>
      <c r="D328"/>
      <c r="E328">
        <v>95.704999999999998</v>
      </c>
      <c r="F328" t="s">
        <v>1516</v>
      </c>
      <c r="G328">
        <v>12260409</v>
      </c>
      <c r="H328">
        <v>0.62204077107735078</v>
      </c>
      <c r="I328">
        <v>12596201</v>
      </c>
      <c r="J328">
        <v>0</v>
      </c>
      <c r="K328">
        <v>0.66627053829983962</v>
      </c>
      <c r="L328" s="126">
        <v>331824.90279999998</v>
      </c>
      <c r="M328">
        <v>48990</v>
      </c>
      <c r="N328">
        <v>23</v>
      </c>
      <c r="O328">
        <v>37.46</v>
      </c>
      <c r="P328">
        <v>0</v>
      </c>
      <c r="Q328">
        <v>-12.56</v>
      </c>
      <c r="R328">
        <v>15030.7</v>
      </c>
      <c r="S328">
        <v>4178.5763360000001</v>
      </c>
      <c r="T328">
        <v>5431.2223964531004</v>
      </c>
      <c r="U328">
        <v>0.25791484260202829</v>
      </c>
      <c r="V328">
        <v>0.17173818025470194</v>
      </c>
      <c r="W328">
        <v>3.1782636075312329E-2</v>
      </c>
      <c r="X328">
        <v>11564.1</v>
      </c>
      <c r="Y328">
        <v>305.7</v>
      </c>
      <c r="Z328">
        <v>79716.195649329398</v>
      </c>
      <c r="AA328">
        <v>15.267100977198696</v>
      </c>
      <c r="AB328">
        <v>13.668879084069349</v>
      </c>
      <c r="AC328">
        <v>38.880000000000003</v>
      </c>
      <c r="AD328">
        <v>107.47367119341563</v>
      </c>
      <c r="AE328">
        <v>0</v>
      </c>
      <c r="AF328">
        <v>0.11087577742939743</v>
      </c>
      <c r="AG328">
        <v>0.17022086733509875</v>
      </c>
      <c r="AH328">
        <v>0.28745342129195278</v>
      </c>
      <c r="AI328">
        <v>195.65778730816035</v>
      </c>
      <c r="AJ328">
        <v>8.5000654499731514</v>
      </c>
      <c r="AK328">
        <v>1.6644008532592278</v>
      </c>
      <c r="AL328">
        <v>4.883829184254334</v>
      </c>
      <c r="AM328">
        <v>5.2</v>
      </c>
      <c r="AN328">
        <v>0.52158082987125298</v>
      </c>
      <c r="AO328">
        <v>22</v>
      </c>
      <c r="AP328">
        <v>9.329993738259236E-2</v>
      </c>
      <c r="AQ328">
        <v>66.319999999999993</v>
      </c>
      <c r="AR328">
        <v>6.8006930877564633</v>
      </c>
      <c r="AS328">
        <v>-55685.110000000102</v>
      </c>
      <c r="AT328">
        <v>0.24172241317061713</v>
      </c>
      <c r="AU328">
        <v>62807027.700000003</v>
      </c>
    </row>
    <row r="329" spans="1:47" ht="15" x14ac:dyDescent="0.25">
      <c r="A329" t="s">
        <v>1101</v>
      </c>
      <c r="B329" t="s">
        <v>633</v>
      </c>
      <c r="C329" t="s">
        <v>335</v>
      </c>
      <c r="D329"/>
      <c r="E329">
        <v>86.221000000000004</v>
      </c>
      <c r="F329" t="s">
        <v>1516</v>
      </c>
      <c r="G329">
        <v>974122</v>
      </c>
      <c r="H329">
        <v>0.20665312649499495</v>
      </c>
      <c r="I329">
        <v>974122</v>
      </c>
      <c r="J329">
        <v>0</v>
      </c>
      <c r="K329">
        <v>0.7006293820056283</v>
      </c>
      <c r="L329" s="126">
        <v>95287.449399999998</v>
      </c>
      <c r="M329">
        <v>32805</v>
      </c>
      <c r="N329">
        <v>22</v>
      </c>
      <c r="O329">
        <v>83.78</v>
      </c>
      <c r="P329">
        <v>0</v>
      </c>
      <c r="Q329">
        <v>489.02</v>
      </c>
      <c r="R329">
        <v>9506.9</v>
      </c>
      <c r="S329">
        <v>2243.0466919999999</v>
      </c>
      <c r="T329">
        <v>3045.4460699642204</v>
      </c>
      <c r="U329">
        <v>0.99102716360217435</v>
      </c>
      <c r="V329">
        <v>0.18091032721132494</v>
      </c>
      <c r="W329">
        <v>4.4582219512709104E-4</v>
      </c>
      <c r="X329">
        <v>7002</v>
      </c>
      <c r="Y329">
        <v>123.7</v>
      </c>
      <c r="Z329">
        <v>54025.400161681486</v>
      </c>
      <c r="AA329">
        <v>13.384</v>
      </c>
      <c r="AB329">
        <v>18.132956281325786</v>
      </c>
      <c r="AC329">
        <v>19</v>
      </c>
      <c r="AD329">
        <v>118.05508905263157</v>
      </c>
      <c r="AE329">
        <v>0.43219999999999997</v>
      </c>
      <c r="AF329">
        <v>0.11331522330190529</v>
      </c>
      <c r="AG329">
        <v>0.18900161606351071</v>
      </c>
      <c r="AH329">
        <v>0.30266545708739251</v>
      </c>
      <c r="AI329">
        <v>131.21215935882981</v>
      </c>
      <c r="AJ329">
        <v>6.6700470924009991</v>
      </c>
      <c r="AK329">
        <v>1.8344541732497495</v>
      </c>
      <c r="AL329">
        <v>3.3924793503559112</v>
      </c>
      <c r="AM329">
        <v>0.5</v>
      </c>
      <c r="AN329">
        <v>1.57642088367858</v>
      </c>
      <c r="AO329">
        <v>54</v>
      </c>
      <c r="AP329">
        <v>8.7281795511221949E-2</v>
      </c>
      <c r="AQ329">
        <v>29.43</v>
      </c>
      <c r="AR329">
        <v>2.0908880397357823</v>
      </c>
      <c r="AS329">
        <v>-10794</v>
      </c>
      <c r="AT329">
        <v>0.62519627854650317</v>
      </c>
      <c r="AU329">
        <v>21324336.390000001</v>
      </c>
    </row>
    <row r="330" spans="1:47" ht="15" x14ac:dyDescent="0.25">
      <c r="A330" t="s">
        <v>1102</v>
      </c>
      <c r="B330" t="s">
        <v>523</v>
      </c>
      <c r="C330" t="s">
        <v>179</v>
      </c>
      <c r="D330"/>
      <c r="E330">
        <v>86.657000000000011</v>
      </c>
      <c r="F330" t="s">
        <v>1520</v>
      </c>
      <c r="G330">
        <v>786824</v>
      </c>
      <c r="H330">
        <v>0.68092870065298627</v>
      </c>
      <c r="I330">
        <v>525845</v>
      </c>
      <c r="J330">
        <v>1.3684454507257731E-2</v>
      </c>
      <c r="K330">
        <v>0.58187982081962919</v>
      </c>
      <c r="L330" s="126">
        <v>180254.0178</v>
      </c>
      <c r="M330">
        <v>39268</v>
      </c>
      <c r="N330">
        <v>19</v>
      </c>
      <c r="O330">
        <v>13.65</v>
      </c>
      <c r="P330">
        <v>0</v>
      </c>
      <c r="Q330">
        <v>-28.33</v>
      </c>
      <c r="R330">
        <v>11179.800000000001</v>
      </c>
      <c r="S330">
        <v>682.95328800000004</v>
      </c>
      <c r="T330">
        <v>797.3037789055021</v>
      </c>
      <c r="U330">
        <v>0.37481036184717803</v>
      </c>
      <c r="V330">
        <v>0.10803393774714501</v>
      </c>
      <c r="W330">
        <v>1.9034976810888418E-2</v>
      </c>
      <c r="X330">
        <v>9576.4</v>
      </c>
      <c r="Y330">
        <v>51</v>
      </c>
      <c r="Z330">
        <v>51057.725490196077</v>
      </c>
      <c r="AA330">
        <v>12.745098039215685</v>
      </c>
      <c r="AB330">
        <v>13.391240941176472</v>
      </c>
      <c r="AC330">
        <v>4.5</v>
      </c>
      <c r="AD330">
        <v>151.76739733333335</v>
      </c>
      <c r="AE330">
        <v>0.28810000000000002</v>
      </c>
      <c r="AF330">
        <v>0.10883900815425698</v>
      </c>
      <c r="AG330">
        <v>0.17694249148928287</v>
      </c>
      <c r="AH330">
        <v>0.29849910729603873</v>
      </c>
      <c r="AI330">
        <v>173.23000281096822</v>
      </c>
      <c r="AJ330">
        <v>4.9664520573418534</v>
      </c>
      <c r="AK330">
        <v>1.3616104574500456</v>
      </c>
      <c r="AL330">
        <v>2.4041539033708625</v>
      </c>
      <c r="AM330">
        <v>3.36</v>
      </c>
      <c r="AN330">
        <v>1.13818912250639</v>
      </c>
      <c r="AO330">
        <v>102</v>
      </c>
      <c r="AP330">
        <v>0.10900473933649289</v>
      </c>
      <c r="AQ330">
        <v>1.94</v>
      </c>
      <c r="AR330">
        <v>3.1887569944044767</v>
      </c>
      <c r="AS330">
        <v>-10872.109999999986</v>
      </c>
      <c r="AT330">
        <v>0.58757068804584667</v>
      </c>
      <c r="AU330">
        <v>7635302.5999999996</v>
      </c>
    </row>
    <row r="331" spans="1:47" ht="15" x14ac:dyDescent="0.25">
      <c r="A331" t="s">
        <v>1530</v>
      </c>
      <c r="B331" t="s">
        <v>743</v>
      </c>
      <c r="C331" t="s">
        <v>192</v>
      </c>
      <c r="D331"/>
      <c r="E331">
        <v>91.076999999999998</v>
      </c>
      <c r="F331" t="s">
        <v>1516</v>
      </c>
      <c r="G331">
        <v>714338</v>
      </c>
      <c r="H331">
        <v>0.62774241416600784</v>
      </c>
      <c r="I331">
        <v>722461</v>
      </c>
      <c r="J331">
        <v>0</v>
      </c>
      <c r="K331">
        <v>0.71373207376653303</v>
      </c>
      <c r="L331" s="126">
        <v>77234.939100000003</v>
      </c>
      <c r="M331">
        <v>34239</v>
      </c>
      <c r="N331">
        <v>5</v>
      </c>
      <c r="O331">
        <v>8.7499999999999982</v>
      </c>
      <c r="P331">
        <v>0</v>
      </c>
      <c r="Q331">
        <v>179.72</v>
      </c>
      <c r="R331">
        <v>9087.1</v>
      </c>
      <c r="S331">
        <v>788.50667299999998</v>
      </c>
      <c r="T331">
        <v>927.82628716441104</v>
      </c>
      <c r="U331">
        <v>0.32713320994304379</v>
      </c>
      <c r="V331">
        <v>0.12893832795756188</v>
      </c>
      <c r="W331">
        <v>0</v>
      </c>
      <c r="X331">
        <v>7722.6</v>
      </c>
      <c r="Y331">
        <v>51.5</v>
      </c>
      <c r="Z331">
        <v>59435.262135922327</v>
      </c>
      <c r="AA331">
        <v>12.854545454545455</v>
      </c>
      <c r="AB331">
        <v>15.310809184466018</v>
      </c>
      <c r="AC331">
        <v>7.69</v>
      </c>
      <c r="AD331">
        <v>102.53662847854355</v>
      </c>
      <c r="AE331">
        <v>0.72030000000000005</v>
      </c>
      <c r="AF331">
        <v>0.10944215991237055</v>
      </c>
      <c r="AG331">
        <v>0.1536766623011814</v>
      </c>
      <c r="AH331">
        <v>0.26549970126816153</v>
      </c>
      <c r="AI331">
        <v>233.09504699651413</v>
      </c>
      <c r="AJ331">
        <v>4.8208995794273033</v>
      </c>
      <c r="AK331">
        <v>0.82941440828740409</v>
      </c>
      <c r="AL331">
        <v>2.3484294085322395</v>
      </c>
      <c r="AM331">
        <v>4.8</v>
      </c>
      <c r="AN331">
        <v>0.38217915727997398</v>
      </c>
      <c r="AO331">
        <v>2</v>
      </c>
      <c r="AP331">
        <v>1.2195121951219513E-2</v>
      </c>
      <c r="AQ331">
        <v>30.5</v>
      </c>
      <c r="AR331">
        <v>3.3101913139087413</v>
      </c>
      <c r="AS331">
        <v>-3992.890000000014</v>
      </c>
      <c r="AT331">
        <v>0.20151312586855488</v>
      </c>
      <c r="AU331">
        <v>7165249.6900000004</v>
      </c>
    </row>
    <row r="332" spans="1:47" ht="15" x14ac:dyDescent="0.25">
      <c r="A332" t="s">
        <v>1103</v>
      </c>
      <c r="B332" t="s">
        <v>372</v>
      </c>
      <c r="C332" t="s">
        <v>308</v>
      </c>
      <c r="D332"/>
      <c r="E332">
        <v>94.798000000000002</v>
      </c>
      <c r="F332" t="s">
        <v>1516</v>
      </c>
      <c r="G332">
        <v>1504898</v>
      </c>
      <c r="H332">
        <v>0.66550221852250924</v>
      </c>
      <c r="I332">
        <v>1504898</v>
      </c>
      <c r="J332">
        <v>0</v>
      </c>
      <c r="K332">
        <v>0.59508674003737361</v>
      </c>
      <c r="L332" s="126">
        <v>138155.0594</v>
      </c>
      <c r="M332">
        <v>42590</v>
      </c>
      <c r="N332">
        <v>47</v>
      </c>
      <c r="O332">
        <v>11.26</v>
      </c>
      <c r="P332">
        <v>0</v>
      </c>
      <c r="Q332">
        <v>95.22</v>
      </c>
      <c r="R332">
        <v>9676.1</v>
      </c>
      <c r="S332">
        <v>828.68592100000001</v>
      </c>
      <c r="T332">
        <v>1019.4204725596501</v>
      </c>
      <c r="U332">
        <v>0.30745528256657806</v>
      </c>
      <c r="V332">
        <v>0.15952886690831083</v>
      </c>
      <c r="W332">
        <v>0</v>
      </c>
      <c r="X332">
        <v>7865.7</v>
      </c>
      <c r="Y332">
        <v>55.239999999999995</v>
      </c>
      <c r="Z332">
        <v>53116.256335988423</v>
      </c>
      <c r="AA332">
        <v>12.317460317460318</v>
      </c>
      <c r="AB332">
        <v>15.00155541274439</v>
      </c>
      <c r="AC332">
        <v>8</v>
      </c>
      <c r="AD332">
        <v>103.585740125</v>
      </c>
      <c r="AE332">
        <v>0.69810000000000005</v>
      </c>
      <c r="AF332">
        <v>0.12287000708133665</v>
      </c>
      <c r="AG332">
        <v>0.11915247259963473</v>
      </c>
      <c r="AH332">
        <v>0.24775794216230004</v>
      </c>
      <c r="AI332">
        <v>190.74174665506354</v>
      </c>
      <c r="AJ332">
        <v>6.4644990984721478</v>
      </c>
      <c r="AK332">
        <v>0.91317084743618138</v>
      </c>
      <c r="AL332">
        <v>2.8291159333185716</v>
      </c>
      <c r="AM332">
        <v>5.5</v>
      </c>
      <c r="AN332">
        <v>1.27131428963259</v>
      </c>
      <c r="AO332">
        <v>61</v>
      </c>
      <c r="AP332">
        <v>0</v>
      </c>
      <c r="AQ332">
        <v>4.4800000000000004</v>
      </c>
      <c r="AR332">
        <v>4.1557736041522908</v>
      </c>
      <c r="AS332">
        <v>-20997.75999999998</v>
      </c>
      <c r="AT332">
        <v>0.3682805284306126</v>
      </c>
      <c r="AU332">
        <v>8018485.21</v>
      </c>
    </row>
    <row r="333" spans="1:47" ht="15" x14ac:dyDescent="0.25">
      <c r="A333" t="s">
        <v>1568</v>
      </c>
      <c r="B333" t="s">
        <v>239</v>
      </c>
      <c r="C333" t="s">
        <v>128</v>
      </c>
      <c r="D333"/>
      <c r="E333">
        <v>94.63300000000001</v>
      </c>
      <c r="F333" t="s">
        <v>1516</v>
      </c>
      <c r="G333">
        <v>4786289</v>
      </c>
      <c r="H333">
        <v>0.68483139439347962</v>
      </c>
      <c r="I333">
        <v>4856935</v>
      </c>
      <c r="J333">
        <v>0</v>
      </c>
      <c r="K333">
        <v>0.7726983377826957</v>
      </c>
      <c r="L333" s="126">
        <v>184064.03950000001</v>
      </c>
      <c r="M333">
        <v>51306</v>
      </c>
      <c r="N333">
        <v>158</v>
      </c>
      <c r="O333">
        <v>91.65000000000002</v>
      </c>
      <c r="P333">
        <v>0</v>
      </c>
      <c r="Q333">
        <v>-130.6</v>
      </c>
      <c r="R333">
        <v>11647</v>
      </c>
      <c r="S333">
        <v>6569.692172</v>
      </c>
      <c r="T333">
        <v>7744.4269228364001</v>
      </c>
      <c r="U333">
        <v>0.19557085725811996</v>
      </c>
      <c r="V333">
        <v>0.1359520928250883</v>
      </c>
      <c r="W333">
        <v>7.4752808372525979E-3</v>
      </c>
      <c r="X333">
        <v>9880.3000000000011</v>
      </c>
      <c r="Y333">
        <v>400.89999999999981</v>
      </c>
      <c r="Z333">
        <v>75183.728485906744</v>
      </c>
      <c r="AA333">
        <v>12.810185185185185</v>
      </c>
      <c r="AB333">
        <v>16.387358872536801</v>
      </c>
      <c r="AC333">
        <v>36</v>
      </c>
      <c r="AD333">
        <v>182.49144922222223</v>
      </c>
      <c r="AE333">
        <v>0</v>
      </c>
      <c r="AF333">
        <v>0.15742367891032921</v>
      </c>
      <c r="AG333">
        <v>0.11540895762020363</v>
      </c>
      <c r="AH333">
        <v>0.27517648364058578</v>
      </c>
      <c r="AI333">
        <v>203.03143055695671</v>
      </c>
      <c r="AJ333">
        <v>5.9334680932096022</v>
      </c>
      <c r="AK333">
        <v>0.99695762804624788</v>
      </c>
      <c r="AL333">
        <v>3.0477571683257687</v>
      </c>
      <c r="AM333">
        <v>0</v>
      </c>
      <c r="AN333">
        <v>0.99353133355206902</v>
      </c>
      <c r="AO333">
        <v>48</v>
      </c>
      <c r="AP333">
        <v>6.7200557103064065E-2</v>
      </c>
      <c r="AQ333">
        <v>56.52</v>
      </c>
      <c r="AR333">
        <v>4.8435501229004503</v>
      </c>
      <c r="AS333">
        <v>-6507.7199999997392</v>
      </c>
      <c r="AT333">
        <v>0.36409197868003584</v>
      </c>
      <c r="AU333">
        <v>76517207.310000002</v>
      </c>
    </row>
    <row r="334" spans="1:47" ht="15" x14ac:dyDescent="0.25">
      <c r="A334" t="s">
        <v>1104</v>
      </c>
      <c r="B334" t="s">
        <v>606</v>
      </c>
      <c r="C334" t="s">
        <v>605</v>
      </c>
      <c r="D334"/>
      <c r="E334">
        <v>74.676000000000002</v>
      </c>
      <c r="F334" t="s">
        <v>1517</v>
      </c>
      <c r="G334">
        <v>78133</v>
      </c>
      <c r="H334">
        <v>0.1967060518056836</v>
      </c>
      <c r="I334">
        <v>78133</v>
      </c>
      <c r="J334">
        <v>3.3061786109382721E-3</v>
      </c>
      <c r="K334">
        <v>0.7751778252769691</v>
      </c>
      <c r="L334" s="126">
        <v>87226.529899999994</v>
      </c>
      <c r="M334">
        <v>29927</v>
      </c>
      <c r="N334">
        <v>54</v>
      </c>
      <c r="O334">
        <v>40.659999999999997</v>
      </c>
      <c r="P334">
        <v>0</v>
      </c>
      <c r="Q334">
        <v>-72.809999999999988</v>
      </c>
      <c r="R334">
        <v>12807</v>
      </c>
      <c r="S334">
        <v>1724.2766280000001</v>
      </c>
      <c r="T334">
        <v>2386.63202073811</v>
      </c>
      <c r="U334">
        <v>1</v>
      </c>
      <c r="V334">
        <v>0.14847459209427963</v>
      </c>
      <c r="W334">
        <v>0</v>
      </c>
      <c r="X334">
        <v>9252.7000000000007</v>
      </c>
      <c r="Y334">
        <v>132</v>
      </c>
      <c r="Z334">
        <v>51736.946969696968</v>
      </c>
      <c r="AA334">
        <v>14.560606060606061</v>
      </c>
      <c r="AB334">
        <v>13.062701727272728</v>
      </c>
      <c r="AC334">
        <v>21.72</v>
      </c>
      <c r="AD334">
        <v>79.386585082872941</v>
      </c>
      <c r="AE334">
        <v>0.53190000000000004</v>
      </c>
      <c r="AF334">
        <v>0.10371656233640082</v>
      </c>
      <c r="AG334">
        <v>0.20455976306219351</v>
      </c>
      <c r="AH334">
        <v>0.31210400701755547</v>
      </c>
      <c r="AI334">
        <v>203.32526365369256</v>
      </c>
      <c r="AJ334">
        <v>6.9056974405928306</v>
      </c>
      <c r="AK334">
        <v>1.1790150289940644</v>
      </c>
      <c r="AL334">
        <v>4.185325666235963</v>
      </c>
      <c r="AM334">
        <v>0.5</v>
      </c>
      <c r="AN334">
        <v>1.3621514866014599</v>
      </c>
      <c r="AO334">
        <v>199</v>
      </c>
      <c r="AP334">
        <v>0</v>
      </c>
      <c r="AQ334">
        <v>5.38</v>
      </c>
      <c r="AR334">
        <v>2.9779859100209798</v>
      </c>
      <c r="AS334">
        <v>8507.7800000000279</v>
      </c>
      <c r="AT334">
        <v>0.74389649114546441</v>
      </c>
      <c r="AU334">
        <v>22082761.98</v>
      </c>
    </row>
    <row r="335" spans="1:47" ht="15" x14ac:dyDescent="0.25">
      <c r="A335" t="s">
        <v>1105</v>
      </c>
      <c r="B335" t="s">
        <v>373</v>
      </c>
      <c r="C335" t="s">
        <v>269</v>
      </c>
      <c r="D335"/>
      <c r="E335">
        <v>94.38</v>
      </c>
      <c r="F335" t="s">
        <v>1516</v>
      </c>
      <c r="G335">
        <v>10195277</v>
      </c>
      <c r="H335">
        <v>0.64874959352974981</v>
      </c>
      <c r="I335">
        <v>5074063</v>
      </c>
      <c r="J335">
        <v>0</v>
      </c>
      <c r="K335">
        <v>0.7403517101999455</v>
      </c>
      <c r="L335" s="126">
        <v>227029.54620000001</v>
      </c>
      <c r="M335">
        <v>46714</v>
      </c>
      <c r="N335">
        <v>0</v>
      </c>
      <c r="O335">
        <v>79.05</v>
      </c>
      <c r="P335">
        <v>0</v>
      </c>
      <c r="Q335">
        <v>-52.57</v>
      </c>
      <c r="R335">
        <v>12502.1</v>
      </c>
      <c r="S335">
        <v>7687.0927460000003</v>
      </c>
      <c r="T335">
        <v>9416.7115513904409</v>
      </c>
      <c r="U335">
        <v>0.27892520330468251</v>
      </c>
      <c r="V335">
        <v>0.13065219351263957</v>
      </c>
      <c r="W335">
        <v>1.4840052640103789E-2</v>
      </c>
      <c r="X335">
        <v>10205.800000000001</v>
      </c>
      <c r="Y335">
        <v>463.25000000000006</v>
      </c>
      <c r="Z335">
        <v>73396.457441985956</v>
      </c>
      <c r="AA335">
        <v>13.554838709677419</v>
      </c>
      <c r="AB335">
        <v>16.593832155423637</v>
      </c>
      <c r="AC335">
        <v>43</v>
      </c>
      <c r="AD335">
        <v>178.76959874418606</v>
      </c>
      <c r="AE335">
        <v>0</v>
      </c>
      <c r="AF335">
        <v>0.11021942892332189</v>
      </c>
      <c r="AG335">
        <v>0.16765400734684255</v>
      </c>
      <c r="AH335">
        <v>0.28763678276211196</v>
      </c>
      <c r="AI335">
        <v>144.00372632111339</v>
      </c>
      <c r="AJ335">
        <v>8.6235806480753769</v>
      </c>
      <c r="AK335">
        <v>1.1986934785947225</v>
      </c>
      <c r="AL335">
        <v>4.2850669123824492</v>
      </c>
      <c r="AM335">
        <v>1</v>
      </c>
      <c r="AN335">
        <v>1.30654161688385</v>
      </c>
      <c r="AO335">
        <v>35</v>
      </c>
      <c r="AP335">
        <v>0.10518407212622088</v>
      </c>
      <c r="AQ335">
        <v>141.51</v>
      </c>
      <c r="AR335">
        <v>4.1439983686243167</v>
      </c>
      <c r="AS335">
        <v>-100547.32999999961</v>
      </c>
      <c r="AT335">
        <v>0.36811128069555304</v>
      </c>
      <c r="AU335">
        <v>96105158.879999995</v>
      </c>
    </row>
    <row r="336" spans="1:47" ht="15" x14ac:dyDescent="0.25">
      <c r="A336" t="s">
        <v>1106</v>
      </c>
      <c r="B336" t="s">
        <v>613</v>
      </c>
      <c r="C336" t="s">
        <v>272</v>
      </c>
      <c r="D336"/>
      <c r="E336">
        <v>98.431000000000012</v>
      </c>
      <c r="F336" t="s">
        <v>1516</v>
      </c>
      <c r="G336">
        <v>1622286</v>
      </c>
      <c r="H336">
        <v>0.51494278276118755</v>
      </c>
      <c r="I336">
        <v>1729732</v>
      </c>
      <c r="J336">
        <v>0</v>
      </c>
      <c r="K336">
        <v>0.6286850659669061</v>
      </c>
      <c r="L336" s="126">
        <v>168701.21280000001</v>
      </c>
      <c r="M336">
        <v>47652</v>
      </c>
      <c r="N336">
        <v>0</v>
      </c>
      <c r="O336">
        <v>15.34</v>
      </c>
      <c r="P336">
        <v>0</v>
      </c>
      <c r="Q336">
        <v>-14.11999999999999</v>
      </c>
      <c r="R336">
        <v>9491.4</v>
      </c>
      <c r="S336">
        <v>1312.5766779999999</v>
      </c>
      <c r="T336">
        <v>1446.3501934312201</v>
      </c>
      <c r="U336">
        <v>0.17864663598723488</v>
      </c>
      <c r="V336">
        <v>8.1330798260610279E-2</v>
      </c>
      <c r="W336">
        <v>0</v>
      </c>
      <c r="X336">
        <v>8613.6</v>
      </c>
      <c r="Y336">
        <v>67.66</v>
      </c>
      <c r="Z336">
        <v>61899.305350280818</v>
      </c>
      <c r="AA336">
        <v>14.194444444444445</v>
      </c>
      <c r="AB336">
        <v>19.399596186816435</v>
      </c>
      <c r="AC336">
        <v>8.11</v>
      </c>
      <c r="AD336">
        <v>161.84669272503083</v>
      </c>
      <c r="AE336">
        <v>0.33250000000000002</v>
      </c>
      <c r="AF336">
        <v>0.11811479314415423</v>
      </c>
      <c r="AG336">
        <v>0.16924885221441002</v>
      </c>
      <c r="AH336">
        <v>0.2961732902220669</v>
      </c>
      <c r="AI336">
        <v>192.96701232413639</v>
      </c>
      <c r="AJ336">
        <v>4.7917692392729112</v>
      </c>
      <c r="AK336">
        <v>1.2601087711817565</v>
      </c>
      <c r="AL336">
        <v>2.3093540057800732</v>
      </c>
      <c r="AM336">
        <v>1.3</v>
      </c>
      <c r="AN336">
        <v>1.3887582232640601</v>
      </c>
      <c r="AO336">
        <v>121</v>
      </c>
      <c r="AP336">
        <v>2.5188916876574308E-2</v>
      </c>
      <c r="AQ336">
        <v>6.48</v>
      </c>
      <c r="AR336">
        <v>3.7935525153550667</v>
      </c>
      <c r="AS336">
        <v>-13190.699999999953</v>
      </c>
      <c r="AT336">
        <v>0.41209021085471398</v>
      </c>
      <c r="AU336">
        <v>12458215.32</v>
      </c>
    </row>
    <row r="337" spans="1:47" ht="15" x14ac:dyDescent="0.25">
      <c r="A337" t="s">
        <v>1107</v>
      </c>
      <c r="B337" t="s">
        <v>486</v>
      </c>
      <c r="C337" t="s">
        <v>317</v>
      </c>
      <c r="D337"/>
      <c r="E337">
        <v>91.243000000000009</v>
      </c>
      <c r="F337" t="s">
        <v>1516</v>
      </c>
      <c r="G337">
        <v>1077884</v>
      </c>
      <c r="H337">
        <v>0.38539289293643098</v>
      </c>
      <c r="I337">
        <v>968636</v>
      </c>
      <c r="J337">
        <v>0</v>
      </c>
      <c r="K337">
        <v>0.68530411790663059</v>
      </c>
      <c r="L337" s="126">
        <v>239119.6048</v>
      </c>
      <c r="M337">
        <v>35413</v>
      </c>
      <c r="N337">
        <v>58</v>
      </c>
      <c r="O337">
        <v>45.63</v>
      </c>
      <c r="P337">
        <v>0</v>
      </c>
      <c r="Q337">
        <v>116.4</v>
      </c>
      <c r="R337">
        <v>11165.2</v>
      </c>
      <c r="S337">
        <v>2475.8260380000002</v>
      </c>
      <c r="T337">
        <v>2984.4000373153299</v>
      </c>
      <c r="U337">
        <v>0.44405684976482174</v>
      </c>
      <c r="V337">
        <v>0.14050404578546563</v>
      </c>
      <c r="W337">
        <v>1.0207920755375785E-2</v>
      </c>
      <c r="X337">
        <v>9262.5</v>
      </c>
      <c r="Y337">
        <v>152.13</v>
      </c>
      <c r="Z337">
        <v>55079.201998290941</v>
      </c>
      <c r="AA337">
        <v>11.696774193548388</v>
      </c>
      <c r="AB337">
        <v>16.27441029382765</v>
      </c>
      <c r="AC337">
        <v>22</v>
      </c>
      <c r="AD337">
        <v>112.53754718181818</v>
      </c>
      <c r="AE337">
        <v>0.69810000000000005</v>
      </c>
      <c r="AF337">
        <v>0.10302790331868725</v>
      </c>
      <c r="AG337">
        <v>0.18799574787442322</v>
      </c>
      <c r="AH337">
        <v>0.30083162863630536</v>
      </c>
      <c r="AI337">
        <v>153.82138896464744</v>
      </c>
      <c r="AJ337">
        <v>6.0742428085653888</v>
      </c>
      <c r="AK337">
        <v>0.91032407735633547</v>
      </c>
      <c r="AL337">
        <v>3.3308508409153572</v>
      </c>
      <c r="AM337">
        <v>2.5</v>
      </c>
      <c r="AN337">
        <v>2.0682328690995599</v>
      </c>
      <c r="AO337">
        <v>401</v>
      </c>
      <c r="AP337">
        <v>0</v>
      </c>
      <c r="AQ337">
        <v>3.95</v>
      </c>
      <c r="AR337">
        <v>4.2108574582345408</v>
      </c>
      <c r="AS337">
        <v>-30025.850000000093</v>
      </c>
      <c r="AT337">
        <v>0.43314836484484859</v>
      </c>
      <c r="AU337">
        <v>27643124.600000001</v>
      </c>
    </row>
    <row r="338" spans="1:47" ht="15" x14ac:dyDescent="0.25">
      <c r="A338" t="s">
        <v>1108</v>
      </c>
      <c r="B338" t="s">
        <v>240</v>
      </c>
      <c r="C338" t="s">
        <v>141</v>
      </c>
      <c r="D338"/>
      <c r="E338">
        <v>91.653000000000006</v>
      </c>
      <c r="F338" t="s">
        <v>1516</v>
      </c>
      <c r="G338">
        <v>1715626</v>
      </c>
      <c r="H338">
        <v>0.25492075187935526</v>
      </c>
      <c r="I338">
        <v>1381209</v>
      </c>
      <c r="J338">
        <v>0</v>
      </c>
      <c r="K338">
        <v>0.81467652364659793</v>
      </c>
      <c r="L338" s="126">
        <v>151523.58900000001</v>
      </c>
      <c r="M338">
        <v>42200</v>
      </c>
      <c r="N338">
        <v>126</v>
      </c>
      <c r="O338">
        <v>171.83000000000004</v>
      </c>
      <c r="P338">
        <v>0</v>
      </c>
      <c r="Q338">
        <v>-68.569999999999993</v>
      </c>
      <c r="R338">
        <v>11027.2</v>
      </c>
      <c r="S338">
        <v>5113.0869949999997</v>
      </c>
      <c r="T338">
        <v>6308.8893775390998</v>
      </c>
      <c r="U338">
        <v>0.33940477889326426</v>
      </c>
      <c r="V338">
        <v>0.16813420676015706</v>
      </c>
      <c r="W338">
        <v>1.6419108863607357E-2</v>
      </c>
      <c r="X338">
        <v>8937.1</v>
      </c>
      <c r="Y338">
        <v>308.99999999999994</v>
      </c>
      <c r="Z338">
        <v>64965.656957928812</v>
      </c>
      <c r="AA338">
        <v>14.291176470588235</v>
      </c>
      <c r="AB338">
        <v>16.547207103559874</v>
      </c>
      <c r="AC338">
        <v>23.5</v>
      </c>
      <c r="AD338">
        <v>217.57816999999997</v>
      </c>
      <c r="AE338">
        <v>0.77569999999999995</v>
      </c>
      <c r="AF338">
        <v>0.1223162611530046</v>
      </c>
      <c r="AG338">
        <v>0.12736756291405801</v>
      </c>
      <c r="AH338">
        <v>0.2619956887508072</v>
      </c>
      <c r="AI338">
        <v>140.77347025463627</v>
      </c>
      <c r="AJ338">
        <v>6.1218441427811285</v>
      </c>
      <c r="AK338">
        <v>1.193051541636623</v>
      </c>
      <c r="AL338">
        <v>2.9016617832775529</v>
      </c>
      <c r="AM338">
        <v>3.69</v>
      </c>
      <c r="AN338">
        <v>0.86023489452046598</v>
      </c>
      <c r="AO338">
        <v>30</v>
      </c>
      <c r="AP338">
        <v>7.363064950613589E-2</v>
      </c>
      <c r="AQ338">
        <v>99.27</v>
      </c>
      <c r="AR338">
        <v>3.7757258625956371</v>
      </c>
      <c r="AS338">
        <v>-262696.59000000008</v>
      </c>
      <c r="AT338">
        <v>0.48257757271174911</v>
      </c>
      <c r="AU338">
        <v>56383072.439999998</v>
      </c>
    </row>
    <row r="339" spans="1:47" ht="15" x14ac:dyDescent="0.25">
      <c r="A339" t="s">
        <v>1109</v>
      </c>
      <c r="B339" t="s">
        <v>241</v>
      </c>
      <c r="C339" t="s">
        <v>198</v>
      </c>
      <c r="D339"/>
      <c r="E339">
        <v>71.415999999999997</v>
      </c>
      <c r="F339" t="s">
        <v>1520</v>
      </c>
      <c r="G339">
        <v>3247491</v>
      </c>
      <c r="H339">
        <v>0.23668177136382862</v>
      </c>
      <c r="I339">
        <v>1646480</v>
      </c>
      <c r="J339">
        <v>2.7958185231511789E-3</v>
      </c>
      <c r="K339">
        <v>0.49376126608908671</v>
      </c>
      <c r="L339" s="126">
        <v>89641.4473</v>
      </c>
      <c r="M339">
        <v>29180</v>
      </c>
      <c r="N339">
        <v>83</v>
      </c>
      <c r="O339">
        <v>800.50999999999988</v>
      </c>
      <c r="P339">
        <v>141.93</v>
      </c>
      <c r="Q339">
        <v>-216.29999999999998</v>
      </c>
      <c r="R339">
        <v>11139.2</v>
      </c>
      <c r="S339">
        <v>5942.2109659999996</v>
      </c>
      <c r="T339">
        <v>8644.0370562744301</v>
      </c>
      <c r="U339">
        <v>0.9993239923619367</v>
      </c>
      <c r="V339">
        <v>0.18601793142731043</v>
      </c>
      <c r="W339">
        <v>5.4144077320865687E-2</v>
      </c>
      <c r="X339">
        <v>7657.5</v>
      </c>
      <c r="Y339">
        <v>389.87999999999994</v>
      </c>
      <c r="Z339">
        <v>57860.529906637945</v>
      </c>
      <c r="AA339">
        <v>11.785536159600998</v>
      </c>
      <c r="AB339">
        <v>15.241127952190419</v>
      </c>
      <c r="AC339">
        <v>26</v>
      </c>
      <c r="AD339">
        <v>228.5465756153846</v>
      </c>
      <c r="AE339">
        <v>0.58730000000000004</v>
      </c>
      <c r="AF339">
        <v>0.11794554651327843</v>
      </c>
      <c r="AG339">
        <v>0.1211958976335873</v>
      </c>
      <c r="AH339">
        <v>0.24263771889627628</v>
      </c>
      <c r="AI339">
        <v>172.22932774615327</v>
      </c>
      <c r="AJ339">
        <v>6.4275719717067137</v>
      </c>
      <c r="AK339">
        <v>1.438730563999441</v>
      </c>
      <c r="AL339">
        <v>0.13675622885160876</v>
      </c>
      <c r="AM339">
        <v>0.5</v>
      </c>
      <c r="AN339">
        <v>1.1227572810781301</v>
      </c>
      <c r="AO339">
        <v>26</v>
      </c>
      <c r="AP339">
        <v>3.9878079756159514E-2</v>
      </c>
      <c r="AQ339">
        <v>135.12</v>
      </c>
      <c r="AR339">
        <v>2.6529078637863304</v>
      </c>
      <c r="AS339">
        <v>529588.93000000017</v>
      </c>
      <c r="AT339">
        <v>0.82096546687972305</v>
      </c>
      <c r="AU339">
        <v>66191465.340000004</v>
      </c>
    </row>
    <row r="340" spans="1:47" ht="15" x14ac:dyDescent="0.25">
      <c r="A340" t="s">
        <v>1110</v>
      </c>
      <c r="B340" t="s">
        <v>577</v>
      </c>
      <c r="C340" t="s">
        <v>173</v>
      </c>
      <c r="D340"/>
      <c r="E340">
        <v>91.733000000000004</v>
      </c>
      <c r="F340" t="s">
        <v>1517</v>
      </c>
      <c r="G340">
        <v>3628119</v>
      </c>
      <c r="H340">
        <v>0.41478344104604603</v>
      </c>
      <c r="I340">
        <v>3583569</v>
      </c>
      <c r="J340">
        <v>0</v>
      </c>
      <c r="K340">
        <v>0.66463576572462746</v>
      </c>
      <c r="L340" s="126">
        <v>168490.61040000001</v>
      </c>
      <c r="M340">
        <v>41790</v>
      </c>
      <c r="N340">
        <v>39</v>
      </c>
      <c r="O340">
        <v>84.800000000000011</v>
      </c>
      <c r="P340">
        <v>0</v>
      </c>
      <c r="Q340">
        <v>402.62</v>
      </c>
      <c r="R340">
        <v>10258.300000000001</v>
      </c>
      <c r="S340">
        <v>2944.1479509999999</v>
      </c>
      <c r="T340">
        <v>3440.0866492045402</v>
      </c>
      <c r="U340">
        <v>0.35300377097115526</v>
      </c>
      <c r="V340">
        <v>0.13663707248929624</v>
      </c>
      <c r="W340">
        <v>1.0577128092160882E-3</v>
      </c>
      <c r="X340">
        <v>8779.4</v>
      </c>
      <c r="Y340">
        <v>169.86</v>
      </c>
      <c r="Z340">
        <v>61657.170611091482</v>
      </c>
      <c r="AA340">
        <v>12.027027027027026</v>
      </c>
      <c r="AB340">
        <v>17.332791422347814</v>
      </c>
      <c r="AC340">
        <v>13.18</v>
      </c>
      <c r="AD340">
        <v>223.37996593323217</v>
      </c>
      <c r="AE340">
        <v>0.48759999999999998</v>
      </c>
      <c r="AF340">
        <v>0.11568367825084765</v>
      </c>
      <c r="AG340">
        <v>0.15171379379247757</v>
      </c>
      <c r="AH340">
        <v>0.27013069400456274</v>
      </c>
      <c r="AI340">
        <v>151.96383043455279</v>
      </c>
      <c r="AJ340">
        <v>9.062192447988842</v>
      </c>
      <c r="AK340">
        <v>1.6061352603016512</v>
      </c>
      <c r="AL340">
        <v>3.2569171710579252</v>
      </c>
      <c r="AM340">
        <v>3.64</v>
      </c>
      <c r="AN340">
        <v>1.03140602096913</v>
      </c>
      <c r="AO340">
        <v>63</v>
      </c>
      <c r="AP340">
        <v>2.202339986235375E-2</v>
      </c>
      <c r="AQ340">
        <v>22.14</v>
      </c>
      <c r="AR340">
        <v>3.7058964481149497</v>
      </c>
      <c r="AS340">
        <v>-44891.349999999977</v>
      </c>
      <c r="AT340">
        <v>0.31287112747714246</v>
      </c>
      <c r="AU340">
        <v>30201992.68</v>
      </c>
    </row>
    <row r="341" spans="1:47" ht="15" x14ac:dyDescent="0.25">
      <c r="A341" t="s">
        <v>1111</v>
      </c>
      <c r="B341" t="s">
        <v>374</v>
      </c>
      <c r="C341" t="s">
        <v>375</v>
      </c>
      <c r="D341"/>
      <c r="E341">
        <v>98.361000000000004</v>
      </c>
      <c r="F341" t="s">
        <v>1516</v>
      </c>
      <c r="G341">
        <v>5007169</v>
      </c>
      <c r="H341">
        <v>0.52344669615552686</v>
      </c>
      <c r="I341">
        <v>4832815</v>
      </c>
      <c r="J341">
        <v>0</v>
      </c>
      <c r="K341">
        <v>0.67962438990449014</v>
      </c>
      <c r="L341" s="126">
        <v>142196.9786</v>
      </c>
      <c r="M341">
        <v>51504</v>
      </c>
      <c r="N341">
        <v>236</v>
      </c>
      <c r="O341">
        <v>77.75</v>
      </c>
      <c r="P341">
        <v>0</v>
      </c>
      <c r="Q341">
        <v>71.94</v>
      </c>
      <c r="R341">
        <v>10530</v>
      </c>
      <c r="S341">
        <v>6344.6228700000001</v>
      </c>
      <c r="T341">
        <v>7359.2448186457104</v>
      </c>
      <c r="U341">
        <v>0.19980182116009679</v>
      </c>
      <c r="V341">
        <v>0.11516246354923221</v>
      </c>
      <c r="W341">
        <v>5.0778144990042563E-3</v>
      </c>
      <c r="X341">
        <v>9078.2000000000007</v>
      </c>
      <c r="Y341">
        <v>361.23</v>
      </c>
      <c r="Z341">
        <v>67646.5658998422</v>
      </c>
      <c r="AA341">
        <v>12.936813186813186</v>
      </c>
      <c r="AB341">
        <v>17.563942280541482</v>
      </c>
      <c r="AC341">
        <v>30</v>
      </c>
      <c r="AD341">
        <v>211.48742899999999</v>
      </c>
      <c r="AE341">
        <v>0</v>
      </c>
      <c r="AF341">
        <v>0.11950371011400317</v>
      </c>
      <c r="AG341">
        <v>0.13723760040886177</v>
      </c>
      <c r="AH341">
        <v>0.25950030977575883</v>
      </c>
      <c r="AI341">
        <v>138.62084760918185</v>
      </c>
      <c r="AJ341">
        <v>6.951938619460897</v>
      </c>
      <c r="AK341">
        <v>1.1142517143321695</v>
      </c>
      <c r="AL341">
        <v>2.7584708759666037</v>
      </c>
      <c r="AM341">
        <v>0.5</v>
      </c>
      <c r="AN341">
        <v>0.94948141650219198</v>
      </c>
      <c r="AO341">
        <v>31</v>
      </c>
      <c r="AP341">
        <v>0.10462054105817573</v>
      </c>
      <c r="AQ341">
        <v>124.19</v>
      </c>
      <c r="AR341">
        <v>3.4086297398635361</v>
      </c>
      <c r="AS341">
        <v>508032.87000000011</v>
      </c>
      <c r="AT341">
        <v>0.75411627000823345</v>
      </c>
      <c r="AU341">
        <v>66808918.770000003</v>
      </c>
    </row>
    <row r="342" spans="1:47" ht="15" x14ac:dyDescent="0.25">
      <c r="A342" t="s">
        <v>1112</v>
      </c>
      <c r="B342" t="s">
        <v>776</v>
      </c>
      <c r="C342" t="s">
        <v>130</v>
      </c>
      <c r="D342"/>
      <c r="E342">
        <v>86.346000000000004</v>
      </c>
      <c r="F342" t="s">
        <v>1516</v>
      </c>
      <c r="G342">
        <v>990076</v>
      </c>
      <c r="H342">
        <v>0.7256379794998048</v>
      </c>
      <c r="I342">
        <v>984350</v>
      </c>
      <c r="J342">
        <v>0</v>
      </c>
      <c r="K342">
        <v>0.59467469138207218</v>
      </c>
      <c r="L342" s="126">
        <v>139387.50020000001</v>
      </c>
      <c r="M342">
        <v>34683</v>
      </c>
      <c r="N342">
        <v>15</v>
      </c>
      <c r="O342">
        <v>10.43</v>
      </c>
      <c r="P342">
        <v>0</v>
      </c>
      <c r="Q342">
        <v>45.230000000000004</v>
      </c>
      <c r="R342">
        <v>12302.6</v>
      </c>
      <c r="S342">
        <v>533.89279899999997</v>
      </c>
      <c r="T342">
        <v>635.92204660863706</v>
      </c>
      <c r="U342">
        <v>0.41057599093034408</v>
      </c>
      <c r="V342">
        <v>0.16257290070698255</v>
      </c>
      <c r="W342">
        <v>0</v>
      </c>
      <c r="X342">
        <v>10328.700000000001</v>
      </c>
      <c r="Y342">
        <v>40.880000000000003</v>
      </c>
      <c r="Z342">
        <v>50981.971624266145</v>
      </c>
      <c r="AA342">
        <v>11.23404255319149</v>
      </c>
      <c r="AB342">
        <v>13.059999975538158</v>
      </c>
      <c r="AC342">
        <v>6.5</v>
      </c>
      <c r="AD342">
        <v>82.137353692307684</v>
      </c>
      <c r="AE342">
        <v>0.45429999999999998</v>
      </c>
      <c r="AF342">
        <v>0.11528456589182305</v>
      </c>
      <c r="AG342">
        <v>0.19213468176386064</v>
      </c>
      <c r="AH342">
        <v>0.31156119689749384</v>
      </c>
      <c r="AI342">
        <v>213.08022923905366</v>
      </c>
      <c r="AJ342">
        <v>5.6846956804556878</v>
      </c>
      <c r="AK342">
        <v>1.3770252808494927</v>
      </c>
      <c r="AL342">
        <v>2.5561448462579772</v>
      </c>
      <c r="AM342">
        <v>0.5</v>
      </c>
      <c r="AN342">
        <v>1.22966105831641</v>
      </c>
      <c r="AO342">
        <v>54</v>
      </c>
      <c r="AP342">
        <v>2.0066889632107024E-2</v>
      </c>
      <c r="AQ342">
        <v>5.13</v>
      </c>
      <c r="AR342">
        <v>3.7562894006701337</v>
      </c>
      <c r="AS342">
        <v>-17694.72</v>
      </c>
      <c r="AT342">
        <v>0.52504298089749413</v>
      </c>
      <c r="AU342">
        <v>6568251.9100000001</v>
      </c>
    </row>
    <row r="343" spans="1:47" ht="15" x14ac:dyDescent="0.25">
      <c r="A343" t="s">
        <v>1113</v>
      </c>
      <c r="B343" t="s">
        <v>670</v>
      </c>
      <c r="C343" t="s">
        <v>665</v>
      </c>
      <c r="D343"/>
      <c r="E343">
        <v>104.467</v>
      </c>
      <c r="F343" t="s">
        <v>1516</v>
      </c>
      <c r="G343">
        <v>900839</v>
      </c>
      <c r="H343">
        <v>0.65447208144054703</v>
      </c>
      <c r="I343">
        <v>640326</v>
      </c>
      <c r="J343">
        <v>5.748947793406972E-3</v>
      </c>
      <c r="K343">
        <v>0.60911550558344341</v>
      </c>
      <c r="L343" s="126">
        <v>161274.93229999999</v>
      </c>
      <c r="M343">
        <v>44981</v>
      </c>
      <c r="N343">
        <v>25</v>
      </c>
      <c r="O343">
        <v>1</v>
      </c>
      <c r="P343">
        <v>0</v>
      </c>
      <c r="Q343">
        <v>76.05</v>
      </c>
      <c r="R343">
        <v>10321.200000000001</v>
      </c>
      <c r="S343">
        <v>486.86777599999999</v>
      </c>
      <c r="T343">
        <v>536.53020328890102</v>
      </c>
      <c r="U343">
        <v>9.5853080241646543E-2</v>
      </c>
      <c r="V343">
        <v>0.11146306795214971</v>
      </c>
      <c r="W343">
        <v>0</v>
      </c>
      <c r="X343">
        <v>9365.9</v>
      </c>
      <c r="Y343">
        <v>34.129999999999995</v>
      </c>
      <c r="Z343">
        <v>52500.820392616472</v>
      </c>
      <c r="AA343">
        <v>6.0512820512820511</v>
      </c>
      <c r="AB343">
        <v>14.265097450922944</v>
      </c>
      <c r="AC343">
        <v>3</v>
      </c>
      <c r="AD343">
        <v>162.28925866666665</v>
      </c>
      <c r="AE343">
        <v>0.69810000000000005</v>
      </c>
      <c r="AF343">
        <v>0.10920422212954588</v>
      </c>
      <c r="AG343">
        <v>0.19123430339903563</v>
      </c>
      <c r="AH343">
        <v>0.30428694518492949</v>
      </c>
      <c r="AI343">
        <v>287.08205161641257</v>
      </c>
      <c r="AJ343">
        <v>4.7836649233388897</v>
      </c>
      <c r="AK343">
        <v>1.0106122156956736</v>
      </c>
      <c r="AL343">
        <v>1.5531145945868601</v>
      </c>
      <c r="AM343">
        <v>0.5</v>
      </c>
      <c r="AN343">
        <v>1.3744244280744899</v>
      </c>
      <c r="AO343">
        <v>46</v>
      </c>
      <c r="AP343">
        <v>3.2894736842105261E-3</v>
      </c>
      <c r="AQ343">
        <v>6.22</v>
      </c>
      <c r="AR343">
        <v>4.0674148860398862</v>
      </c>
      <c r="AS343">
        <v>5287.7199999999721</v>
      </c>
      <c r="AT343">
        <v>0.64083107443118192</v>
      </c>
      <c r="AU343">
        <v>5025073.18</v>
      </c>
    </row>
    <row r="344" spans="1:47" ht="15" x14ac:dyDescent="0.25">
      <c r="A344" t="s">
        <v>1114</v>
      </c>
      <c r="B344" t="s">
        <v>376</v>
      </c>
      <c r="C344" t="s">
        <v>272</v>
      </c>
      <c r="D344"/>
      <c r="E344">
        <v>90.688000000000002</v>
      </c>
      <c r="F344" t="s">
        <v>1520</v>
      </c>
      <c r="G344">
        <v>632706</v>
      </c>
      <c r="H344">
        <v>0.55740496429653796</v>
      </c>
      <c r="I344">
        <v>559645</v>
      </c>
      <c r="J344">
        <v>0</v>
      </c>
      <c r="K344">
        <v>0.73679389205029899</v>
      </c>
      <c r="L344" s="126">
        <v>133247.70319999999</v>
      </c>
      <c r="M344">
        <v>37812</v>
      </c>
      <c r="N344">
        <v>73</v>
      </c>
      <c r="O344">
        <v>28.990000000000002</v>
      </c>
      <c r="P344">
        <v>0</v>
      </c>
      <c r="Q344">
        <v>114.28</v>
      </c>
      <c r="R344">
        <v>10067.5</v>
      </c>
      <c r="S344">
        <v>1381.133178</v>
      </c>
      <c r="T344">
        <v>1633.0598356466201</v>
      </c>
      <c r="U344">
        <v>0.39613317072888388</v>
      </c>
      <c r="V344">
        <v>0.1205334305566874</v>
      </c>
      <c r="W344">
        <v>0</v>
      </c>
      <c r="X344">
        <v>8514.4</v>
      </c>
      <c r="Y344">
        <v>85.22</v>
      </c>
      <c r="Z344">
        <v>59909.340530391928</v>
      </c>
      <c r="AA344">
        <v>14.787234042553191</v>
      </c>
      <c r="AB344">
        <v>16.206678925134945</v>
      </c>
      <c r="AC344">
        <v>11.3</v>
      </c>
      <c r="AD344">
        <v>122.22417504424779</v>
      </c>
      <c r="AE344">
        <v>0.57620000000000005</v>
      </c>
      <c r="AF344">
        <v>0.12494519244567431</v>
      </c>
      <c r="AG344">
        <v>0.14701369935028102</v>
      </c>
      <c r="AH344">
        <v>0.27590261861184556</v>
      </c>
      <c r="AI344">
        <v>159.67106106258493</v>
      </c>
      <c r="AJ344">
        <v>4.45808037111102</v>
      </c>
      <c r="AK344">
        <v>0.7854635486811139</v>
      </c>
      <c r="AL344">
        <v>2.5281412706834083</v>
      </c>
      <c r="AM344">
        <v>3.9</v>
      </c>
      <c r="AN344">
        <v>0.96448849897498901</v>
      </c>
      <c r="AO344">
        <v>46</v>
      </c>
      <c r="AP344">
        <v>1.2150668286755772E-2</v>
      </c>
      <c r="AQ344">
        <v>17.22</v>
      </c>
      <c r="AR344">
        <v>3.2337007538740754</v>
      </c>
      <c r="AS344">
        <v>31172.52999999997</v>
      </c>
      <c r="AT344">
        <v>0.44561637165706802</v>
      </c>
      <c r="AU344">
        <v>13904564.210000001</v>
      </c>
    </row>
    <row r="345" spans="1:47" ht="15" x14ac:dyDescent="0.25">
      <c r="A345" t="s">
        <v>1115</v>
      </c>
      <c r="B345" t="s">
        <v>714</v>
      </c>
      <c r="C345" t="s">
        <v>100</v>
      </c>
      <c r="D345"/>
      <c r="E345">
        <v>88.496000000000009</v>
      </c>
      <c r="F345" t="s">
        <v>1516</v>
      </c>
      <c r="G345">
        <v>2233785</v>
      </c>
      <c r="H345">
        <v>0.5774760558061135</v>
      </c>
      <c r="I345">
        <v>1907562</v>
      </c>
      <c r="J345">
        <v>0</v>
      </c>
      <c r="K345">
        <v>0.62670279165805098</v>
      </c>
      <c r="L345" s="126">
        <v>120808.3412</v>
      </c>
      <c r="M345">
        <v>34626</v>
      </c>
      <c r="N345">
        <v>82</v>
      </c>
      <c r="O345">
        <v>23.6</v>
      </c>
      <c r="P345">
        <v>0</v>
      </c>
      <c r="Q345">
        <v>97.859999999999985</v>
      </c>
      <c r="R345">
        <v>9277.7000000000007</v>
      </c>
      <c r="S345">
        <v>1793.0305760000001</v>
      </c>
      <c r="T345">
        <v>2320.88528049865</v>
      </c>
      <c r="U345">
        <v>0.47982987602995564</v>
      </c>
      <c r="V345">
        <v>0.16037019103236977</v>
      </c>
      <c r="W345">
        <v>1.5981322562789356E-4</v>
      </c>
      <c r="X345">
        <v>7167.6</v>
      </c>
      <c r="Y345">
        <v>97.740000000000023</v>
      </c>
      <c r="Z345">
        <v>57104.875383670944</v>
      </c>
      <c r="AA345">
        <v>13.419191919191919</v>
      </c>
      <c r="AB345">
        <v>18.344900511561281</v>
      </c>
      <c r="AC345">
        <v>8.51</v>
      </c>
      <c r="AD345">
        <v>210.69689494712105</v>
      </c>
      <c r="AE345">
        <v>0.69810000000000005</v>
      </c>
      <c r="AF345">
        <v>0.122644782284619</v>
      </c>
      <c r="AG345">
        <v>0.1866592524460553</v>
      </c>
      <c r="AH345">
        <v>0.31449303043202453</v>
      </c>
      <c r="AI345">
        <v>173.0121081883882</v>
      </c>
      <c r="AJ345">
        <v>4.3377822549449414</v>
      </c>
      <c r="AK345">
        <v>1.0195052801918665</v>
      </c>
      <c r="AL345">
        <v>2.7504112618304668</v>
      </c>
      <c r="AM345">
        <v>0.5</v>
      </c>
      <c r="AN345">
        <v>1.3618402555004101</v>
      </c>
      <c r="AO345">
        <v>81</v>
      </c>
      <c r="AP345">
        <v>0</v>
      </c>
      <c r="AQ345">
        <v>12.23</v>
      </c>
      <c r="AR345">
        <v>2.5496814375047196</v>
      </c>
      <c r="AS345">
        <v>83246.489999999991</v>
      </c>
      <c r="AT345">
        <v>0.54590380963041762</v>
      </c>
      <c r="AU345">
        <v>16635124.1</v>
      </c>
    </row>
    <row r="346" spans="1:47" ht="15" x14ac:dyDescent="0.25">
      <c r="A346" t="s">
        <v>1116</v>
      </c>
      <c r="B346" t="s">
        <v>692</v>
      </c>
      <c r="C346" t="s">
        <v>250</v>
      </c>
      <c r="D346"/>
      <c r="E346">
        <v>87.600999999999999</v>
      </c>
      <c r="F346" t="s">
        <v>1520</v>
      </c>
      <c r="G346">
        <v>192044</v>
      </c>
      <c r="H346">
        <v>8.2841473373765837E-2</v>
      </c>
      <c r="I346">
        <v>8120</v>
      </c>
      <c r="J346">
        <v>3.3112917646068831E-3</v>
      </c>
      <c r="K346">
        <v>0.66883829991723642</v>
      </c>
      <c r="L346" s="126">
        <v>84762.883600000001</v>
      </c>
      <c r="M346">
        <v>38438</v>
      </c>
      <c r="N346">
        <v>0</v>
      </c>
      <c r="O346">
        <v>38.89</v>
      </c>
      <c r="P346">
        <v>0</v>
      </c>
      <c r="Q346">
        <v>99.239999999999981</v>
      </c>
      <c r="R346">
        <v>9662.9</v>
      </c>
      <c r="S346">
        <v>1384.2204919999999</v>
      </c>
      <c r="T346">
        <v>1728.9367639106399</v>
      </c>
      <c r="U346">
        <v>0.43693699124922364</v>
      </c>
      <c r="V346">
        <v>0.15554150963978072</v>
      </c>
      <c r="W346">
        <v>0</v>
      </c>
      <c r="X346">
        <v>7736.3</v>
      </c>
      <c r="Y346">
        <v>87.11</v>
      </c>
      <c r="Z346">
        <v>57962.989323843416</v>
      </c>
      <c r="AA346">
        <v>16.875</v>
      </c>
      <c r="AB346">
        <v>15.890488945012052</v>
      </c>
      <c r="AC346">
        <v>6</v>
      </c>
      <c r="AD346">
        <v>230.70341533333331</v>
      </c>
      <c r="AE346">
        <v>0.41</v>
      </c>
      <c r="AF346">
        <v>0.11388517053540552</v>
      </c>
      <c r="AG346">
        <v>0.18464884371356013</v>
      </c>
      <c r="AH346">
        <v>0.30043175878605471</v>
      </c>
      <c r="AI346">
        <v>190.29193796966271</v>
      </c>
      <c r="AJ346">
        <v>5.3420089139958842</v>
      </c>
      <c r="AK346">
        <v>1.5923468334054653</v>
      </c>
      <c r="AL346">
        <v>3.3129003515485604</v>
      </c>
      <c r="AM346">
        <v>0.5</v>
      </c>
      <c r="AN346">
        <v>0.99861761249056702</v>
      </c>
      <c r="AO346">
        <v>80</v>
      </c>
      <c r="AP346">
        <v>0</v>
      </c>
      <c r="AQ346">
        <v>9.48</v>
      </c>
      <c r="AR346">
        <v>3.547062555394878</v>
      </c>
      <c r="AS346">
        <v>-38626.72000000003</v>
      </c>
      <c r="AT346">
        <v>0.41052788511319854</v>
      </c>
      <c r="AU346">
        <v>13375549.779999999</v>
      </c>
    </row>
    <row r="347" spans="1:47" ht="15" x14ac:dyDescent="0.25">
      <c r="A347" t="s">
        <v>1117</v>
      </c>
      <c r="B347" t="s">
        <v>411</v>
      </c>
      <c r="C347" t="s">
        <v>282</v>
      </c>
      <c r="D347"/>
      <c r="E347">
        <v>104.93900000000001</v>
      </c>
      <c r="F347" t="s">
        <v>1516</v>
      </c>
      <c r="G347">
        <v>1162903</v>
      </c>
      <c r="H347">
        <v>0.62178829610226238</v>
      </c>
      <c r="I347">
        <v>1162903</v>
      </c>
      <c r="J347">
        <v>0</v>
      </c>
      <c r="K347">
        <v>0.68354028584398008</v>
      </c>
      <c r="L347" s="126">
        <v>170521.8867</v>
      </c>
      <c r="M347">
        <v>50591</v>
      </c>
      <c r="N347">
        <v>4</v>
      </c>
      <c r="O347">
        <v>5.1400000000000006</v>
      </c>
      <c r="P347">
        <v>0</v>
      </c>
      <c r="Q347">
        <v>4.990000000000002</v>
      </c>
      <c r="R347">
        <v>9815.9</v>
      </c>
      <c r="S347">
        <v>842.46727599999997</v>
      </c>
      <c r="T347">
        <v>945.56935176228501</v>
      </c>
      <c r="U347">
        <v>0.10673226908815862</v>
      </c>
      <c r="V347">
        <v>0.1013532328583882</v>
      </c>
      <c r="W347">
        <v>2.3739794493810107E-3</v>
      </c>
      <c r="X347">
        <v>8745.6</v>
      </c>
      <c r="Y347">
        <v>52.599999999999994</v>
      </c>
      <c r="Z347">
        <v>62946.539923954377</v>
      </c>
      <c r="AA347">
        <v>12.836363636363636</v>
      </c>
      <c r="AB347">
        <v>16.016488136882131</v>
      </c>
      <c r="AC347">
        <v>5</v>
      </c>
      <c r="AD347">
        <v>168.4934552</v>
      </c>
      <c r="AE347">
        <v>0.39889999999999998</v>
      </c>
      <c r="AF347">
        <v>0.12276269098413944</v>
      </c>
      <c r="AG347">
        <v>0.16260218743388891</v>
      </c>
      <c r="AH347">
        <v>0.28756766305817993</v>
      </c>
      <c r="AI347">
        <v>273.08716499037052</v>
      </c>
      <c r="AJ347">
        <v>4.1887199381049864</v>
      </c>
      <c r="AK347">
        <v>1.4980650419225705</v>
      </c>
      <c r="AL347">
        <v>1.9311783958585977</v>
      </c>
      <c r="AM347">
        <v>1.3</v>
      </c>
      <c r="AN347">
        <v>0.882193765116005</v>
      </c>
      <c r="AO347">
        <v>30</v>
      </c>
      <c r="AP347">
        <v>0</v>
      </c>
      <c r="AQ347">
        <v>7.97</v>
      </c>
      <c r="AR347">
        <v>4.2487824465365298</v>
      </c>
      <c r="AS347">
        <v>-15495.049999999988</v>
      </c>
      <c r="AT347">
        <v>0.65773078961308717</v>
      </c>
      <c r="AU347">
        <v>8269561.2599999998</v>
      </c>
    </row>
    <row r="348" spans="1:47" ht="15" x14ac:dyDescent="0.25">
      <c r="A348" t="s">
        <v>1118</v>
      </c>
      <c r="B348" t="s">
        <v>467</v>
      </c>
      <c r="C348" t="s">
        <v>196</v>
      </c>
      <c r="D348"/>
      <c r="E348">
        <v>85.13300000000001</v>
      </c>
      <c r="F348" t="s">
        <v>1520</v>
      </c>
      <c r="G348">
        <v>-97978</v>
      </c>
      <c r="H348">
        <v>0.43602123608222193</v>
      </c>
      <c r="I348">
        <v>-265403</v>
      </c>
      <c r="J348">
        <v>0</v>
      </c>
      <c r="K348">
        <v>0.7276101569191239</v>
      </c>
      <c r="L348" s="126">
        <v>155780.4615</v>
      </c>
      <c r="M348">
        <v>30703</v>
      </c>
      <c r="N348">
        <v>17</v>
      </c>
      <c r="O348">
        <v>7.43</v>
      </c>
      <c r="P348">
        <v>0</v>
      </c>
      <c r="Q348">
        <v>-33.1</v>
      </c>
      <c r="R348">
        <v>12946.6</v>
      </c>
      <c r="S348">
        <v>629.95007299999997</v>
      </c>
      <c r="T348">
        <v>768.9427253137851</v>
      </c>
      <c r="U348">
        <v>0.52616062162119959</v>
      </c>
      <c r="V348">
        <v>0.12766121546270542</v>
      </c>
      <c r="W348">
        <v>1.656379203245207E-2</v>
      </c>
      <c r="X348">
        <v>10606.4</v>
      </c>
      <c r="Y348">
        <v>44</v>
      </c>
      <c r="Z348">
        <v>58257.583636363626</v>
      </c>
      <c r="AA348">
        <v>12.888888888888889</v>
      </c>
      <c r="AB348">
        <v>14.317047113636363</v>
      </c>
      <c r="AC348">
        <v>7.34</v>
      </c>
      <c r="AD348">
        <v>85.824260626702994</v>
      </c>
      <c r="AE348">
        <v>0.49869999999999998</v>
      </c>
      <c r="AF348">
        <v>0.11217383677529644</v>
      </c>
      <c r="AG348">
        <v>0.16833024659513507</v>
      </c>
      <c r="AH348">
        <v>0.28655089119763544</v>
      </c>
      <c r="AI348">
        <v>182.50017727992233</v>
      </c>
      <c r="AJ348">
        <v>6.3267111145904007</v>
      </c>
      <c r="AK348">
        <v>1.6867617382530486</v>
      </c>
      <c r="AL348">
        <v>2.6899354591792357</v>
      </c>
      <c r="AM348">
        <v>1.5</v>
      </c>
      <c r="AN348">
        <v>1.3895297179674899</v>
      </c>
      <c r="AO348">
        <v>80</v>
      </c>
      <c r="AP348">
        <v>0</v>
      </c>
      <c r="AQ348">
        <v>4.9800000000000004</v>
      </c>
      <c r="AR348">
        <v>3.3517764701919082</v>
      </c>
      <c r="AS348">
        <v>-18169.969999999972</v>
      </c>
      <c r="AT348">
        <v>0.59636119413193212</v>
      </c>
      <c r="AU348">
        <v>8155687.96</v>
      </c>
    </row>
    <row r="349" spans="1:47" ht="15" x14ac:dyDescent="0.25">
      <c r="A349" t="s">
        <v>1119</v>
      </c>
      <c r="B349" t="s">
        <v>727</v>
      </c>
      <c r="C349" t="s">
        <v>98</v>
      </c>
      <c r="D349"/>
      <c r="E349">
        <v>90.2</v>
      </c>
      <c r="F349" t="s">
        <v>1517</v>
      </c>
      <c r="G349">
        <v>-59080</v>
      </c>
      <c r="H349">
        <v>0.3082483537338413</v>
      </c>
      <c r="I349">
        <v>101782</v>
      </c>
      <c r="J349">
        <v>0</v>
      </c>
      <c r="K349">
        <v>0.76590767558185557</v>
      </c>
      <c r="L349" s="126">
        <v>131335.44349999999</v>
      </c>
      <c r="M349">
        <v>38006</v>
      </c>
      <c r="N349">
        <v>4</v>
      </c>
      <c r="O349">
        <v>23.439999999999998</v>
      </c>
      <c r="P349">
        <v>0</v>
      </c>
      <c r="Q349">
        <v>253.08999999999997</v>
      </c>
      <c r="R349">
        <v>12350.800000000001</v>
      </c>
      <c r="S349">
        <v>842.89915099999996</v>
      </c>
      <c r="T349">
        <v>973.05023882080104</v>
      </c>
      <c r="U349">
        <v>0.27819731307334061</v>
      </c>
      <c r="V349">
        <v>0.12783087854836384</v>
      </c>
      <c r="W349">
        <v>0</v>
      </c>
      <c r="X349">
        <v>10698.800000000001</v>
      </c>
      <c r="Y349">
        <v>57.75</v>
      </c>
      <c r="Z349">
        <v>68249.316017316014</v>
      </c>
      <c r="AA349">
        <v>15.048387096774194</v>
      </c>
      <c r="AB349">
        <v>14.595656294372294</v>
      </c>
      <c r="AC349">
        <v>8.75</v>
      </c>
      <c r="AD349">
        <v>96.331331542857143</v>
      </c>
      <c r="AE349">
        <v>0.80889999999999995</v>
      </c>
      <c r="AF349">
        <v>0.11311138550542155</v>
      </c>
      <c r="AG349">
        <v>0.15544704558535469</v>
      </c>
      <c r="AH349">
        <v>0.27481526012536189</v>
      </c>
      <c r="AI349">
        <v>186.31529028553976</v>
      </c>
      <c r="AJ349">
        <v>5.7381018816262852</v>
      </c>
      <c r="AK349">
        <v>1.1519197682193001</v>
      </c>
      <c r="AL349">
        <v>2.3634621286892292</v>
      </c>
      <c r="AM349">
        <v>3</v>
      </c>
      <c r="AN349">
        <v>0.58664136756401897</v>
      </c>
      <c r="AO349">
        <v>3</v>
      </c>
      <c r="AP349">
        <v>4.3902439024390241E-2</v>
      </c>
      <c r="AQ349">
        <v>43</v>
      </c>
      <c r="AR349">
        <v>4.2021575851593305</v>
      </c>
      <c r="AS349">
        <v>-32683.679999999993</v>
      </c>
      <c r="AT349">
        <v>0.34983755462078736</v>
      </c>
      <c r="AU349">
        <v>10410499.949999999</v>
      </c>
    </row>
    <row r="350" spans="1:47" ht="15" x14ac:dyDescent="0.25">
      <c r="A350" t="s">
        <v>1120</v>
      </c>
      <c r="B350" t="s">
        <v>785</v>
      </c>
      <c r="C350" t="s">
        <v>347</v>
      </c>
      <c r="D350"/>
      <c r="E350">
        <v>89.813000000000002</v>
      </c>
      <c r="F350" t="s">
        <v>1516</v>
      </c>
      <c r="G350">
        <v>467542</v>
      </c>
      <c r="H350">
        <v>0.2188626732338147</v>
      </c>
      <c r="I350">
        <v>245627</v>
      </c>
      <c r="J350">
        <v>0</v>
      </c>
      <c r="K350">
        <v>0.62646510969718994</v>
      </c>
      <c r="L350" s="126">
        <v>180971.3639</v>
      </c>
      <c r="M350">
        <v>39571</v>
      </c>
      <c r="N350">
        <v>17</v>
      </c>
      <c r="O350">
        <v>46.879999999999995</v>
      </c>
      <c r="P350">
        <v>0</v>
      </c>
      <c r="Q350">
        <v>44.16</v>
      </c>
      <c r="R350">
        <v>11049.5</v>
      </c>
      <c r="S350">
        <v>898.43227100000001</v>
      </c>
      <c r="T350">
        <v>1096.57276100729</v>
      </c>
      <c r="U350">
        <v>0.27060966401996039</v>
      </c>
      <c r="V350">
        <v>0.13611764842761306</v>
      </c>
      <c r="W350">
        <v>0</v>
      </c>
      <c r="X350">
        <v>9052.9</v>
      </c>
      <c r="Y350">
        <v>48</v>
      </c>
      <c r="Z350">
        <v>52633.770833333336</v>
      </c>
      <c r="AA350">
        <v>10.604166666666666</v>
      </c>
      <c r="AB350">
        <v>18.717338979166666</v>
      </c>
      <c r="AC350">
        <v>6</v>
      </c>
      <c r="AD350">
        <v>149.73871183333333</v>
      </c>
      <c r="AE350">
        <v>0.69810000000000005</v>
      </c>
      <c r="AF350">
        <v>0.11900364757708838</v>
      </c>
      <c r="AG350">
        <v>0.1664669640112092</v>
      </c>
      <c r="AH350">
        <v>0.29274167311792787</v>
      </c>
      <c r="AI350">
        <v>190.68771851807179</v>
      </c>
      <c r="AJ350">
        <v>8.6731804226009803</v>
      </c>
      <c r="AK350">
        <v>1.5837321970581368</v>
      </c>
      <c r="AL350">
        <v>2.8784085921083356</v>
      </c>
      <c r="AM350">
        <v>0.5</v>
      </c>
      <c r="AN350">
        <v>1.2398457088860599</v>
      </c>
      <c r="AO350">
        <v>127</v>
      </c>
      <c r="AP350">
        <v>7.0707070707070704E-2</v>
      </c>
      <c r="AQ350">
        <v>3.65</v>
      </c>
      <c r="AR350">
        <v>4.2000713023466076</v>
      </c>
      <c r="AS350">
        <v>-31646.22000000003</v>
      </c>
      <c r="AT350">
        <v>0.5027708488841176</v>
      </c>
      <c r="AU350">
        <v>9927198.3800000008</v>
      </c>
    </row>
    <row r="351" spans="1:47" ht="15" x14ac:dyDescent="0.25">
      <c r="A351" t="s">
        <v>1121</v>
      </c>
      <c r="B351" t="s">
        <v>790</v>
      </c>
      <c r="C351" t="s">
        <v>198</v>
      </c>
      <c r="D351"/>
      <c r="E351">
        <v>95.66</v>
      </c>
      <c r="F351" t="s">
        <v>1516</v>
      </c>
      <c r="G351">
        <v>3602394</v>
      </c>
      <c r="H351">
        <v>0.54844101388538524</v>
      </c>
      <c r="I351">
        <v>-107649</v>
      </c>
      <c r="J351">
        <v>2.2929846595670733E-3</v>
      </c>
      <c r="K351">
        <v>0.58705761776932608</v>
      </c>
      <c r="L351" s="126">
        <v>114112.2898</v>
      </c>
      <c r="M351">
        <v>50580</v>
      </c>
      <c r="N351">
        <v>53</v>
      </c>
      <c r="O351">
        <v>47.1</v>
      </c>
      <c r="P351">
        <v>0</v>
      </c>
      <c r="Q351">
        <v>60.269999999999996</v>
      </c>
      <c r="R351">
        <v>8422.4</v>
      </c>
      <c r="S351">
        <v>2690.8197949999999</v>
      </c>
      <c r="T351">
        <v>3128.3463189556801</v>
      </c>
      <c r="U351">
        <v>0.29960350131882391</v>
      </c>
      <c r="V351">
        <v>0.11139091794885507</v>
      </c>
      <c r="W351">
        <v>4.0858184633653628E-2</v>
      </c>
      <c r="X351">
        <v>7244.5</v>
      </c>
      <c r="Y351">
        <v>149.79999999999998</v>
      </c>
      <c r="Z351">
        <v>55269.01869158879</v>
      </c>
      <c r="AA351">
        <v>10.045454545454545</v>
      </c>
      <c r="AB351">
        <v>17.962748965287052</v>
      </c>
      <c r="AC351">
        <v>12</v>
      </c>
      <c r="AD351">
        <v>224.23498291666667</v>
      </c>
      <c r="AE351">
        <v>0.77569999999999995</v>
      </c>
      <c r="AF351">
        <v>0.1237140254611216</v>
      </c>
      <c r="AG351">
        <v>0.13877389125663248</v>
      </c>
      <c r="AH351">
        <v>0.27086010837999602</v>
      </c>
      <c r="AI351">
        <v>116.17723363745361</v>
      </c>
      <c r="AJ351">
        <v>4.2857738666461946</v>
      </c>
      <c r="AK351">
        <v>1.2832194221590982</v>
      </c>
      <c r="AL351">
        <v>0.15934618632682046</v>
      </c>
      <c r="AM351">
        <v>2.0299999999999998</v>
      </c>
      <c r="AN351">
        <v>1.0861050529136</v>
      </c>
      <c r="AO351">
        <v>18</v>
      </c>
      <c r="AP351">
        <v>6.6707095209217705E-3</v>
      </c>
      <c r="AQ351">
        <v>89.06</v>
      </c>
      <c r="AR351">
        <v>4.4294441852918514</v>
      </c>
      <c r="AS351">
        <v>9921.8499999999767</v>
      </c>
      <c r="AT351">
        <v>0.32973429034684043</v>
      </c>
      <c r="AU351">
        <v>22663179.789999999</v>
      </c>
    </row>
    <row r="352" spans="1:47" ht="15" x14ac:dyDescent="0.25">
      <c r="A352" t="s">
        <v>1122</v>
      </c>
      <c r="B352" t="s">
        <v>540</v>
      </c>
      <c r="C352" t="s">
        <v>117</v>
      </c>
      <c r="D352"/>
      <c r="E352">
        <v>76.826000000000008</v>
      </c>
      <c r="F352" t="s">
        <v>1516</v>
      </c>
      <c r="G352">
        <v>873089</v>
      </c>
      <c r="H352">
        <v>0.24762196890599195</v>
      </c>
      <c r="I352">
        <v>911912</v>
      </c>
      <c r="J352">
        <v>9.8221948774637833E-3</v>
      </c>
      <c r="K352">
        <v>0.62335737382316447</v>
      </c>
      <c r="L352" s="126">
        <v>176111.63860000001</v>
      </c>
      <c r="M352">
        <v>41004</v>
      </c>
      <c r="N352">
        <v>10</v>
      </c>
      <c r="O352">
        <v>10.110000000000001</v>
      </c>
      <c r="P352">
        <v>0</v>
      </c>
      <c r="Q352">
        <v>54.919999999999995</v>
      </c>
      <c r="R352">
        <v>11307</v>
      </c>
      <c r="S352">
        <v>594.98987399999999</v>
      </c>
      <c r="T352">
        <v>686.14538687840104</v>
      </c>
      <c r="U352">
        <v>0.29187087476382834</v>
      </c>
      <c r="V352">
        <v>0.14518963897526768</v>
      </c>
      <c r="W352">
        <v>0</v>
      </c>
      <c r="X352">
        <v>9804.8000000000011</v>
      </c>
      <c r="Y352">
        <v>44.5</v>
      </c>
      <c r="Z352">
        <v>49977.84269662921</v>
      </c>
      <c r="AA352">
        <v>12.2</v>
      </c>
      <c r="AB352">
        <v>13.370558966292135</v>
      </c>
      <c r="AC352">
        <v>4</v>
      </c>
      <c r="AD352">
        <v>148.7474685</v>
      </c>
      <c r="AE352">
        <v>0.48759999999999998</v>
      </c>
      <c r="AF352">
        <v>0.12593538042487445</v>
      </c>
      <c r="AG352">
        <v>0.14245608189610842</v>
      </c>
      <c r="AH352">
        <v>0.27257453721835528</v>
      </c>
      <c r="AI352">
        <v>212.53302875537676</v>
      </c>
      <c r="AJ352">
        <v>4.3314390099244786</v>
      </c>
      <c r="AK352">
        <v>1.2652062789134475</v>
      </c>
      <c r="AL352">
        <v>2.8225518959313587</v>
      </c>
      <c r="AM352">
        <v>1.8</v>
      </c>
      <c r="AN352">
        <v>1.02433278894332</v>
      </c>
      <c r="AO352">
        <v>63</v>
      </c>
      <c r="AP352">
        <v>0.1</v>
      </c>
      <c r="AQ352">
        <v>3.14</v>
      </c>
      <c r="AR352">
        <v>3.329383911910087</v>
      </c>
      <c r="AS352">
        <v>25243.72</v>
      </c>
      <c r="AT352">
        <v>0.56806755747316207</v>
      </c>
      <c r="AU352">
        <v>6727536.2300000004</v>
      </c>
    </row>
    <row r="353" spans="1:47" ht="15" x14ac:dyDescent="0.25">
      <c r="A353" t="s">
        <v>1123</v>
      </c>
      <c r="B353" t="s">
        <v>377</v>
      </c>
      <c r="C353" t="s">
        <v>130</v>
      </c>
      <c r="D353"/>
      <c r="E353">
        <v>89.256</v>
      </c>
      <c r="F353" t="s">
        <v>1520</v>
      </c>
      <c r="G353">
        <v>-1065236</v>
      </c>
      <c r="H353">
        <v>0.46387676083345225</v>
      </c>
      <c r="I353">
        <v>-962577</v>
      </c>
      <c r="J353">
        <v>0</v>
      </c>
      <c r="K353">
        <v>0.65998628453664032</v>
      </c>
      <c r="L353" s="126">
        <v>94629.565799999997</v>
      </c>
      <c r="M353">
        <v>32029</v>
      </c>
      <c r="N353">
        <v>25</v>
      </c>
      <c r="O353">
        <v>8.7800000000000011</v>
      </c>
      <c r="P353">
        <v>0</v>
      </c>
      <c r="Q353">
        <v>-36.15</v>
      </c>
      <c r="R353">
        <v>12316.300000000001</v>
      </c>
      <c r="S353">
        <v>882.93197299999997</v>
      </c>
      <c r="T353">
        <v>1054.18309445558</v>
      </c>
      <c r="U353">
        <v>0.44694075882106493</v>
      </c>
      <c r="V353">
        <v>0.14584400716905513</v>
      </c>
      <c r="W353">
        <v>3.4376714093691565E-4</v>
      </c>
      <c r="X353">
        <v>10315.5</v>
      </c>
      <c r="Y353">
        <v>65</v>
      </c>
      <c r="Z353">
        <v>46673.292307692311</v>
      </c>
      <c r="AA353">
        <v>0</v>
      </c>
      <c r="AB353">
        <v>13.583568815384615</v>
      </c>
      <c r="AC353">
        <v>13.5</v>
      </c>
      <c r="AD353">
        <v>65.402368370370368</v>
      </c>
      <c r="AE353">
        <v>0.29920000000000002</v>
      </c>
      <c r="AF353">
        <v>0.10467150135754474</v>
      </c>
      <c r="AG353">
        <v>0.15702511205733316</v>
      </c>
      <c r="AH353">
        <v>0.26932675474481088</v>
      </c>
      <c r="AI353">
        <v>200.22154073697817</v>
      </c>
      <c r="AJ353">
        <v>6.2603282008349268</v>
      </c>
      <c r="AK353">
        <v>2.0647604959780974</v>
      </c>
      <c r="AL353">
        <v>3.0507978753493004</v>
      </c>
      <c r="AM353">
        <v>4.5</v>
      </c>
      <c r="AN353">
        <v>1.0014012199167199</v>
      </c>
      <c r="AO353">
        <v>46</v>
      </c>
      <c r="AP353">
        <v>0</v>
      </c>
      <c r="AQ353">
        <v>13.26</v>
      </c>
      <c r="AR353">
        <v>4.6136807939642521</v>
      </c>
      <c r="AS353">
        <v>-64725.950000000012</v>
      </c>
      <c r="AT353">
        <v>0.53136722358916222</v>
      </c>
      <c r="AU353">
        <v>10874436.279999999</v>
      </c>
    </row>
    <row r="354" spans="1:47" ht="15" x14ac:dyDescent="0.25">
      <c r="A354" t="s">
        <v>1124</v>
      </c>
      <c r="B354" t="s">
        <v>626</v>
      </c>
      <c r="C354" t="s">
        <v>627</v>
      </c>
      <c r="D354"/>
      <c r="E354">
        <v>85.820000000000007</v>
      </c>
      <c r="F354" t="s">
        <v>1517</v>
      </c>
      <c r="G354">
        <v>-425640</v>
      </c>
      <c r="H354">
        <v>0.29601966640912253</v>
      </c>
      <c r="I354">
        <v>659361</v>
      </c>
      <c r="J354">
        <v>0</v>
      </c>
      <c r="K354">
        <v>0.74065649119294275</v>
      </c>
      <c r="L354" s="126">
        <v>131173.39170000001</v>
      </c>
      <c r="M354">
        <v>32350</v>
      </c>
      <c r="N354">
        <v>0</v>
      </c>
      <c r="O354">
        <v>32.769999999999996</v>
      </c>
      <c r="P354">
        <v>0</v>
      </c>
      <c r="Q354">
        <v>-151.92000000000002</v>
      </c>
      <c r="R354">
        <v>12386.6</v>
      </c>
      <c r="S354">
        <v>1845.3560150000001</v>
      </c>
      <c r="T354">
        <v>2604.8874482186402</v>
      </c>
      <c r="U354">
        <v>1</v>
      </c>
      <c r="V354">
        <v>0.17794100830998727</v>
      </c>
      <c r="W354">
        <v>1.0838017074987017E-3</v>
      </c>
      <c r="X354">
        <v>8774.9</v>
      </c>
      <c r="Y354">
        <v>141.5</v>
      </c>
      <c r="Z354">
        <v>52041.851590106009</v>
      </c>
      <c r="AA354">
        <v>10.605633802816902</v>
      </c>
      <c r="AB354">
        <v>13.041385265017668</v>
      </c>
      <c r="AC354">
        <v>10.93</v>
      </c>
      <c r="AD354">
        <v>168.8340361390668</v>
      </c>
      <c r="AE354">
        <v>0.37669999999999998</v>
      </c>
      <c r="AF354">
        <v>0.12063625391776414</v>
      </c>
      <c r="AG354">
        <v>0.19574365295255317</v>
      </c>
      <c r="AH354">
        <v>0.31981984703341337</v>
      </c>
      <c r="AI354">
        <v>199.14531234776396</v>
      </c>
      <c r="AJ354">
        <v>6.031084534713492</v>
      </c>
      <c r="AK354">
        <v>1.8308397960238807</v>
      </c>
      <c r="AL354">
        <v>2.5668293904118165</v>
      </c>
      <c r="AM354">
        <v>1</v>
      </c>
      <c r="AN354">
        <v>1.7591962384217199</v>
      </c>
      <c r="AO354">
        <v>387</v>
      </c>
      <c r="AP354">
        <v>0</v>
      </c>
      <c r="AQ354">
        <v>2.97</v>
      </c>
      <c r="AR354">
        <v>2.9128403962146421</v>
      </c>
      <c r="AS354">
        <v>-258080.99999999988</v>
      </c>
      <c r="AT354">
        <v>0.65921034634489084</v>
      </c>
      <c r="AU354">
        <v>22857746.870000001</v>
      </c>
    </row>
    <row r="355" spans="1:47" ht="15" x14ac:dyDescent="0.25">
      <c r="A355" t="s">
        <v>1125</v>
      </c>
      <c r="B355" t="s">
        <v>378</v>
      </c>
      <c r="C355" t="s">
        <v>379</v>
      </c>
      <c r="D355"/>
      <c r="E355">
        <v>79.746000000000009</v>
      </c>
      <c r="F355" t="s">
        <v>1516</v>
      </c>
      <c r="G355">
        <v>489296</v>
      </c>
      <c r="H355">
        <v>0.30477122227354864</v>
      </c>
      <c r="I355">
        <v>754038</v>
      </c>
      <c r="J355">
        <v>0</v>
      </c>
      <c r="K355">
        <v>0.58677470999959547</v>
      </c>
      <c r="L355" s="126">
        <v>129596.1223</v>
      </c>
      <c r="M355">
        <v>35814</v>
      </c>
      <c r="N355">
        <v>21</v>
      </c>
      <c r="O355">
        <v>69.600000000000009</v>
      </c>
      <c r="P355">
        <v>0</v>
      </c>
      <c r="Q355">
        <v>-14.989999999999995</v>
      </c>
      <c r="R355">
        <v>10246.800000000001</v>
      </c>
      <c r="S355">
        <v>1176.4135080000001</v>
      </c>
      <c r="T355">
        <v>1482.2896079916</v>
      </c>
      <c r="U355">
        <v>0.50551608083031296</v>
      </c>
      <c r="V355">
        <v>0.17816031316770634</v>
      </c>
      <c r="W355">
        <v>3.4001649698840414E-3</v>
      </c>
      <c r="X355">
        <v>8132.3</v>
      </c>
      <c r="Y355">
        <v>77.5</v>
      </c>
      <c r="Z355">
        <v>50955.467096774199</v>
      </c>
      <c r="AA355">
        <v>13.743589743589743</v>
      </c>
      <c r="AB355">
        <v>15.179529135483872</v>
      </c>
      <c r="AC355">
        <v>15</v>
      </c>
      <c r="AD355">
        <v>78.427567200000013</v>
      </c>
      <c r="AE355">
        <v>0.58730000000000004</v>
      </c>
      <c r="AF355">
        <v>0.12615969332999868</v>
      </c>
      <c r="AG355">
        <v>0.13454761660694006</v>
      </c>
      <c r="AH355">
        <v>0.27092355096857418</v>
      </c>
      <c r="AI355">
        <v>221.34733937448121</v>
      </c>
      <c r="AJ355">
        <v>6.6258043134303133</v>
      </c>
      <c r="AK355">
        <v>1.7389878876787661</v>
      </c>
      <c r="AL355">
        <v>2.4642042888523634</v>
      </c>
      <c r="AM355">
        <v>2.75</v>
      </c>
      <c r="AN355">
        <v>1.1015418018255601</v>
      </c>
      <c r="AO355">
        <v>77</v>
      </c>
      <c r="AP355">
        <v>2.8248587570621469E-2</v>
      </c>
      <c r="AQ355">
        <v>6.62</v>
      </c>
      <c r="AR355">
        <v>2.928910642728678</v>
      </c>
      <c r="AS355">
        <v>27223.619999999995</v>
      </c>
      <c r="AT355">
        <v>0.43768151329697619</v>
      </c>
      <c r="AU355">
        <v>12054491.75</v>
      </c>
    </row>
    <row r="356" spans="1:47" ht="15" x14ac:dyDescent="0.25">
      <c r="A356" t="s">
        <v>1126</v>
      </c>
      <c r="B356" t="s">
        <v>243</v>
      </c>
      <c r="C356" t="s">
        <v>244</v>
      </c>
      <c r="D356"/>
      <c r="E356">
        <v>91.606999999999999</v>
      </c>
      <c r="F356" t="s">
        <v>1520</v>
      </c>
      <c r="G356">
        <v>-180103</v>
      </c>
      <c r="H356">
        <v>0.12876258592745915</v>
      </c>
      <c r="I356">
        <v>-179496</v>
      </c>
      <c r="J356">
        <v>0</v>
      </c>
      <c r="K356">
        <v>0.76328942422891832</v>
      </c>
      <c r="L356" s="126">
        <v>144401.35550000001</v>
      </c>
      <c r="M356">
        <v>34379</v>
      </c>
      <c r="N356">
        <v>204</v>
      </c>
      <c r="O356">
        <v>103.95000000000002</v>
      </c>
      <c r="P356">
        <v>0</v>
      </c>
      <c r="Q356">
        <v>-72.679999999999978</v>
      </c>
      <c r="R356">
        <v>10826.7</v>
      </c>
      <c r="S356">
        <v>3696.9834049999999</v>
      </c>
      <c r="T356">
        <v>4666.2281399454205</v>
      </c>
      <c r="U356">
        <v>0.50251659298427387</v>
      </c>
      <c r="V356">
        <v>0.18410182503916325</v>
      </c>
      <c r="W356">
        <v>1.167122279792868E-2</v>
      </c>
      <c r="X356">
        <v>8577.7999999999993</v>
      </c>
      <c r="Y356">
        <v>239.97000000000003</v>
      </c>
      <c r="Z356">
        <v>62530.128766095753</v>
      </c>
      <c r="AA356">
        <v>12.984496124031008</v>
      </c>
      <c r="AB356">
        <v>15.40602327374255</v>
      </c>
      <c r="AC356">
        <v>25.5</v>
      </c>
      <c r="AD356">
        <v>144.97974137254903</v>
      </c>
      <c r="AE356">
        <v>0.62050000000000005</v>
      </c>
      <c r="AF356">
        <v>0.10768629581634778</v>
      </c>
      <c r="AG356">
        <v>0.16481251116857293</v>
      </c>
      <c r="AH356">
        <v>0.27844237515514902</v>
      </c>
      <c r="AI356">
        <v>162.7205032044227</v>
      </c>
      <c r="AJ356">
        <v>5.3370483647093048</v>
      </c>
      <c r="AK356">
        <v>1.3440103727714749</v>
      </c>
      <c r="AL356">
        <v>3.1679834268378837</v>
      </c>
      <c r="AM356">
        <v>2</v>
      </c>
      <c r="AN356">
        <v>1.74885062471779</v>
      </c>
      <c r="AO356">
        <v>147</v>
      </c>
      <c r="AP356">
        <v>1.639344262295082E-3</v>
      </c>
      <c r="AQ356">
        <v>11.97</v>
      </c>
      <c r="AR356">
        <v>3.8792642037627432</v>
      </c>
      <c r="AS356">
        <v>-234373.68000000017</v>
      </c>
      <c r="AT356">
        <v>0.41505911673592344</v>
      </c>
      <c r="AU356">
        <v>40026177.369999997</v>
      </c>
    </row>
    <row r="357" spans="1:47" ht="15" x14ac:dyDescent="0.25">
      <c r="A357" t="s">
        <v>1127</v>
      </c>
      <c r="B357" t="s">
        <v>242</v>
      </c>
      <c r="C357" t="s">
        <v>145</v>
      </c>
      <c r="D357"/>
      <c r="E357">
        <v>61.144000000000005</v>
      </c>
      <c r="F357" t="s">
        <v>1520</v>
      </c>
      <c r="G357">
        <v>1634205</v>
      </c>
      <c r="H357">
        <v>0.49924886525912554</v>
      </c>
      <c r="I357">
        <v>1928074</v>
      </c>
      <c r="J357">
        <v>0</v>
      </c>
      <c r="K357">
        <v>0.52067326212644005</v>
      </c>
      <c r="L357" s="126">
        <v>69431.072499999995</v>
      </c>
      <c r="M357">
        <v>31938</v>
      </c>
      <c r="N357">
        <v>65</v>
      </c>
      <c r="O357">
        <v>498.99</v>
      </c>
      <c r="P357">
        <v>96.08</v>
      </c>
      <c r="Q357">
        <v>-236.32</v>
      </c>
      <c r="R357">
        <v>12669.5</v>
      </c>
      <c r="S357">
        <v>3082.5265180000001</v>
      </c>
      <c r="T357">
        <v>4435.0174759100209</v>
      </c>
      <c r="U357">
        <v>0.95830757618805984</v>
      </c>
      <c r="V357">
        <v>0.21994173125228569</v>
      </c>
      <c r="W357">
        <v>3.7023728857991288E-2</v>
      </c>
      <c r="X357">
        <v>8805.8000000000011</v>
      </c>
      <c r="Y357">
        <v>205.22000000000003</v>
      </c>
      <c r="Z357">
        <v>56721.494006432113</v>
      </c>
      <c r="AA357">
        <v>6.5260663507109005</v>
      </c>
      <c r="AB357">
        <v>15.020595058961113</v>
      </c>
      <c r="AC357">
        <v>30.5</v>
      </c>
      <c r="AD357">
        <v>101.06644321311475</v>
      </c>
      <c r="AE357">
        <v>0.75349999999999995</v>
      </c>
      <c r="AF357">
        <v>0.1109703095786659</v>
      </c>
      <c r="AG357">
        <v>0.13891038737677447</v>
      </c>
      <c r="AH357">
        <v>0.25602748849335027</v>
      </c>
      <c r="AI357">
        <v>169.17745782714462</v>
      </c>
      <c r="AJ357">
        <v>4.7116086282871903</v>
      </c>
      <c r="AK357">
        <v>1.2127439817140753</v>
      </c>
      <c r="AL357">
        <v>2.0128680866893962</v>
      </c>
      <c r="AM357">
        <v>0.5</v>
      </c>
      <c r="AN357">
        <v>0.63863337720041202</v>
      </c>
      <c r="AO357">
        <v>8</v>
      </c>
      <c r="AP357">
        <v>0.16344993968636912</v>
      </c>
      <c r="AQ357">
        <v>186.25</v>
      </c>
      <c r="AR357">
        <v>2.5827220177907777</v>
      </c>
      <c r="AS357">
        <v>139785.78000000003</v>
      </c>
      <c r="AT357">
        <v>0.68297691265617988</v>
      </c>
      <c r="AU357">
        <v>39053960.039999999</v>
      </c>
    </row>
    <row r="358" spans="1:47" ht="15" x14ac:dyDescent="0.25">
      <c r="A358" t="s">
        <v>1128</v>
      </c>
      <c r="B358" t="s">
        <v>245</v>
      </c>
      <c r="C358" t="s">
        <v>246</v>
      </c>
      <c r="D358"/>
      <c r="E358">
        <v>94.26400000000001</v>
      </c>
      <c r="F358" t="s">
        <v>1516</v>
      </c>
      <c r="G358">
        <v>455974</v>
      </c>
      <c r="H358">
        <v>0.73304453478391551</v>
      </c>
      <c r="I358">
        <v>426529</v>
      </c>
      <c r="J358">
        <v>1.7817938910619571E-2</v>
      </c>
      <c r="K358">
        <v>0.72870851281766624</v>
      </c>
      <c r="L358" s="126">
        <v>154021.85219999999</v>
      </c>
      <c r="M358">
        <v>38058</v>
      </c>
      <c r="N358">
        <v>32</v>
      </c>
      <c r="O358">
        <v>26.93</v>
      </c>
      <c r="P358">
        <v>0</v>
      </c>
      <c r="Q358">
        <v>-123.78999999999999</v>
      </c>
      <c r="R358">
        <v>10187.5</v>
      </c>
      <c r="S358">
        <v>1954.921061</v>
      </c>
      <c r="T358">
        <v>2377.0556399606703</v>
      </c>
      <c r="U358">
        <v>0.39317805579669901</v>
      </c>
      <c r="V358">
        <v>0.15253684967078063</v>
      </c>
      <c r="W358">
        <v>7.1614144833237331E-3</v>
      </c>
      <c r="X358">
        <v>8378.4</v>
      </c>
      <c r="Y358">
        <v>123</v>
      </c>
      <c r="Z358">
        <v>57241.959349593497</v>
      </c>
      <c r="AA358">
        <v>6.7398373983739841</v>
      </c>
      <c r="AB358">
        <v>15.893667162601625</v>
      </c>
      <c r="AC358">
        <v>21</v>
      </c>
      <c r="AD358">
        <v>93.0914790952381</v>
      </c>
      <c r="AE358">
        <v>0.45429999999999998</v>
      </c>
      <c r="AF358">
        <v>0.12035148603730549</v>
      </c>
      <c r="AG358">
        <v>0.15032629265593411</v>
      </c>
      <c r="AH358">
        <v>0.27585184902306653</v>
      </c>
      <c r="AI358">
        <v>155.7755993708638</v>
      </c>
      <c r="AJ358">
        <v>5.4587207129698649</v>
      </c>
      <c r="AK358">
        <v>1.4399745180261978</v>
      </c>
      <c r="AL358">
        <v>2.7780689523822035</v>
      </c>
      <c r="AM358">
        <v>2</v>
      </c>
      <c r="AN358">
        <v>1.1672329557275201</v>
      </c>
      <c r="AO358">
        <v>131</v>
      </c>
      <c r="AP358">
        <v>4.9645390070921988E-2</v>
      </c>
      <c r="AQ358">
        <v>7.27</v>
      </c>
      <c r="AR358">
        <v>3.4505069929190091</v>
      </c>
      <c r="AS358">
        <v>90777.019999999902</v>
      </c>
      <c r="AT358">
        <v>0.44213208941091525</v>
      </c>
      <c r="AU358">
        <v>19915825.620000001</v>
      </c>
    </row>
    <row r="359" spans="1:47" ht="15" x14ac:dyDescent="0.25">
      <c r="A359" t="s">
        <v>1129</v>
      </c>
      <c r="B359" t="s">
        <v>661</v>
      </c>
      <c r="C359" t="s">
        <v>171</v>
      </c>
      <c r="D359"/>
      <c r="E359">
        <v>88.957000000000008</v>
      </c>
      <c r="F359" t="s">
        <v>1516</v>
      </c>
      <c r="G359">
        <v>95037</v>
      </c>
      <c r="H359">
        <v>0.38932300639679751</v>
      </c>
      <c r="I359">
        <v>1285655</v>
      </c>
      <c r="J359">
        <v>5.0001905234589653E-3</v>
      </c>
      <c r="K359">
        <v>0.61746021837010234</v>
      </c>
      <c r="L359" s="126">
        <v>154282.1654</v>
      </c>
      <c r="M359">
        <v>34100</v>
      </c>
      <c r="N359">
        <v>58</v>
      </c>
      <c r="O359">
        <v>29.68</v>
      </c>
      <c r="P359">
        <v>0</v>
      </c>
      <c r="Q359">
        <v>-10.509999999999998</v>
      </c>
      <c r="R359">
        <v>12398.4</v>
      </c>
      <c r="S359">
        <v>936.42720699999995</v>
      </c>
      <c r="T359">
        <v>1160.16273900079</v>
      </c>
      <c r="U359">
        <v>0.44706100471085525</v>
      </c>
      <c r="V359">
        <v>0.14502748637033139</v>
      </c>
      <c r="W359">
        <v>0</v>
      </c>
      <c r="X359">
        <v>10007.4</v>
      </c>
      <c r="Y359">
        <v>72</v>
      </c>
      <c r="Z359">
        <v>50126.694444444445</v>
      </c>
      <c r="AA359">
        <v>7.8472222222222223</v>
      </c>
      <c r="AB359">
        <v>13.005933430555555</v>
      </c>
      <c r="AC359">
        <v>10</v>
      </c>
      <c r="AD359">
        <v>93.642720699999998</v>
      </c>
      <c r="AE359">
        <v>0.45429999999999998</v>
      </c>
      <c r="AF359">
        <v>0.11793080921788386</v>
      </c>
      <c r="AG359">
        <v>0.19882738272078307</v>
      </c>
      <c r="AH359">
        <v>0.32066004928510772</v>
      </c>
      <c r="AI359">
        <v>219.50131143509162</v>
      </c>
      <c r="AJ359">
        <v>5.7656265963502262</v>
      </c>
      <c r="AK359">
        <v>1.0989959473988917</v>
      </c>
      <c r="AL359">
        <v>2.7202781359007915</v>
      </c>
      <c r="AM359">
        <v>0.5</v>
      </c>
      <c r="AN359">
        <v>1.74535014094036</v>
      </c>
      <c r="AO359">
        <v>112</v>
      </c>
      <c r="AP359">
        <v>0</v>
      </c>
      <c r="AQ359">
        <v>5.77</v>
      </c>
      <c r="AR359">
        <v>4.3662075806817322</v>
      </c>
      <c r="AS359">
        <v>-74360.679999999993</v>
      </c>
      <c r="AT359">
        <v>0.46125077800924869</v>
      </c>
      <c r="AU359">
        <v>11610206.970000001</v>
      </c>
    </row>
    <row r="360" spans="1:47" ht="15" x14ac:dyDescent="0.25">
      <c r="A360" t="s">
        <v>1130</v>
      </c>
      <c r="B360" t="s">
        <v>247</v>
      </c>
      <c r="C360" t="s">
        <v>106</v>
      </c>
      <c r="D360"/>
      <c r="E360">
        <v>73.02600000000001</v>
      </c>
      <c r="F360" t="s">
        <v>1520</v>
      </c>
      <c r="G360">
        <v>477342</v>
      </c>
      <c r="H360">
        <v>0.40789219048010189</v>
      </c>
      <c r="I360">
        <v>451304</v>
      </c>
      <c r="J360">
        <v>9.2838178443123524E-3</v>
      </c>
      <c r="K360">
        <v>0.75295863319859391</v>
      </c>
      <c r="L360" s="126">
        <v>90140.849300000002</v>
      </c>
      <c r="M360">
        <v>27727</v>
      </c>
      <c r="N360">
        <v>0</v>
      </c>
      <c r="O360">
        <v>18.470000000000002</v>
      </c>
      <c r="P360">
        <v>0</v>
      </c>
      <c r="Q360">
        <v>43.31</v>
      </c>
      <c r="R360">
        <v>11840.5</v>
      </c>
      <c r="S360">
        <v>1201.3215749999999</v>
      </c>
      <c r="T360">
        <v>1537.32981867238</v>
      </c>
      <c r="U360">
        <v>0.63208149075321485</v>
      </c>
      <c r="V360">
        <v>0.19199740419212899</v>
      </c>
      <c r="W360">
        <v>8.3241658254576845E-4</v>
      </c>
      <c r="X360">
        <v>9252.6</v>
      </c>
      <c r="Y360">
        <v>83.46</v>
      </c>
      <c r="Z360">
        <v>55236.46057991853</v>
      </c>
      <c r="AA360">
        <v>12.141176470588235</v>
      </c>
      <c r="AB360">
        <v>14.393980050323508</v>
      </c>
      <c r="AC360">
        <v>12</v>
      </c>
      <c r="AD360">
        <v>100.11013124999999</v>
      </c>
      <c r="AE360">
        <v>0.33250000000000002</v>
      </c>
      <c r="AF360">
        <v>9.7992863771425034E-2</v>
      </c>
      <c r="AG360">
        <v>0.22574869439522977</v>
      </c>
      <c r="AH360">
        <v>0.32580457900021631</v>
      </c>
      <c r="AI360">
        <v>191.62312971861843</v>
      </c>
      <c r="AJ360">
        <v>5.3998415297935276</v>
      </c>
      <c r="AK360">
        <v>1.2982362804679388</v>
      </c>
      <c r="AL360">
        <v>2.5647315172392822</v>
      </c>
      <c r="AM360">
        <v>0.5</v>
      </c>
      <c r="AN360">
        <v>1.3427560614818801</v>
      </c>
      <c r="AO360">
        <v>76</v>
      </c>
      <c r="AP360">
        <v>0</v>
      </c>
      <c r="AQ360">
        <v>9.92</v>
      </c>
      <c r="AR360">
        <v>3.5611078429397423</v>
      </c>
      <c r="AS360">
        <v>-151240.60999999999</v>
      </c>
      <c r="AT360">
        <v>0.51624626634860682</v>
      </c>
      <c r="AU360">
        <v>14224259.33</v>
      </c>
    </row>
    <row r="361" spans="1:47" ht="15" x14ac:dyDescent="0.25">
      <c r="A361" t="s">
        <v>1131</v>
      </c>
      <c r="B361" t="s">
        <v>491</v>
      </c>
      <c r="C361" t="s">
        <v>122</v>
      </c>
      <c r="D361"/>
      <c r="E361">
        <v>102.738</v>
      </c>
      <c r="F361" t="s">
        <v>1516</v>
      </c>
      <c r="G361">
        <v>2737140</v>
      </c>
      <c r="H361">
        <v>0.39955209495921712</v>
      </c>
      <c r="I361">
        <v>2855492</v>
      </c>
      <c r="J361">
        <v>3.6577557509514897E-3</v>
      </c>
      <c r="K361">
        <v>0.70647468778392519</v>
      </c>
      <c r="L361" s="126">
        <v>194539.52780000001</v>
      </c>
      <c r="M361">
        <v>83130</v>
      </c>
      <c r="N361">
        <v>31</v>
      </c>
      <c r="O361">
        <v>54.050000000000004</v>
      </c>
      <c r="P361">
        <v>0</v>
      </c>
      <c r="Q361">
        <v>-6.27</v>
      </c>
      <c r="R361">
        <v>12159.9</v>
      </c>
      <c r="S361">
        <v>4858.934886</v>
      </c>
      <c r="T361">
        <v>5745.3427970433204</v>
      </c>
      <c r="U361">
        <v>6.6469950848637771E-2</v>
      </c>
      <c r="V361">
        <v>0.12935103571262127</v>
      </c>
      <c r="W361">
        <v>2.9107259113183105E-2</v>
      </c>
      <c r="X361">
        <v>10283.9</v>
      </c>
      <c r="Y361">
        <v>286.59999999999974</v>
      </c>
      <c r="Z361">
        <v>69904.972086531809</v>
      </c>
      <c r="AA361">
        <v>12.895238095238096</v>
      </c>
      <c r="AB361">
        <v>16.953715582693665</v>
      </c>
      <c r="AC361">
        <v>34</v>
      </c>
      <c r="AD361">
        <v>142.90984958823529</v>
      </c>
      <c r="AE361">
        <v>0.41</v>
      </c>
      <c r="AF361">
        <v>0.11830978342662116</v>
      </c>
      <c r="AG361">
        <v>0.11787389821606337</v>
      </c>
      <c r="AH361">
        <v>0.24053549572348382</v>
      </c>
      <c r="AI361">
        <v>180.68383721905261</v>
      </c>
      <c r="AJ361">
        <v>7.6574277933003847</v>
      </c>
      <c r="AK361">
        <v>1.4521614340990352</v>
      </c>
      <c r="AL361">
        <v>3.4247741792919943</v>
      </c>
      <c r="AM361">
        <v>0</v>
      </c>
      <c r="AN361">
        <v>1.0382944807646</v>
      </c>
      <c r="AO361">
        <v>23</v>
      </c>
      <c r="AP361">
        <v>4.4460641399416911E-2</v>
      </c>
      <c r="AQ361">
        <v>114.65</v>
      </c>
      <c r="AR361">
        <v>4.6774288405648941</v>
      </c>
      <c r="AS361">
        <v>287815.42000000016</v>
      </c>
      <c r="AT361">
        <v>0.42739019143775187</v>
      </c>
      <c r="AU361">
        <v>59084303.579999998</v>
      </c>
    </row>
    <row r="362" spans="1:47" ht="15" x14ac:dyDescent="0.25">
      <c r="A362" t="s">
        <v>1132</v>
      </c>
      <c r="B362" t="s">
        <v>249</v>
      </c>
      <c r="C362" t="s">
        <v>250</v>
      </c>
      <c r="D362"/>
      <c r="E362">
        <v>79.477000000000004</v>
      </c>
      <c r="F362" t="s">
        <v>1520</v>
      </c>
      <c r="G362">
        <v>629686</v>
      </c>
      <c r="H362">
        <v>0.4659609225272453</v>
      </c>
      <c r="I362">
        <v>768520</v>
      </c>
      <c r="J362">
        <v>0</v>
      </c>
      <c r="K362">
        <v>0.55598409991164832</v>
      </c>
      <c r="L362" s="126">
        <v>100444.83130000001</v>
      </c>
      <c r="M362">
        <v>21106</v>
      </c>
      <c r="N362">
        <v>3</v>
      </c>
      <c r="O362">
        <v>19.5</v>
      </c>
      <c r="P362">
        <v>0</v>
      </c>
      <c r="Q362">
        <v>101.84000000000002</v>
      </c>
      <c r="R362">
        <v>11177.9</v>
      </c>
      <c r="S362">
        <v>424.970057</v>
      </c>
      <c r="T362">
        <v>589.44594165725607</v>
      </c>
      <c r="U362">
        <v>0.99472488481700261</v>
      </c>
      <c r="V362">
        <v>0.16259177761316959</v>
      </c>
      <c r="W362">
        <v>0</v>
      </c>
      <c r="X362">
        <v>8058.9000000000005</v>
      </c>
      <c r="Y362">
        <v>26.5</v>
      </c>
      <c r="Z362">
        <v>47122.037735849059</v>
      </c>
      <c r="AA362">
        <v>11.851851851851851</v>
      </c>
      <c r="AB362">
        <v>16.036605924528303</v>
      </c>
      <c r="AC362">
        <v>9</v>
      </c>
      <c r="AD362">
        <v>47.218895222222223</v>
      </c>
      <c r="AE362">
        <v>0.77569999999999995</v>
      </c>
      <c r="AF362">
        <v>0.12269387516113742</v>
      </c>
      <c r="AG362">
        <v>0.11554070652106924</v>
      </c>
      <c r="AH362">
        <v>0.24369250456915753</v>
      </c>
      <c r="AI362">
        <v>164.63983484841145</v>
      </c>
      <c r="AJ362">
        <v>10.509787185387397</v>
      </c>
      <c r="AK362">
        <v>2.1947653893978587</v>
      </c>
      <c r="AL362">
        <v>4.1164171680935295</v>
      </c>
      <c r="AM362">
        <v>0.5</v>
      </c>
      <c r="AN362">
        <v>0.46507445364932998</v>
      </c>
      <c r="AO362">
        <v>1</v>
      </c>
      <c r="AP362">
        <v>0</v>
      </c>
      <c r="AQ362">
        <v>85</v>
      </c>
      <c r="AR362">
        <v>2.6712000543256824</v>
      </c>
      <c r="AS362">
        <v>25565.729999999981</v>
      </c>
      <c r="AT362">
        <v>0.80178197903795689</v>
      </c>
      <c r="AU362">
        <v>4750264.78</v>
      </c>
    </row>
    <row r="363" spans="1:47" ht="15" x14ac:dyDescent="0.25">
      <c r="A363" t="s">
        <v>1133</v>
      </c>
      <c r="B363" t="s">
        <v>412</v>
      </c>
      <c r="C363" t="s">
        <v>282</v>
      </c>
      <c r="D363"/>
      <c r="E363">
        <v>100.95100000000001</v>
      </c>
      <c r="F363" t="s">
        <v>1516</v>
      </c>
      <c r="G363">
        <v>1139141</v>
      </c>
      <c r="H363">
        <v>0.62925493341564931</v>
      </c>
      <c r="I363">
        <v>1142292</v>
      </c>
      <c r="J363">
        <v>0</v>
      </c>
      <c r="K363">
        <v>0.682612472128863</v>
      </c>
      <c r="L363" s="126">
        <v>157241.1023</v>
      </c>
      <c r="M363">
        <v>48419</v>
      </c>
      <c r="N363">
        <v>0</v>
      </c>
      <c r="O363">
        <v>7.6800000000000015</v>
      </c>
      <c r="P363">
        <v>0</v>
      </c>
      <c r="Q363">
        <v>32.599999999999994</v>
      </c>
      <c r="R363">
        <v>11162.9</v>
      </c>
      <c r="S363">
        <v>754.78019099999995</v>
      </c>
      <c r="T363">
        <v>856.63434269000902</v>
      </c>
      <c r="U363">
        <v>5.1896724989699689E-2</v>
      </c>
      <c r="V363">
        <v>0.10073373401502</v>
      </c>
      <c r="W363">
        <v>9.274223255284134E-3</v>
      </c>
      <c r="X363">
        <v>9835.6</v>
      </c>
      <c r="Y363">
        <v>52.06</v>
      </c>
      <c r="Z363">
        <v>60457.913945447559</v>
      </c>
      <c r="AA363">
        <v>15.758620689655173</v>
      </c>
      <c r="AB363">
        <v>14.498274894352669</v>
      </c>
      <c r="AC363">
        <v>3</v>
      </c>
      <c r="AD363">
        <v>251.59339699999998</v>
      </c>
      <c r="AE363">
        <v>0.54290000000000005</v>
      </c>
      <c r="AF363">
        <v>0.10690461903531912</v>
      </c>
      <c r="AG363">
        <v>0.1850347637734846</v>
      </c>
      <c r="AH363">
        <v>0.29660102069968031</v>
      </c>
      <c r="AI363">
        <v>293.52651625166993</v>
      </c>
      <c r="AJ363">
        <v>4.249199812230307</v>
      </c>
      <c r="AK363">
        <v>1.1012717785762003</v>
      </c>
      <c r="AL363">
        <v>2.3084261649845632</v>
      </c>
      <c r="AM363">
        <v>1</v>
      </c>
      <c r="AN363">
        <v>0</v>
      </c>
      <c r="AO363">
        <v>36</v>
      </c>
      <c r="AP363">
        <v>7.575757575757576E-3</v>
      </c>
      <c r="AQ363">
        <v>0</v>
      </c>
      <c r="AR363">
        <v>4.5298045484394986</v>
      </c>
      <c r="AS363">
        <v>-26257.830000000016</v>
      </c>
      <c r="AT363">
        <v>0.42592238324624737</v>
      </c>
      <c r="AU363">
        <v>8425537.7899999991</v>
      </c>
    </row>
    <row r="364" spans="1:47" ht="15" x14ac:dyDescent="0.25">
      <c r="A364" t="s">
        <v>1134</v>
      </c>
      <c r="B364" t="s">
        <v>413</v>
      </c>
      <c r="C364" t="s">
        <v>282</v>
      </c>
      <c r="D364"/>
      <c r="E364">
        <v>101.137</v>
      </c>
      <c r="F364" t="s">
        <v>1520</v>
      </c>
      <c r="G364">
        <v>399146</v>
      </c>
      <c r="H364">
        <v>0.70166631762376863</v>
      </c>
      <c r="I364">
        <v>292102</v>
      </c>
      <c r="J364">
        <v>0</v>
      </c>
      <c r="K364">
        <v>0.70432780264982831</v>
      </c>
      <c r="L364" s="126">
        <v>164819.7164</v>
      </c>
      <c r="M364">
        <v>39601</v>
      </c>
      <c r="N364">
        <v>15</v>
      </c>
      <c r="O364">
        <v>4.13</v>
      </c>
      <c r="P364">
        <v>0</v>
      </c>
      <c r="Q364">
        <v>25.529999999999994</v>
      </c>
      <c r="R364">
        <v>11108.4</v>
      </c>
      <c r="S364">
        <v>400.604151</v>
      </c>
      <c r="T364">
        <v>437.28245662845302</v>
      </c>
      <c r="U364">
        <v>0.12668010771560875</v>
      </c>
      <c r="V364">
        <v>7.4615185402809273E-2</v>
      </c>
      <c r="W364">
        <v>2.4962297507496369E-3</v>
      </c>
      <c r="X364">
        <v>10176.6</v>
      </c>
      <c r="Y364">
        <v>29</v>
      </c>
      <c r="Z364">
        <v>57545.827586206899</v>
      </c>
      <c r="AA364">
        <v>13.620689655172415</v>
      </c>
      <c r="AB364">
        <v>13.813936241379311</v>
      </c>
      <c r="AC364">
        <v>2.2599999999999998</v>
      </c>
      <c r="AD364">
        <v>177.25847389380533</v>
      </c>
      <c r="AE364">
        <v>0.28810000000000002</v>
      </c>
      <c r="AF364">
        <v>0.11467185950134913</v>
      </c>
      <c r="AG364">
        <v>0.15117338329415914</v>
      </c>
      <c r="AH364">
        <v>0.26584524279550831</v>
      </c>
      <c r="AI364">
        <v>200.37236209267337</v>
      </c>
      <c r="AJ364">
        <v>6.4027317802416848</v>
      </c>
      <c r="AK364">
        <v>2.010342220007475</v>
      </c>
      <c r="AL364">
        <v>3.2620769901582163</v>
      </c>
      <c r="AM364">
        <v>1.5</v>
      </c>
      <c r="AN364">
        <v>1.21687001797336</v>
      </c>
      <c r="AO364">
        <v>27</v>
      </c>
      <c r="AP364">
        <v>0</v>
      </c>
      <c r="AQ364">
        <v>4</v>
      </c>
      <c r="AR364">
        <v>3.7655130201995619</v>
      </c>
      <c r="AS364">
        <v>4823.9000000000233</v>
      </c>
      <c r="AT364">
        <v>0.56983378032390319</v>
      </c>
      <c r="AU364">
        <v>4450066.79</v>
      </c>
    </row>
    <row r="365" spans="1:47" ht="15" x14ac:dyDescent="0.25">
      <c r="A365" t="s">
        <v>1135</v>
      </c>
      <c r="B365" t="s">
        <v>621</v>
      </c>
      <c r="C365" t="s">
        <v>141</v>
      </c>
      <c r="D365"/>
      <c r="E365">
        <v>84.096000000000004</v>
      </c>
      <c r="F365" t="s">
        <v>1516</v>
      </c>
      <c r="G365">
        <v>1920090</v>
      </c>
      <c r="H365">
        <v>1.0328713679325543</v>
      </c>
      <c r="I365">
        <v>1737654</v>
      </c>
      <c r="J365">
        <v>0</v>
      </c>
      <c r="K365">
        <v>0.65079902848736448</v>
      </c>
      <c r="L365" s="126">
        <v>101750.05710000001</v>
      </c>
      <c r="M365">
        <v>34318</v>
      </c>
      <c r="N365">
        <v>56</v>
      </c>
      <c r="O365">
        <v>19.319999999999997</v>
      </c>
      <c r="P365">
        <v>0</v>
      </c>
      <c r="Q365">
        <v>134.91000000000003</v>
      </c>
      <c r="R365">
        <v>10872</v>
      </c>
      <c r="S365">
        <v>1076.423051</v>
      </c>
      <c r="T365">
        <v>1333.5578524941</v>
      </c>
      <c r="U365">
        <v>0.52161109377803538</v>
      </c>
      <c r="V365">
        <v>0.16120134257511362</v>
      </c>
      <c r="W365">
        <v>0</v>
      </c>
      <c r="X365">
        <v>8775.7000000000007</v>
      </c>
      <c r="Y365">
        <v>74.8</v>
      </c>
      <c r="Z365">
        <v>54962.874331550804</v>
      </c>
      <c r="AA365">
        <v>11.285714285714286</v>
      </c>
      <c r="AB365">
        <v>14.3906825</v>
      </c>
      <c r="AC365">
        <v>8</v>
      </c>
      <c r="AD365">
        <v>134.552881375</v>
      </c>
      <c r="AE365">
        <v>0.41</v>
      </c>
      <c r="AF365">
        <v>0.13036026219720401</v>
      </c>
      <c r="AG365">
        <v>0.12820305991272263</v>
      </c>
      <c r="AH365">
        <v>0.25980338780359175</v>
      </c>
      <c r="AI365">
        <v>125.89473987397916</v>
      </c>
      <c r="AJ365">
        <v>7.3545021252103071</v>
      </c>
      <c r="AK365">
        <v>1.9448313114318605</v>
      </c>
      <c r="AL365">
        <v>3.1313147525015497</v>
      </c>
      <c r="AM365">
        <v>3.3</v>
      </c>
      <c r="AN365">
        <v>0.94629190135703001</v>
      </c>
      <c r="AO365">
        <v>29</v>
      </c>
      <c r="AP365">
        <v>1.9267822736030828E-3</v>
      </c>
      <c r="AQ365">
        <v>16.72</v>
      </c>
      <c r="AR365">
        <v>4.0610887472624073</v>
      </c>
      <c r="AS365">
        <v>-47707.609999999928</v>
      </c>
      <c r="AT365">
        <v>0.52421562066472116</v>
      </c>
      <c r="AU365">
        <v>11702891.26</v>
      </c>
    </row>
    <row r="366" spans="1:47" ht="15" x14ac:dyDescent="0.25">
      <c r="A366" t="s">
        <v>1569</v>
      </c>
      <c r="B366" t="s">
        <v>251</v>
      </c>
      <c r="C366" t="s">
        <v>252</v>
      </c>
      <c r="D366"/>
      <c r="E366">
        <v>82.989000000000004</v>
      </c>
      <c r="F366" t="s">
        <v>1517</v>
      </c>
      <c r="G366">
        <v>-626985</v>
      </c>
      <c r="H366">
        <v>2.027544164657484E-2</v>
      </c>
      <c r="I366">
        <v>-626985</v>
      </c>
      <c r="J366">
        <v>1.6598789475403882E-2</v>
      </c>
      <c r="K366">
        <v>0.72728898643735262</v>
      </c>
      <c r="L366" s="126">
        <v>83854.634099999996</v>
      </c>
      <c r="M366">
        <v>31613</v>
      </c>
      <c r="N366">
        <v>38</v>
      </c>
      <c r="O366">
        <v>51.79999999999999</v>
      </c>
      <c r="P366">
        <v>0</v>
      </c>
      <c r="Q366">
        <v>-12.110000000000014</v>
      </c>
      <c r="R366">
        <v>13157.300000000001</v>
      </c>
      <c r="S366">
        <v>1705.8180420000001</v>
      </c>
      <c r="T366">
        <v>2334.94079024656</v>
      </c>
      <c r="U366">
        <v>0.99935223337261425</v>
      </c>
      <c r="V366">
        <v>0.15536239650113864</v>
      </c>
      <c r="W366">
        <v>5.8622899710190771E-4</v>
      </c>
      <c r="X366">
        <v>9612.2000000000007</v>
      </c>
      <c r="Y366">
        <v>120</v>
      </c>
      <c r="Z366">
        <v>51307.091666666667</v>
      </c>
      <c r="AA366">
        <v>11.809917355371901</v>
      </c>
      <c r="AB366">
        <v>14.21515035</v>
      </c>
      <c r="AC366">
        <v>12</v>
      </c>
      <c r="AD366">
        <v>142.15150350000002</v>
      </c>
      <c r="AE366">
        <v>0.94189999999999996</v>
      </c>
      <c r="AF366">
        <v>9.4055290522715149E-2</v>
      </c>
      <c r="AG366">
        <v>0.26651691223536184</v>
      </c>
      <c r="AH366">
        <v>0.36836337677570674</v>
      </c>
      <c r="AI366">
        <v>178.94640136535733</v>
      </c>
      <c r="AJ366">
        <v>6.2378516298116296</v>
      </c>
      <c r="AK366">
        <v>1.9026268959868959</v>
      </c>
      <c r="AL366">
        <v>2.8558812448812447</v>
      </c>
      <c r="AM366">
        <v>1</v>
      </c>
      <c r="AN366">
        <v>1.46793463080015</v>
      </c>
      <c r="AO366">
        <v>97</v>
      </c>
      <c r="AP366">
        <v>2.1758839528558477E-2</v>
      </c>
      <c r="AQ366">
        <v>11.13</v>
      </c>
      <c r="AR366">
        <v>2.7143991774508396</v>
      </c>
      <c r="AS366">
        <v>-111229.29000000004</v>
      </c>
      <c r="AT366">
        <v>0.7322325856578995</v>
      </c>
      <c r="AU366">
        <v>22443968.940000001</v>
      </c>
    </row>
    <row r="367" spans="1:47" ht="15" x14ac:dyDescent="0.25">
      <c r="A367" t="s">
        <v>1136</v>
      </c>
      <c r="B367" t="s">
        <v>541</v>
      </c>
      <c r="C367" t="s">
        <v>117</v>
      </c>
      <c r="D367"/>
      <c r="E367">
        <v>80.61</v>
      </c>
      <c r="F367" t="s">
        <v>1519</v>
      </c>
      <c r="G367">
        <v>568616</v>
      </c>
      <c r="H367">
        <v>0.33093919442446895</v>
      </c>
      <c r="I367">
        <v>588835</v>
      </c>
      <c r="J367">
        <v>0</v>
      </c>
      <c r="K367">
        <v>0.70034942562152158</v>
      </c>
      <c r="L367" s="126">
        <v>116287.90150000001</v>
      </c>
      <c r="M367">
        <v>34903</v>
      </c>
      <c r="N367">
        <v>32</v>
      </c>
      <c r="O367">
        <v>43.78</v>
      </c>
      <c r="P367">
        <v>0</v>
      </c>
      <c r="Q367">
        <v>-11.840000000000003</v>
      </c>
      <c r="R367">
        <v>11543.4</v>
      </c>
      <c r="S367">
        <v>913.24689799999999</v>
      </c>
      <c r="T367">
        <v>1093.8740307264002</v>
      </c>
      <c r="U367">
        <v>0.44788352623564015</v>
      </c>
      <c r="V367">
        <v>0.14759364011549045</v>
      </c>
      <c r="W367">
        <v>0</v>
      </c>
      <c r="X367">
        <v>9637.3000000000011</v>
      </c>
      <c r="Y367">
        <v>67.5</v>
      </c>
      <c r="Z367">
        <v>53186.355555555558</v>
      </c>
      <c r="AA367">
        <v>12.285714285714286</v>
      </c>
      <c r="AB367">
        <v>13.529583674074074</v>
      </c>
      <c r="AC367">
        <v>9.81</v>
      </c>
      <c r="AD367">
        <v>93.093465647298672</v>
      </c>
      <c r="AE367">
        <v>0.37669999999999998</v>
      </c>
      <c r="AF367">
        <v>0.13647305187335845</v>
      </c>
      <c r="AG367">
        <v>0.18553372752401304</v>
      </c>
      <c r="AH367">
        <v>0.32685554322628391</v>
      </c>
      <c r="AI367">
        <v>181.00253103734059</v>
      </c>
      <c r="AJ367">
        <v>7.6436747126436781</v>
      </c>
      <c r="AK367">
        <v>1.3507779189352691</v>
      </c>
      <c r="AL367">
        <v>3.2094910465819719</v>
      </c>
      <c r="AM367">
        <v>0.5</v>
      </c>
      <c r="AN367">
        <v>1.4849037022554199</v>
      </c>
      <c r="AO367">
        <v>84</v>
      </c>
      <c r="AP367">
        <v>0</v>
      </c>
      <c r="AQ367">
        <v>6.07</v>
      </c>
      <c r="AR367">
        <v>3.9058639562157937</v>
      </c>
      <c r="AS367">
        <v>-20487.210000000021</v>
      </c>
      <c r="AT367">
        <v>0.42377489806826707</v>
      </c>
      <c r="AU367">
        <v>10542012.460000001</v>
      </c>
    </row>
    <row r="368" spans="1:47" ht="15" x14ac:dyDescent="0.25">
      <c r="A368" t="s">
        <v>1137</v>
      </c>
      <c r="B368" t="s">
        <v>426</v>
      </c>
      <c r="C368" t="s">
        <v>198</v>
      </c>
      <c r="D368"/>
      <c r="E368">
        <v>70.887</v>
      </c>
      <c r="F368" t="s">
        <v>1517</v>
      </c>
      <c r="G368">
        <v>213317</v>
      </c>
      <c r="H368">
        <v>0.47519811536731055</v>
      </c>
      <c r="I368">
        <v>302631</v>
      </c>
      <c r="J368">
        <v>0</v>
      </c>
      <c r="K368">
        <v>0.63408400394894682</v>
      </c>
      <c r="L368" s="126">
        <v>73141.944099999993</v>
      </c>
      <c r="M368">
        <v>30069</v>
      </c>
      <c r="N368">
        <v>7</v>
      </c>
      <c r="O368">
        <v>24.56</v>
      </c>
      <c r="P368">
        <v>0</v>
      </c>
      <c r="Q368">
        <v>67.88</v>
      </c>
      <c r="R368">
        <v>13528.800000000001</v>
      </c>
      <c r="S368">
        <v>661.90742299999999</v>
      </c>
      <c r="T368">
        <v>911.53118911603008</v>
      </c>
      <c r="U368">
        <v>1</v>
      </c>
      <c r="V368">
        <v>0.16226876035502627</v>
      </c>
      <c r="W368">
        <v>0</v>
      </c>
      <c r="X368">
        <v>9823.9</v>
      </c>
      <c r="Y368">
        <v>58.5</v>
      </c>
      <c r="Z368">
        <v>47817.333333333336</v>
      </c>
      <c r="AA368">
        <v>7.0338983050847457</v>
      </c>
      <c r="AB368">
        <v>11.314656803418803</v>
      </c>
      <c r="AC368">
        <v>6</v>
      </c>
      <c r="AD368">
        <v>110.31790383333333</v>
      </c>
      <c r="AE368">
        <v>0.33250000000000002</v>
      </c>
      <c r="AF368">
        <v>0.122313663824361</v>
      </c>
      <c r="AG368">
        <v>0.12703823603818876</v>
      </c>
      <c r="AH368">
        <v>0.25443879821270826</v>
      </c>
      <c r="AI368">
        <v>223.46931740029754</v>
      </c>
      <c r="AJ368">
        <v>6.457647380945942</v>
      </c>
      <c r="AK368">
        <v>1.1838719273100951</v>
      </c>
      <c r="AL368">
        <v>0.23115700803158548</v>
      </c>
      <c r="AM368">
        <v>0.6</v>
      </c>
      <c r="AN368">
        <v>1.07854589296308</v>
      </c>
      <c r="AO368">
        <v>7</v>
      </c>
      <c r="AP368">
        <v>1.3550135501355014E-2</v>
      </c>
      <c r="AQ368">
        <v>52</v>
      </c>
      <c r="AR368">
        <v>2.9675511897277014</v>
      </c>
      <c r="AS368">
        <v>3368.7600000000093</v>
      </c>
      <c r="AT368">
        <v>0.78851241742642042</v>
      </c>
      <c r="AU368">
        <v>8954832</v>
      </c>
    </row>
    <row r="369" spans="1:47" ht="15" x14ac:dyDescent="0.25">
      <c r="A369" t="s">
        <v>1138</v>
      </c>
      <c r="B369" t="s">
        <v>253</v>
      </c>
      <c r="C369" t="s">
        <v>149</v>
      </c>
      <c r="D369"/>
      <c r="E369">
        <v>86.048000000000002</v>
      </c>
      <c r="F369" t="s">
        <v>1516</v>
      </c>
      <c r="G369">
        <v>-789353</v>
      </c>
      <c r="H369">
        <v>0.17233358381546751</v>
      </c>
      <c r="I369">
        <v>-789353</v>
      </c>
      <c r="J369">
        <v>1.265678550442785E-3</v>
      </c>
      <c r="K369">
        <v>0.77802735609569906</v>
      </c>
      <c r="L369" s="126">
        <v>142300.21359999999</v>
      </c>
      <c r="M369">
        <v>34928</v>
      </c>
      <c r="N369">
        <v>60</v>
      </c>
      <c r="O369">
        <v>130.32999999999998</v>
      </c>
      <c r="P369">
        <v>0</v>
      </c>
      <c r="Q369">
        <v>-102.06000000000003</v>
      </c>
      <c r="R369">
        <v>9775.6</v>
      </c>
      <c r="S369">
        <v>3114.790058</v>
      </c>
      <c r="T369">
        <v>3785.07943141736</v>
      </c>
      <c r="U369">
        <v>0.44997457674561514</v>
      </c>
      <c r="V369">
        <v>0.14981237364666072</v>
      </c>
      <c r="W369">
        <v>7.4877223394553424E-2</v>
      </c>
      <c r="X369">
        <v>8044.4000000000005</v>
      </c>
      <c r="Y369">
        <v>192.99999999999997</v>
      </c>
      <c r="Z369">
        <v>56651.65834196892</v>
      </c>
      <c r="AA369">
        <v>13.169154228855721</v>
      </c>
      <c r="AB369">
        <v>16.138808590673577</v>
      </c>
      <c r="AC369">
        <v>22.2</v>
      </c>
      <c r="AD369">
        <v>140.30585846846847</v>
      </c>
      <c r="AE369">
        <v>0.48759999999999998</v>
      </c>
      <c r="AF369">
        <v>0.10401558534510134</v>
      </c>
      <c r="AG369">
        <v>0.18679484520218739</v>
      </c>
      <c r="AH369">
        <v>0.2965745745910976</v>
      </c>
      <c r="AI369">
        <v>120.72980618201267</v>
      </c>
      <c r="AJ369">
        <v>7.4706561928264481</v>
      </c>
      <c r="AK369">
        <v>1.3351478002808153</v>
      </c>
      <c r="AL369">
        <v>4.1375244649619196</v>
      </c>
      <c r="AM369">
        <v>0.8</v>
      </c>
      <c r="AN369">
        <v>1.19474960594996</v>
      </c>
      <c r="AO369">
        <v>71</v>
      </c>
      <c r="AP369">
        <v>3.2033426183844013E-2</v>
      </c>
      <c r="AQ369">
        <v>8.9700000000000006</v>
      </c>
      <c r="AR369">
        <v>3.036861732912282</v>
      </c>
      <c r="AS369">
        <v>29119.869999999995</v>
      </c>
      <c r="AT369">
        <v>0.31858398278675326</v>
      </c>
      <c r="AU369">
        <v>30448836.920000002</v>
      </c>
    </row>
    <row r="370" spans="1:47" ht="15" x14ac:dyDescent="0.25">
      <c r="A370" t="s">
        <v>1139</v>
      </c>
      <c r="B370" t="s">
        <v>381</v>
      </c>
      <c r="C370" t="s">
        <v>375</v>
      </c>
      <c r="D370"/>
      <c r="E370">
        <v>89.994</v>
      </c>
      <c r="F370" t="s">
        <v>1520</v>
      </c>
      <c r="G370">
        <v>-2200591</v>
      </c>
      <c r="H370">
        <v>0.78148270597799996</v>
      </c>
      <c r="I370">
        <v>-2319422</v>
      </c>
      <c r="J370">
        <v>0</v>
      </c>
      <c r="K370">
        <v>0.78701929606125742</v>
      </c>
      <c r="L370" s="126">
        <v>226497.61499999999</v>
      </c>
      <c r="M370">
        <v>44661</v>
      </c>
      <c r="N370">
        <v>62</v>
      </c>
      <c r="O370">
        <v>33.15</v>
      </c>
      <c r="P370">
        <v>0</v>
      </c>
      <c r="Q370">
        <v>286.08</v>
      </c>
      <c r="R370">
        <v>10892.4</v>
      </c>
      <c r="S370">
        <v>2361.1603869999999</v>
      </c>
      <c r="T370">
        <v>2914.7172258466198</v>
      </c>
      <c r="U370">
        <v>0.41388286809336516</v>
      </c>
      <c r="V370">
        <v>0.17101211854271212</v>
      </c>
      <c r="W370">
        <v>1.694082291920138E-3</v>
      </c>
      <c r="X370">
        <v>8823.8000000000011</v>
      </c>
      <c r="Y370">
        <v>145.93</v>
      </c>
      <c r="Z370">
        <v>62421.565133968339</v>
      </c>
      <c r="AA370">
        <v>12.707792207792208</v>
      </c>
      <c r="AB370">
        <v>16.180088994723498</v>
      </c>
      <c r="AC370">
        <v>16</v>
      </c>
      <c r="AD370">
        <v>147.57252418749999</v>
      </c>
      <c r="AE370">
        <v>0.69810000000000005</v>
      </c>
      <c r="AF370">
        <v>0.12465335545924335</v>
      </c>
      <c r="AG370">
        <v>0.14869889713664483</v>
      </c>
      <c r="AH370">
        <v>0.27798568549992841</v>
      </c>
      <c r="AI370">
        <v>198.33722544998804</v>
      </c>
      <c r="AJ370">
        <v>5.2842009284527638</v>
      </c>
      <c r="AK370">
        <v>1.1887755228419024</v>
      </c>
      <c r="AL370">
        <v>3.464159673375955</v>
      </c>
      <c r="AM370">
        <v>0</v>
      </c>
      <c r="AN370">
        <v>1.11770902167237</v>
      </c>
      <c r="AO370">
        <v>66</v>
      </c>
      <c r="AP370">
        <v>4.7720797720797722E-2</v>
      </c>
      <c r="AQ370">
        <v>19.23</v>
      </c>
      <c r="AR370">
        <v>3.9869072657007809</v>
      </c>
      <c r="AS370">
        <v>-62751.600000000093</v>
      </c>
      <c r="AT370">
        <v>0.44421661164632553</v>
      </c>
      <c r="AU370">
        <v>25718768.859999999</v>
      </c>
    </row>
    <row r="371" spans="1:47" ht="15" x14ac:dyDescent="0.25">
      <c r="A371" t="s">
        <v>1140</v>
      </c>
      <c r="B371" t="s">
        <v>699</v>
      </c>
      <c r="C371" t="s">
        <v>181</v>
      </c>
      <c r="D371"/>
      <c r="E371">
        <v>93.659000000000006</v>
      </c>
      <c r="F371" t="s">
        <v>1517</v>
      </c>
      <c r="G371">
        <v>-751330</v>
      </c>
      <c r="H371">
        <v>0.46981787675908365</v>
      </c>
      <c r="I371">
        <v>-741649</v>
      </c>
      <c r="J371">
        <v>0</v>
      </c>
      <c r="K371">
        <v>0.62952109233548104</v>
      </c>
      <c r="L371" s="126">
        <v>167793.49359999999</v>
      </c>
      <c r="M371">
        <v>41174</v>
      </c>
      <c r="N371">
        <v>4</v>
      </c>
      <c r="O371">
        <v>6.96</v>
      </c>
      <c r="P371">
        <v>0</v>
      </c>
      <c r="Q371">
        <v>77.099999999999994</v>
      </c>
      <c r="R371">
        <v>11941.800000000001</v>
      </c>
      <c r="S371">
        <v>384.30099200000001</v>
      </c>
      <c r="T371">
        <v>426.44949860771601</v>
      </c>
      <c r="U371">
        <v>0.21055076017081942</v>
      </c>
      <c r="V371">
        <v>0.11497673677615695</v>
      </c>
      <c r="W371">
        <v>0</v>
      </c>
      <c r="X371">
        <v>10761.5</v>
      </c>
      <c r="Y371">
        <v>28.240000000000002</v>
      </c>
      <c r="Z371">
        <v>54472.025495750706</v>
      </c>
      <c r="AA371">
        <v>13.758620689655173</v>
      </c>
      <c r="AB371">
        <v>13.608392067988667</v>
      </c>
      <c r="AC371">
        <v>3</v>
      </c>
      <c r="AD371">
        <v>128.10033066666668</v>
      </c>
      <c r="AE371">
        <v>0.27710000000000001</v>
      </c>
      <c r="AF371">
        <v>0.12191345325326405</v>
      </c>
      <c r="AG371">
        <v>0.10339190910698473</v>
      </c>
      <c r="AH371">
        <v>0.22727140916458302</v>
      </c>
      <c r="AI371">
        <v>216.84825627512302</v>
      </c>
      <c r="AJ371">
        <v>6.4316640067198652</v>
      </c>
      <c r="AK371">
        <v>1.7926772664546711</v>
      </c>
      <c r="AL371">
        <v>2.5775910481790367</v>
      </c>
      <c r="AM371">
        <v>0.5</v>
      </c>
      <c r="AN371">
        <v>1.17399900602485</v>
      </c>
      <c r="AO371">
        <v>39</v>
      </c>
      <c r="AP371">
        <v>3.2085561497326207E-2</v>
      </c>
      <c r="AQ371">
        <v>4.6900000000000004</v>
      </c>
      <c r="AR371">
        <v>3.4734544261107718</v>
      </c>
      <c r="AS371">
        <v>-1389.2699999999895</v>
      </c>
      <c r="AT371">
        <v>0.63869208019114354</v>
      </c>
      <c r="AU371">
        <v>4589235.1500000004</v>
      </c>
    </row>
    <row r="372" spans="1:47" ht="15" x14ac:dyDescent="0.25">
      <c r="A372" t="s">
        <v>1141</v>
      </c>
      <c r="B372" t="s">
        <v>248</v>
      </c>
      <c r="C372" t="s">
        <v>200</v>
      </c>
      <c r="D372"/>
      <c r="E372">
        <v>85.436000000000007</v>
      </c>
      <c r="F372" t="s">
        <v>1520</v>
      </c>
      <c r="G372">
        <v>5995277</v>
      </c>
      <c r="H372">
        <v>0.43084170120025705</v>
      </c>
      <c r="I372">
        <v>5828807</v>
      </c>
      <c r="J372">
        <v>0</v>
      </c>
      <c r="K372">
        <v>0.6812821193559756</v>
      </c>
      <c r="L372" s="126">
        <v>110414.9555</v>
      </c>
      <c r="M372">
        <v>30938</v>
      </c>
      <c r="N372">
        <v>270</v>
      </c>
      <c r="O372">
        <v>455.1</v>
      </c>
      <c r="P372">
        <v>0</v>
      </c>
      <c r="Q372">
        <v>-292.32</v>
      </c>
      <c r="R372">
        <v>10838.9</v>
      </c>
      <c r="S372">
        <v>6181.2220479999996</v>
      </c>
      <c r="T372">
        <v>8045.7314039865005</v>
      </c>
      <c r="U372">
        <v>0.57205283672734353</v>
      </c>
      <c r="V372">
        <v>0.2113648004964859</v>
      </c>
      <c r="W372">
        <v>3.7044936781407147E-3</v>
      </c>
      <c r="X372">
        <v>8327.1</v>
      </c>
      <c r="Y372">
        <v>393.01999999999992</v>
      </c>
      <c r="Z372">
        <v>56355.806320289055</v>
      </c>
      <c r="AA372">
        <v>11.444976076555024</v>
      </c>
      <c r="AB372">
        <v>15.727499994911202</v>
      </c>
      <c r="AC372">
        <v>28</v>
      </c>
      <c r="AD372">
        <v>220.75793028571428</v>
      </c>
      <c r="AE372">
        <v>0.78680000000000005</v>
      </c>
      <c r="AF372">
        <v>0.10353905175632973</v>
      </c>
      <c r="AG372">
        <v>0.16570042978173757</v>
      </c>
      <c r="AH372">
        <v>0.27607901732061751</v>
      </c>
      <c r="AI372">
        <v>157.27731384679097</v>
      </c>
      <c r="AJ372">
        <v>6.8825514469751052</v>
      </c>
      <c r="AK372">
        <v>1.7419787155691517</v>
      </c>
      <c r="AL372">
        <v>4.1468512167675069</v>
      </c>
      <c r="AM372">
        <v>2.9</v>
      </c>
      <c r="AN372">
        <v>0.72335430553966495</v>
      </c>
      <c r="AO372">
        <v>24</v>
      </c>
      <c r="AP372">
        <v>7.2686230248307004E-2</v>
      </c>
      <c r="AQ372">
        <v>84.33</v>
      </c>
      <c r="AR372">
        <v>2.1635531512407535</v>
      </c>
      <c r="AS372">
        <v>526609.60000000009</v>
      </c>
      <c r="AT372">
        <v>0.51427622739812562</v>
      </c>
      <c r="AU372">
        <v>66997765.310000002</v>
      </c>
    </row>
    <row r="373" spans="1:47" ht="15" x14ac:dyDescent="0.25">
      <c r="A373" t="s">
        <v>1142</v>
      </c>
      <c r="B373" t="s">
        <v>506</v>
      </c>
      <c r="C373" t="s">
        <v>502</v>
      </c>
      <c r="D373"/>
      <c r="E373">
        <v>88.756</v>
      </c>
      <c r="F373" t="s">
        <v>1519</v>
      </c>
      <c r="G373">
        <v>909152</v>
      </c>
      <c r="H373">
        <v>0.47350646487366027</v>
      </c>
      <c r="I373">
        <v>1204325</v>
      </c>
      <c r="J373">
        <v>0</v>
      </c>
      <c r="K373">
        <v>0.55869892056302339</v>
      </c>
      <c r="L373" s="126">
        <v>367684.85979999998</v>
      </c>
      <c r="M373">
        <v>46336</v>
      </c>
      <c r="N373">
        <v>0</v>
      </c>
      <c r="O373">
        <v>12.83</v>
      </c>
      <c r="P373">
        <v>0</v>
      </c>
      <c r="Q373">
        <v>-55.22</v>
      </c>
      <c r="R373">
        <v>19814.400000000001</v>
      </c>
      <c r="S373">
        <v>364.72296</v>
      </c>
      <c r="T373">
        <v>451.49561421806504</v>
      </c>
      <c r="U373">
        <v>0.36285586188486729</v>
      </c>
      <c r="V373">
        <v>0.19556591391997913</v>
      </c>
      <c r="W373">
        <v>2.7418070965425372E-3</v>
      </c>
      <c r="X373">
        <v>16006.2</v>
      </c>
      <c r="Y373">
        <v>33.959999999999994</v>
      </c>
      <c r="Z373">
        <v>51126.17785630154</v>
      </c>
      <c r="AA373">
        <v>6.1538461538461542</v>
      </c>
      <c r="AB373">
        <v>10.739780918727917</v>
      </c>
      <c r="AC373">
        <v>5.48</v>
      </c>
      <c r="AD373">
        <v>66.555284671532846</v>
      </c>
      <c r="AE373">
        <v>0.58730000000000004</v>
      </c>
      <c r="AF373">
        <v>0.11705039154249403</v>
      </c>
      <c r="AG373">
        <v>0.1715600415834094</v>
      </c>
      <c r="AH373">
        <v>0.29294884705076829</v>
      </c>
      <c r="AI373">
        <v>383.05786945795791</v>
      </c>
      <c r="AJ373">
        <v>7.0835887194903737</v>
      </c>
      <c r="AK373">
        <v>1.1291539617779687</v>
      </c>
      <c r="AL373">
        <v>2.6226239352945386</v>
      </c>
      <c r="AM373">
        <v>1</v>
      </c>
      <c r="AN373">
        <v>0.63224255090104298</v>
      </c>
      <c r="AO373">
        <v>29</v>
      </c>
      <c r="AP373">
        <v>0.12324929971988796</v>
      </c>
      <c r="AQ373">
        <v>10.9</v>
      </c>
      <c r="AR373">
        <v>4.5608565489855426</v>
      </c>
      <c r="AS373">
        <v>-33494.62999999999</v>
      </c>
      <c r="AT373">
        <v>0.34478224239022404</v>
      </c>
      <c r="AU373">
        <v>7226749.9400000004</v>
      </c>
    </row>
    <row r="374" spans="1:47" ht="15" x14ac:dyDescent="0.25">
      <c r="A374" t="s">
        <v>1143</v>
      </c>
      <c r="B374" t="s">
        <v>380</v>
      </c>
      <c r="C374" t="s">
        <v>149</v>
      </c>
      <c r="D374"/>
      <c r="E374">
        <v>85.291000000000011</v>
      </c>
      <c r="F374" t="s">
        <v>1517</v>
      </c>
      <c r="G374">
        <v>582818</v>
      </c>
      <c r="H374">
        <v>0.22994589756957473</v>
      </c>
      <c r="I374">
        <v>591755</v>
      </c>
      <c r="J374">
        <v>0</v>
      </c>
      <c r="K374">
        <v>0.70592329484626326</v>
      </c>
      <c r="L374" s="126">
        <v>109836.7487</v>
      </c>
      <c r="M374">
        <v>29074</v>
      </c>
      <c r="N374">
        <v>22</v>
      </c>
      <c r="O374">
        <v>21.249999999999996</v>
      </c>
      <c r="P374">
        <v>0</v>
      </c>
      <c r="Q374">
        <v>37.909999999999997</v>
      </c>
      <c r="R374">
        <v>12541.1</v>
      </c>
      <c r="S374">
        <v>997.75234899999998</v>
      </c>
      <c r="T374">
        <v>1375.7822392092901</v>
      </c>
      <c r="U374">
        <v>0.82802126582615543</v>
      </c>
      <c r="V374">
        <v>0.17083741187964871</v>
      </c>
      <c r="W374">
        <v>4.7066388815888418E-4</v>
      </c>
      <c r="X374">
        <v>9095.1</v>
      </c>
      <c r="Y374">
        <v>80</v>
      </c>
      <c r="Z374">
        <v>45935.729999999996</v>
      </c>
      <c r="AA374">
        <v>12.185185185185185</v>
      </c>
      <c r="AB374">
        <v>12.4719043625</v>
      </c>
      <c r="AC374">
        <v>11.84</v>
      </c>
      <c r="AD374">
        <v>84.269624070945952</v>
      </c>
      <c r="AE374">
        <v>0.77569999999999995</v>
      </c>
      <c r="AF374">
        <v>0.11388948830093815</v>
      </c>
      <c r="AG374">
        <v>0.20958411156162751</v>
      </c>
      <c r="AH374">
        <v>0.3262202341815999</v>
      </c>
      <c r="AI374">
        <v>208.91156027736901</v>
      </c>
      <c r="AJ374">
        <v>10.046891557363679</v>
      </c>
      <c r="AK374">
        <v>2.2784902754723135</v>
      </c>
      <c r="AL374">
        <v>4.1927372122700799</v>
      </c>
      <c r="AM374">
        <v>0.5</v>
      </c>
      <c r="AN374">
        <v>0.89199663100042503</v>
      </c>
      <c r="AO374">
        <v>79</v>
      </c>
      <c r="AP374">
        <v>0</v>
      </c>
      <c r="AQ374">
        <v>3.54</v>
      </c>
      <c r="AR374">
        <v>3.0328657260944993</v>
      </c>
      <c r="AS374">
        <v>-10447.5</v>
      </c>
      <c r="AT374">
        <v>0.68315772236004246</v>
      </c>
      <c r="AU374">
        <v>12512875.199999999</v>
      </c>
    </row>
    <row r="375" spans="1:47" ht="15" x14ac:dyDescent="0.25">
      <c r="A375" t="s">
        <v>1144</v>
      </c>
      <c r="B375" t="s">
        <v>382</v>
      </c>
      <c r="C375" t="s">
        <v>192</v>
      </c>
      <c r="D375"/>
      <c r="E375">
        <v>85.429000000000002</v>
      </c>
      <c r="F375" t="s">
        <v>1520</v>
      </c>
      <c r="G375">
        <v>-47649</v>
      </c>
      <c r="H375">
        <v>5.4267087007366488E-2</v>
      </c>
      <c r="I375">
        <v>-133849</v>
      </c>
      <c r="J375">
        <v>0</v>
      </c>
      <c r="K375">
        <v>0.64538673865541396</v>
      </c>
      <c r="L375" s="126">
        <v>102977.04</v>
      </c>
      <c r="M375">
        <v>33158</v>
      </c>
      <c r="N375">
        <v>24</v>
      </c>
      <c r="O375">
        <v>52.84</v>
      </c>
      <c r="P375">
        <v>0</v>
      </c>
      <c r="Q375">
        <v>-35.599999999999994</v>
      </c>
      <c r="R375">
        <v>10925.1</v>
      </c>
      <c r="S375">
        <v>1000.519509</v>
      </c>
      <c r="T375">
        <v>1226.8164419444101</v>
      </c>
      <c r="U375">
        <v>0.53455796332702998</v>
      </c>
      <c r="V375">
        <v>0.15176780026185377</v>
      </c>
      <c r="W375">
        <v>9.9948076074946393E-4</v>
      </c>
      <c r="X375">
        <v>8909.9</v>
      </c>
      <c r="Y375">
        <v>65.390000000000015</v>
      </c>
      <c r="Z375">
        <v>53081.052148646573</v>
      </c>
      <c r="AA375">
        <v>11.397727272727273</v>
      </c>
      <c r="AB375">
        <v>15.300803012693068</v>
      </c>
      <c r="AC375">
        <v>10</v>
      </c>
      <c r="AD375">
        <v>100.05195089999999</v>
      </c>
      <c r="AE375">
        <v>0.45429999999999998</v>
      </c>
      <c r="AF375">
        <v>0.10084979062640173</v>
      </c>
      <c r="AG375">
        <v>0.18670935280517897</v>
      </c>
      <c r="AH375">
        <v>0.29295041756253692</v>
      </c>
      <c r="AI375">
        <v>258.56867124816853</v>
      </c>
      <c r="AJ375">
        <v>6.1153502665218413</v>
      </c>
      <c r="AK375">
        <v>2.1080561106751761</v>
      </c>
      <c r="AL375">
        <v>2.5169782723818432</v>
      </c>
      <c r="AM375">
        <v>0.5</v>
      </c>
      <c r="AN375">
        <v>1.1025771065043899</v>
      </c>
      <c r="AO375">
        <v>22</v>
      </c>
      <c r="AP375">
        <v>0</v>
      </c>
      <c r="AQ375">
        <v>32.14</v>
      </c>
      <c r="AR375">
        <v>3.806904292328658</v>
      </c>
      <c r="AS375">
        <v>-73977.56</v>
      </c>
      <c r="AT375">
        <v>0.49475963458366373</v>
      </c>
      <c r="AU375">
        <v>10930773.960000001</v>
      </c>
    </row>
    <row r="376" spans="1:47" ht="15" x14ac:dyDescent="0.25">
      <c r="A376" t="s">
        <v>1145</v>
      </c>
      <c r="B376" t="s">
        <v>614</v>
      </c>
      <c r="C376" t="s">
        <v>272</v>
      </c>
      <c r="D376"/>
      <c r="E376">
        <v>99.216999999999999</v>
      </c>
      <c r="F376" t="s">
        <v>1520</v>
      </c>
      <c r="G376">
        <v>303018</v>
      </c>
      <c r="H376">
        <v>0.34284384741937057</v>
      </c>
      <c r="I376">
        <v>222873</v>
      </c>
      <c r="J376">
        <v>0</v>
      </c>
      <c r="K376">
        <v>0.68800247885874943</v>
      </c>
      <c r="L376" s="126">
        <v>151356.6372</v>
      </c>
      <c r="M376">
        <v>46124</v>
      </c>
      <c r="N376">
        <v>64</v>
      </c>
      <c r="O376">
        <v>5.92</v>
      </c>
      <c r="P376">
        <v>0</v>
      </c>
      <c r="Q376">
        <v>103.21000000000001</v>
      </c>
      <c r="R376">
        <v>11727.300000000001</v>
      </c>
      <c r="S376">
        <v>578.13159900000005</v>
      </c>
      <c r="T376">
        <v>644.15351824663696</v>
      </c>
      <c r="U376">
        <v>0.19822762533344937</v>
      </c>
      <c r="V376">
        <v>8.9946415470018262E-2</v>
      </c>
      <c r="W376">
        <v>0</v>
      </c>
      <c r="X376">
        <v>10525.300000000001</v>
      </c>
      <c r="Y376">
        <v>39</v>
      </c>
      <c r="Z376">
        <v>55080.717948717946</v>
      </c>
      <c r="AA376">
        <v>8.2564102564102573</v>
      </c>
      <c r="AB376">
        <v>14.823887153846155</v>
      </c>
      <c r="AC376">
        <v>5</v>
      </c>
      <c r="AD376">
        <v>115.6263198</v>
      </c>
      <c r="AE376">
        <v>0.28810000000000002</v>
      </c>
      <c r="AF376">
        <v>0.12792437539727025</v>
      </c>
      <c r="AG376">
        <v>0.12640081233392553</v>
      </c>
      <c r="AH376">
        <v>0.2648111413505147</v>
      </c>
      <c r="AI376">
        <v>126.41758403522239</v>
      </c>
      <c r="AJ376">
        <v>11.809369783542676</v>
      </c>
      <c r="AK376">
        <v>2.0820360944640561</v>
      </c>
      <c r="AL376">
        <v>3.5157851024820075</v>
      </c>
      <c r="AM376">
        <v>2</v>
      </c>
      <c r="AN376">
        <v>1.3287447508414001</v>
      </c>
      <c r="AO376">
        <v>40</v>
      </c>
      <c r="AP376">
        <v>9.2307692307692316E-3</v>
      </c>
      <c r="AQ376">
        <v>7.5</v>
      </c>
      <c r="AR376">
        <v>3.9246495870930715</v>
      </c>
      <c r="AS376">
        <v>-21033.089999999997</v>
      </c>
      <c r="AT376">
        <v>0.57844384781096636</v>
      </c>
      <c r="AU376">
        <v>6779904.0199999996</v>
      </c>
    </row>
    <row r="377" spans="1:47" ht="15" x14ac:dyDescent="0.25">
      <c r="A377" t="s">
        <v>1146</v>
      </c>
      <c r="B377" t="s">
        <v>254</v>
      </c>
      <c r="C377" t="s">
        <v>192</v>
      </c>
      <c r="D377"/>
      <c r="E377">
        <v>83.195999999999998</v>
      </c>
      <c r="F377" t="s">
        <v>1520</v>
      </c>
      <c r="G377">
        <v>-331547</v>
      </c>
      <c r="H377">
        <v>-8.7380261559722641E-3</v>
      </c>
      <c r="I377">
        <v>-388753</v>
      </c>
      <c r="J377">
        <v>1.1229253170524849E-2</v>
      </c>
      <c r="K377">
        <v>0.74195180342732558</v>
      </c>
      <c r="L377" s="126">
        <v>83658.737299999993</v>
      </c>
      <c r="M377">
        <v>29929</v>
      </c>
      <c r="N377">
        <v>18</v>
      </c>
      <c r="O377">
        <v>84.799999999999983</v>
      </c>
      <c r="P377">
        <v>0</v>
      </c>
      <c r="Q377">
        <v>-103.6</v>
      </c>
      <c r="R377">
        <v>11975.9</v>
      </c>
      <c r="S377">
        <v>2237.6834429999999</v>
      </c>
      <c r="T377">
        <v>2841.6382932255901</v>
      </c>
      <c r="U377">
        <v>0.78081824597028127</v>
      </c>
      <c r="V377">
        <v>0.12657272809789477</v>
      </c>
      <c r="W377">
        <v>2.5597007556711856E-3</v>
      </c>
      <c r="X377">
        <v>9430.6</v>
      </c>
      <c r="Y377">
        <v>146</v>
      </c>
      <c r="Z377">
        <v>55882.438356164384</v>
      </c>
      <c r="AA377">
        <v>15.534246575342467</v>
      </c>
      <c r="AB377">
        <v>15.326598924657533</v>
      </c>
      <c r="AC377">
        <v>18</v>
      </c>
      <c r="AD377">
        <v>124.31574683333332</v>
      </c>
      <c r="AE377">
        <v>0.67589999999999995</v>
      </c>
      <c r="AF377">
        <v>9.4372313882288797E-2</v>
      </c>
      <c r="AG377">
        <v>0.28101102668720795</v>
      </c>
      <c r="AH377">
        <v>0.37711718459279614</v>
      </c>
      <c r="AI377">
        <v>165.35404109883294</v>
      </c>
      <c r="AJ377">
        <v>6.5396472798032486</v>
      </c>
      <c r="AK377">
        <v>1.8490386746304155</v>
      </c>
      <c r="AL377">
        <v>2.1375155806599824</v>
      </c>
      <c r="AM377">
        <v>1</v>
      </c>
      <c r="AN377">
        <v>0.95495486272472396</v>
      </c>
      <c r="AO377">
        <v>9</v>
      </c>
      <c r="AP377">
        <v>1.4018691588785047E-2</v>
      </c>
      <c r="AQ377">
        <v>100.44</v>
      </c>
      <c r="AR377">
        <v>3.7622483305876582</v>
      </c>
      <c r="AS377">
        <v>-166517.66999999993</v>
      </c>
      <c r="AT377">
        <v>0.5380837557151783</v>
      </c>
      <c r="AU377">
        <v>26798288.219999999</v>
      </c>
    </row>
    <row r="378" spans="1:47" ht="15" x14ac:dyDescent="0.25">
      <c r="A378" t="s">
        <v>1147</v>
      </c>
      <c r="B378" t="s">
        <v>636</v>
      </c>
      <c r="C378" t="s">
        <v>345</v>
      </c>
      <c r="D378"/>
      <c r="E378">
        <v>82.631</v>
      </c>
      <c r="F378" t="s">
        <v>1516</v>
      </c>
      <c r="G378">
        <v>-10798</v>
      </c>
      <c r="H378">
        <v>0.50131844945090898</v>
      </c>
      <c r="I378">
        <v>-10798</v>
      </c>
      <c r="J378">
        <v>3.2767777262582014E-3</v>
      </c>
      <c r="K378">
        <v>0.49414320970245978</v>
      </c>
      <c r="L378" s="126">
        <v>489388.87099999998</v>
      </c>
      <c r="M378">
        <v>38412</v>
      </c>
      <c r="N378">
        <v>11</v>
      </c>
      <c r="O378">
        <v>24.4</v>
      </c>
      <c r="P378">
        <v>0</v>
      </c>
      <c r="Q378">
        <v>52.110000000000014</v>
      </c>
      <c r="R378">
        <v>18691.5</v>
      </c>
      <c r="S378">
        <v>843.79722200000003</v>
      </c>
      <c r="T378">
        <v>968.30059501846301</v>
      </c>
      <c r="U378">
        <v>0.41084436871966851</v>
      </c>
      <c r="V378">
        <v>0.12281515309373701</v>
      </c>
      <c r="W378">
        <v>0</v>
      </c>
      <c r="X378">
        <v>16288.1</v>
      </c>
      <c r="Y378">
        <v>60.68</v>
      </c>
      <c r="Z378">
        <v>57653.361074489127</v>
      </c>
      <c r="AA378">
        <v>12.507462686567164</v>
      </c>
      <c r="AB378">
        <v>13.905689222148979</v>
      </c>
      <c r="AC378">
        <v>8</v>
      </c>
      <c r="AD378">
        <v>105.47465275</v>
      </c>
      <c r="AE378">
        <v>0.83109999999999995</v>
      </c>
      <c r="AF378">
        <v>9.5820441378069748E-2</v>
      </c>
      <c r="AG378">
        <v>0.25823798164530687</v>
      </c>
      <c r="AH378">
        <v>0.36027859589987105</v>
      </c>
      <c r="AI378">
        <v>181.08616148063118</v>
      </c>
      <c r="AJ378">
        <v>33.408091623036654</v>
      </c>
      <c r="AK378">
        <v>1.3292702879581151</v>
      </c>
      <c r="AL378">
        <v>4.3949185209424089</v>
      </c>
      <c r="AM378">
        <v>0</v>
      </c>
      <c r="AN378">
        <v>1.9054842335390201</v>
      </c>
      <c r="AO378">
        <v>238</v>
      </c>
      <c r="AP378">
        <v>4.8661800486618006E-3</v>
      </c>
      <c r="AQ378">
        <v>3.38</v>
      </c>
      <c r="AR378">
        <v>3.5452447370404117</v>
      </c>
      <c r="AS378">
        <v>-120519.04999999999</v>
      </c>
      <c r="AT378">
        <v>0.47466643854656132</v>
      </c>
      <c r="AU378">
        <v>15771800.17</v>
      </c>
    </row>
    <row r="379" spans="1:47" ht="15" x14ac:dyDescent="0.25">
      <c r="A379" t="s">
        <v>1148</v>
      </c>
      <c r="B379" t="s">
        <v>728</v>
      </c>
      <c r="C379" t="s">
        <v>98</v>
      </c>
      <c r="D379"/>
      <c r="E379">
        <v>97.606999999999999</v>
      </c>
      <c r="F379" t="s">
        <v>1516</v>
      </c>
      <c r="G379">
        <v>-1109122</v>
      </c>
      <c r="H379">
        <v>0.45135951419210879</v>
      </c>
      <c r="I379">
        <v>-1202434</v>
      </c>
      <c r="J379">
        <v>0</v>
      </c>
      <c r="K379">
        <v>0.76994758174468436</v>
      </c>
      <c r="L379" s="126">
        <v>264102.45549999998</v>
      </c>
      <c r="M379">
        <v>51635</v>
      </c>
      <c r="N379">
        <v>63</v>
      </c>
      <c r="O379">
        <v>35.240000000000009</v>
      </c>
      <c r="P379">
        <v>0</v>
      </c>
      <c r="Q379">
        <v>-19.64</v>
      </c>
      <c r="R379">
        <v>12518.9</v>
      </c>
      <c r="S379">
        <v>3556.0306329999999</v>
      </c>
      <c r="T379">
        <v>4065.2468223011206</v>
      </c>
      <c r="U379">
        <v>0.1601639419848046</v>
      </c>
      <c r="V379">
        <v>0.10768562071608004</v>
      </c>
      <c r="W379">
        <v>7.8845974328253209E-3</v>
      </c>
      <c r="X379">
        <v>10950.800000000001</v>
      </c>
      <c r="Y379">
        <v>222.42</v>
      </c>
      <c r="Z379">
        <v>69812.827083895332</v>
      </c>
      <c r="AA379">
        <v>14.663793103448276</v>
      </c>
      <c r="AB379">
        <v>15.987908609837245</v>
      </c>
      <c r="AC379">
        <v>21</v>
      </c>
      <c r="AD379">
        <v>169.33479204761903</v>
      </c>
      <c r="AE379">
        <v>0.65380000000000005</v>
      </c>
      <c r="AF379">
        <v>0.11273207300980508</v>
      </c>
      <c r="AG379">
        <v>0.15598914728885505</v>
      </c>
      <c r="AH379">
        <v>0.2738416813208604</v>
      </c>
      <c r="AI379">
        <v>164.33126154118821</v>
      </c>
      <c r="AJ379">
        <v>6.4323148466631421</v>
      </c>
      <c r="AK379">
        <v>1.2426003008383431</v>
      </c>
      <c r="AL379">
        <v>4.0807799379499521</v>
      </c>
      <c r="AM379">
        <v>0</v>
      </c>
      <c r="AN379">
        <v>1.0866366803727501</v>
      </c>
      <c r="AO379">
        <v>28</v>
      </c>
      <c r="AP379">
        <v>0.14383286460425873</v>
      </c>
      <c r="AQ379">
        <v>85.14</v>
      </c>
      <c r="AR379">
        <v>4.3131950061915445</v>
      </c>
      <c r="AS379">
        <v>18827.660000000033</v>
      </c>
      <c r="AT379">
        <v>0.32746405821589619</v>
      </c>
      <c r="AU379">
        <v>44517691.32</v>
      </c>
    </row>
    <row r="380" spans="1:47" ht="15" x14ac:dyDescent="0.25">
      <c r="A380" t="s">
        <v>1149</v>
      </c>
      <c r="B380" t="s">
        <v>782</v>
      </c>
      <c r="C380" t="s">
        <v>124</v>
      </c>
      <c r="D380"/>
      <c r="E380">
        <v>85.65100000000001</v>
      </c>
      <c r="F380" t="s">
        <v>1519</v>
      </c>
      <c r="G380">
        <v>-319399</v>
      </c>
      <c r="H380">
        <v>0.47969565190229196</v>
      </c>
      <c r="I380">
        <v>-470680</v>
      </c>
      <c r="J380">
        <v>0</v>
      </c>
      <c r="K380">
        <v>0.7541689905135599</v>
      </c>
      <c r="L380" s="126">
        <v>142823.8161</v>
      </c>
      <c r="M380">
        <v>34231</v>
      </c>
      <c r="N380">
        <v>19</v>
      </c>
      <c r="O380">
        <v>13.089999999999998</v>
      </c>
      <c r="P380">
        <v>0</v>
      </c>
      <c r="Q380">
        <v>11.620000000000001</v>
      </c>
      <c r="R380">
        <v>14443.800000000001</v>
      </c>
      <c r="S380">
        <v>608.39822800000002</v>
      </c>
      <c r="T380">
        <v>733.39006774119503</v>
      </c>
      <c r="U380">
        <v>0.48038156350448802</v>
      </c>
      <c r="V380">
        <v>0.15773758630999823</v>
      </c>
      <c r="W380">
        <v>0</v>
      </c>
      <c r="X380">
        <v>11982.1</v>
      </c>
      <c r="Y380">
        <v>43.7</v>
      </c>
      <c r="Z380">
        <v>53311.327231121279</v>
      </c>
      <c r="AA380">
        <v>11.229166666666666</v>
      </c>
      <c r="AB380">
        <v>13.922156247139588</v>
      </c>
      <c r="AC380">
        <v>6.5</v>
      </c>
      <c r="AD380">
        <v>93.599727384615392</v>
      </c>
      <c r="AE380">
        <v>0.58730000000000004</v>
      </c>
      <c r="AF380">
        <v>0.10495576581356876</v>
      </c>
      <c r="AG380">
        <v>0.160184656316498</v>
      </c>
      <c r="AH380">
        <v>0.28001181283717075</v>
      </c>
      <c r="AI380">
        <v>211.00324440787162</v>
      </c>
      <c r="AJ380">
        <v>9.5403000607599662</v>
      </c>
      <c r="AK380">
        <v>2.3715367597800179</v>
      </c>
      <c r="AL380">
        <v>3.8816025830775707</v>
      </c>
      <c r="AM380">
        <v>2</v>
      </c>
      <c r="AN380">
        <v>0.85150098686503695</v>
      </c>
      <c r="AO380">
        <v>37</v>
      </c>
      <c r="AP380">
        <v>1.2698412698412698E-2</v>
      </c>
      <c r="AQ380">
        <v>5.22</v>
      </c>
      <c r="AR380">
        <v>3.935304956153316</v>
      </c>
      <c r="AS380">
        <v>-41982.910000000033</v>
      </c>
      <c r="AT380">
        <v>0.55678078740959858</v>
      </c>
      <c r="AU380">
        <v>8787584.0700000003</v>
      </c>
    </row>
    <row r="381" spans="1:47" ht="15" x14ac:dyDescent="0.25">
      <c r="A381" t="s">
        <v>1150</v>
      </c>
      <c r="B381" t="s">
        <v>255</v>
      </c>
      <c r="C381" t="s">
        <v>100</v>
      </c>
      <c r="D381"/>
      <c r="E381">
        <v>100.742</v>
      </c>
      <c r="F381" t="s">
        <v>1516</v>
      </c>
      <c r="G381">
        <v>2640674</v>
      </c>
      <c r="H381">
        <v>0.24262413171925845</v>
      </c>
      <c r="I381">
        <v>2642407</v>
      </c>
      <c r="J381">
        <v>1.0455173590061269E-2</v>
      </c>
      <c r="K381">
        <v>0.81454518739908433</v>
      </c>
      <c r="L381" s="126">
        <v>161508.99129999999</v>
      </c>
      <c r="M381">
        <v>45953</v>
      </c>
      <c r="N381">
        <v>87</v>
      </c>
      <c r="O381">
        <v>65.350000000000009</v>
      </c>
      <c r="P381">
        <v>0</v>
      </c>
      <c r="Q381">
        <v>-27.32</v>
      </c>
      <c r="R381">
        <v>10488.6</v>
      </c>
      <c r="S381">
        <v>4271.5588660000003</v>
      </c>
      <c r="T381">
        <v>5008.12111016567</v>
      </c>
      <c r="U381">
        <v>0.19702957454221348</v>
      </c>
      <c r="V381">
        <v>0.13223966442231397</v>
      </c>
      <c r="W381">
        <v>3.9445035240209649E-3</v>
      </c>
      <c r="X381">
        <v>8946</v>
      </c>
      <c r="Y381">
        <v>282.45999999999998</v>
      </c>
      <c r="Z381">
        <v>57811.081215039303</v>
      </c>
      <c r="AA381">
        <v>13.921052631578947</v>
      </c>
      <c r="AB381">
        <v>15.122703625292079</v>
      </c>
      <c r="AC381">
        <v>21.5</v>
      </c>
      <c r="AD381">
        <v>198.67715655813956</v>
      </c>
      <c r="AE381">
        <v>0.48759999999999998</v>
      </c>
      <c r="AF381">
        <v>0.103623744163523</v>
      </c>
      <c r="AG381">
        <v>0.17816231150020406</v>
      </c>
      <c r="AH381">
        <v>0.28625782787240295</v>
      </c>
      <c r="AI381">
        <v>160.7193115057963</v>
      </c>
      <c r="AJ381">
        <v>5.3436964875124175</v>
      </c>
      <c r="AK381">
        <v>1.2675628311984175</v>
      </c>
      <c r="AL381">
        <v>2.190447035928929</v>
      </c>
      <c r="AM381">
        <v>2.4</v>
      </c>
      <c r="AN381">
        <v>0.72036372919203695</v>
      </c>
      <c r="AO381">
        <v>15</v>
      </c>
      <c r="AP381">
        <v>3.3640552995391704E-2</v>
      </c>
      <c r="AQ381">
        <v>129</v>
      </c>
      <c r="AR381">
        <v>3.6890484725742492</v>
      </c>
      <c r="AS381">
        <v>73825.560000000056</v>
      </c>
      <c r="AT381">
        <v>0.45768484974866264</v>
      </c>
      <c r="AU381">
        <v>44802581.340000004</v>
      </c>
    </row>
    <row r="382" spans="1:47" ht="15" x14ac:dyDescent="0.25">
      <c r="A382" t="s">
        <v>1151</v>
      </c>
      <c r="B382" t="s">
        <v>777</v>
      </c>
      <c r="C382" t="s">
        <v>130</v>
      </c>
      <c r="D382"/>
      <c r="E382">
        <v>91.600000000000009</v>
      </c>
      <c r="F382" t="s">
        <v>1519</v>
      </c>
      <c r="G382">
        <v>358400</v>
      </c>
      <c r="H382">
        <v>0.27705544699433321</v>
      </c>
      <c r="I382">
        <v>358400</v>
      </c>
      <c r="J382">
        <v>0</v>
      </c>
      <c r="K382">
        <v>0.69508091999829447</v>
      </c>
      <c r="L382" s="126">
        <v>166469.23610000001</v>
      </c>
      <c r="M382">
        <v>38050</v>
      </c>
      <c r="N382">
        <v>39</v>
      </c>
      <c r="O382">
        <v>11.51</v>
      </c>
      <c r="P382">
        <v>0</v>
      </c>
      <c r="Q382">
        <v>-45.01</v>
      </c>
      <c r="R382">
        <v>12760.7</v>
      </c>
      <c r="S382">
        <v>560.39598799999999</v>
      </c>
      <c r="T382">
        <v>656.83211408738111</v>
      </c>
      <c r="U382">
        <v>0.40622981761960797</v>
      </c>
      <c r="V382">
        <v>0.12718951692423608</v>
      </c>
      <c r="W382">
        <v>2.1015264656034618E-2</v>
      </c>
      <c r="X382">
        <v>10887.2</v>
      </c>
      <c r="Y382">
        <v>47</v>
      </c>
      <c r="Z382">
        <v>46546.829787234041</v>
      </c>
      <c r="AA382">
        <v>8.2340425531914896</v>
      </c>
      <c r="AB382">
        <v>11.92331889361702</v>
      </c>
      <c r="AC382">
        <v>8</v>
      </c>
      <c r="AD382">
        <v>70.049498499999999</v>
      </c>
      <c r="AE382">
        <v>0</v>
      </c>
      <c r="AF382">
        <v>0.12701658587818093</v>
      </c>
      <c r="AG382">
        <v>0.15116511781175118</v>
      </c>
      <c r="AH382">
        <v>0.28622683797721182</v>
      </c>
      <c r="AI382">
        <v>194.89432890087002</v>
      </c>
      <c r="AJ382">
        <v>6.4896293651229646</v>
      </c>
      <c r="AK382">
        <v>1.686862238825102</v>
      </c>
      <c r="AL382">
        <v>2.7757444743540445</v>
      </c>
      <c r="AM382">
        <v>4.0999999999999996</v>
      </c>
      <c r="AN382">
        <v>0.88863765055481203</v>
      </c>
      <c r="AO382">
        <v>77</v>
      </c>
      <c r="AP382">
        <v>6.25E-2</v>
      </c>
      <c r="AQ382">
        <v>2.39</v>
      </c>
      <c r="AR382">
        <v>3.9501814111471361</v>
      </c>
      <c r="AS382">
        <v>-16482.610000000015</v>
      </c>
      <c r="AT382">
        <v>0.44138431626316355</v>
      </c>
      <c r="AU382">
        <v>7151050.7300000004</v>
      </c>
    </row>
    <row r="383" spans="1:47" ht="15" x14ac:dyDescent="0.25">
      <c r="A383" t="s">
        <v>1152</v>
      </c>
      <c r="B383" t="s">
        <v>256</v>
      </c>
      <c r="C383" t="s">
        <v>145</v>
      </c>
      <c r="D383"/>
      <c r="E383">
        <v>60.944000000000003</v>
      </c>
      <c r="F383" t="s">
        <v>1520</v>
      </c>
      <c r="G383">
        <v>1304407</v>
      </c>
      <c r="H383">
        <v>0.43927297899362638</v>
      </c>
      <c r="I383">
        <v>1304407</v>
      </c>
      <c r="J383">
        <v>0</v>
      </c>
      <c r="K383">
        <v>0.63165305742191058</v>
      </c>
      <c r="L383" s="126">
        <v>63477.668899999997</v>
      </c>
      <c r="M383">
        <v>29775</v>
      </c>
      <c r="N383">
        <v>23</v>
      </c>
      <c r="O383">
        <v>140.86000000000001</v>
      </c>
      <c r="P383">
        <v>0.16</v>
      </c>
      <c r="Q383">
        <v>-42.010000000000005</v>
      </c>
      <c r="R383">
        <v>10283.1</v>
      </c>
      <c r="S383">
        <v>1581.519877</v>
      </c>
      <c r="T383">
        <v>2249.9655605009702</v>
      </c>
      <c r="U383">
        <v>0.78925127097849301</v>
      </c>
      <c r="V383">
        <v>0.23159310061583249</v>
      </c>
      <c r="W383">
        <v>6.7607041526927328E-3</v>
      </c>
      <c r="X383">
        <v>7228.1</v>
      </c>
      <c r="Y383">
        <v>100.16</v>
      </c>
      <c r="Z383">
        <v>55381.317891373801</v>
      </c>
      <c r="AA383">
        <v>5.2710280373831777</v>
      </c>
      <c r="AB383">
        <v>15.789934874201277</v>
      </c>
      <c r="AC383">
        <v>18</v>
      </c>
      <c r="AD383">
        <v>87.862215388888885</v>
      </c>
      <c r="AE383">
        <v>0.87539999999999996</v>
      </c>
      <c r="AF383">
        <v>0.11252599503177174</v>
      </c>
      <c r="AG383">
        <v>0.11925211581833656</v>
      </c>
      <c r="AH383">
        <v>0.24047361816367446</v>
      </c>
      <c r="AI383">
        <v>166.83634764079542</v>
      </c>
      <c r="AJ383">
        <v>4.4892284777624072</v>
      </c>
      <c r="AK383">
        <v>1.0862436186541851</v>
      </c>
      <c r="AL383">
        <v>1.2909151617365597</v>
      </c>
      <c r="AM383">
        <v>3.9</v>
      </c>
      <c r="AN383">
        <v>0.54824541468265697</v>
      </c>
      <c r="AO383">
        <v>2</v>
      </c>
      <c r="AP383">
        <v>4.4117647058823532E-2</v>
      </c>
      <c r="AQ383">
        <v>45.5</v>
      </c>
      <c r="AR383">
        <v>2.8369624506231825</v>
      </c>
      <c r="AS383">
        <v>-177896.08999999997</v>
      </c>
      <c r="AT383">
        <v>0.73432877603697388</v>
      </c>
      <c r="AU383">
        <v>16262866.01</v>
      </c>
    </row>
    <row r="384" spans="1:47" ht="15" x14ac:dyDescent="0.25">
      <c r="A384" t="s">
        <v>1153</v>
      </c>
      <c r="B384" t="s">
        <v>565</v>
      </c>
      <c r="C384" t="s">
        <v>200</v>
      </c>
      <c r="D384"/>
      <c r="E384">
        <v>81.369</v>
      </c>
      <c r="F384" t="s">
        <v>1520</v>
      </c>
      <c r="G384">
        <v>652810</v>
      </c>
      <c r="H384">
        <v>0.39853657676005144</v>
      </c>
      <c r="I384">
        <v>324849</v>
      </c>
      <c r="J384">
        <v>3.883464162401617E-3</v>
      </c>
      <c r="K384">
        <v>0.6517245626074315</v>
      </c>
      <c r="L384" s="126">
        <v>151664.55710000001</v>
      </c>
      <c r="M384">
        <v>39157</v>
      </c>
      <c r="N384">
        <v>67</v>
      </c>
      <c r="O384">
        <v>48.62</v>
      </c>
      <c r="P384">
        <v>0</v>
      </c>
      <c r="Q384">
        <v>57.009999999999991</v>
      </c>
      <c r="R384">
        <v>10548.6</v>
      </c>
      <c r="S384">
        <v>1572.6472309999999</v>
      </c>
      <c r="T384">
        <v>1913.0068507854501</v>
      </c>
      <c r="U384">
        <v>0.39758920861254488</v>
      </c>
      <c r="V384">
        <v>0.1629039335395619</v>
      </c>
      <c r="W384">
        <v>1.9421393048572377E-5</v>
      </c>
      <c r="X384">
        <v>8671.7999999999993</v>
      </c>
      <c r="Y384">
        <v>100.60000000000001</v>
      </c>
      <c r="Z384">
        <v>52035.268389662022</v>
      </c>
      <c r="AA384">
        <v>12.263636363636364</v>
      </c>
      <c r="AB384">
        <v>15.632676252485087</v>
      </c>
      <c r="AC384">
        <v>12</v>
      </c>
      <c r="AD384">
        <v>131.05393591666666</v>
      </c>
      <c r="AE384">
        <v>0.70920000000000005</v>
      </c>
      <c r="AF384">
        <v>0.10998175413561942</v>
      </c>
      <c r="AG384">
        <v>0.14223018004254645</v>
      </c>
      <c r="AH384">
        <v>0.25834058049516168</v>
      </c>
      <c r="AI384">
        <v>192.96126557704793</v>
      </c>
      <c r="AJ384">
        <v>5.0876208726026499</v>
      </c>
      <c r="AK384">
        <v>1.404387794107955</v>
      </c>
      <c r="AL384">
        <v>2.0593374744612141</v>
      </c>
      <c r="AM384">
        <v>1.1000000000000001</v>
      </c>
      <c r="AN384">
        <v>1.2590765409614999</v>
      </c>
      <c r="AO384">
        <v>135</v>
      </c>
      <c r="AP384">
        <v>0</v>
      </c>
      <c r="AQ384">
        <v>6.1</v>
      </c>
      <c r="AR384">
        <v>2.448403945613101</v>
      </c>
      <c r="AS384">
        <v>-108837.15000000002</v>
      </c>
      <c r="AT384">
        <v>0.54743858686626068</v>
      </c>
      <c r="AU384">
        <v>16589224.949999999</v>
      </c>
    </row>
    <row r="385" spans="1:47" ht="15" x14ac:dyDescent="0.25">
      <c r="A385" t="s">
        <v>1154</v>
      </c>
      <c r="B385" t="s">
        <v>257</v>
      </c>
      <c r="C385" t="s">
        <v>109</v>
      </c>
      <c r="D385"/>
      <c r="E385">
        <v>88.52600000000001</v>
      </c>
      <c r="F385" t="s">
        <v>1517</v>
      </c>
      <c r="G385">
        <v>512906</v>
      </c>
      <c r="H385">
        <v>0.3248959107976912</v>
      </c>
      <c r="I385">
        <v>245547</v>
      </c>
      <c r="J385">
        <v>4.1843425487646064E-3</v>
      </c>
      <c r="K385">
        <v>0.87068207333137237</v>
      </c>
      <c r="L385" s="126">
        <v>201273.57060000001</v>
      </c>
      <c r="M385">
        <v>42535</v>
      </c>
      <c r="N385">
        <v>41</v>
      </c>
      <c r="O385">
        <v>88.86999999999999</v>
      </c>
      <c r="P385">
        <v>0</v>
      </c>
      <c r="Q385">
        <v>-9.1300000000000008</v>
      </c>
      <c r="R385">
        <v>15076.800000000001</v>
      </c>
      <c r="S385">
        <v>3711.4104619999998</v>
      </c>
      <c r="T385">
        <v>4581.3265770341304</v>
      </c>
      <c r="U385">
        <v>0.38944592677068335</v>
      </c>
      <c r="V385">
        <v>0.14072352313156786</v>
      </c>
      <c r="W385">
        <v>6.3192876509167967E-2</v>
      </c>
      <c r="X385">
        <v>12214</v>
      </c>
      <c r="Y385">
        <v>207.5</v>
      </c>
      <c r="Z385">
        <v>79754.486746987954</v>
      </c>
      <c r="AA385">
        <v>16.099099099099099</v>
      </c>
      <c r="AB385">
        <v>17.886315479518071</v>
      </c>
      <c r="AC385">
        <v>25.6</v>
      </c>
      <c r="AD385">
        <v>144.97697117187499</v>
      </c>
      <c r="AE385">
        <v>0.53190000000000004</v>
      </c>
      <c r="AF385">
        <v>0.12336717642715517</v>
      </c>
      <c r="AG385">
        <v>0.17015802506063663</v>
      </c>
      <c r="AH385">
        <v>0.29360709279005304</v>
      </c>
      <c r="AI385">
        <v>141.86870608654334</v>
      </c>
      <c r="AJ385">
        <v>6.845718103138835</v>
      </c>
      <c r="AK385">
        <v>1.018995181688517</v>
      </c>
      <c r="AL385">
        <v>4.292040574854758E-2</v>
      </c>
      <c r="AM385">
        <v>1.95</v>
      </c>
      <c r="AN385">
        <v>0.76648414254563502</v>
      </c>
      <c r="AO385">
        <v>12</v>
      </c>
      <c r="AP385">
        <v>8.4118016321406155E-2</v>
      </c>
      <c r="AQ385">
        <v>117.08</v>
      </c>
      <c r="AR385">
        <v>4.2296379396496686</v>
      </c>
      <c r="AS385">
        <v>-6997.0200000000186</v>
      </c>
      <c r="AT385">
        <v>0.31990383618324902</v>
      </c>
      <c r="AU385">
        <v>55956257.270000003</v>
      </c>
    </row>
    <row r="386" spans="1:47" ht="15" x14ac:dyDescent="0.25">
      <c r="A386" t="s">
        <v>1155</v>
      </c>
      <c r="B386" t="s">
        <v>258</v>
      </c>
      <c r="C386" t="s">
        <v>173</v>
      </c>
      <c r="D386"/>
      <c r="E386">
        <v>89.677999999999997</v>
      </c>
      <c r="F386" t="s">
        <v>1516</v>
      </c>
      <c r="G386">
        <v>3307444</v>
      </c>
      <c r="H386">
        <v>0.51975886018162665</v>
      </c>
      <c r="I386">
        <v>3252818</v>
      </c>
      <c r="J386">
        <v>1.1775706031381273E-3</v>
      </c>
      <c r="K386">
        <v>0.69829630411582844</v>
      </c>
      <c r="L386" s="126">
        <v>180813.94130000001</v>
      </c>
      <c r="M386">
        <v>51075</v>
      </c>
      <c r="N386">
        <v>79</v>
      </c>
      <c r="O386">
        <v>118.18</v>
      </c>
      <c r="P386">
        <v>0</v>
      </c>
      <c r="Q386">
        <v>-74.820000000000007</v>
      </c>
      <c r="R386">
        <v>9065.8000000000011</v>
      </c>
      <c r="S386">
        <v>4263.8873629999998</v>
      </c>
      <c r="T386">
        <v>5044.9513731473708</v>
      </c>
      <c r="U386">
        <v>0.20579183554760333</v>
      </c>
      <c r="V386">
        <v>0.13079953631974026</v>
      </c>
      <c r="W386">
        <v>5.0225824879511485E-3</v>
      </c>
      <c r="X386">
        <v>7662.3</v>
      </c>
      <c r="Y386">
        <v>247.41</v>
      </c>
      <c r="Z386">
        <v>55949.90582434016</v>
      </c>
      <c r="AA386">
        <v>8.3180076628352495</v>
      </c>
      <c r="AB386">
        <v>17.234094672810315</v>
      </c>
      <c r="AC386">
        <v>21</v>
      </c>
      <c r="AD386">
        <v>203.04225538095238</v>
      </c>
      <c r="AE386">
        <v>0.79790000000000005</v>
      </c>
      <c r="AF386">
        <v>0.10891192875614002</v>
      </c>
      <c r="AG386">
        <v>0.12408055243381005</v>
      </c>
      <c r="AH386">
        <v>0.24127440300792438</v>
      </c>
      <c r="AI386">
        <v>113.69296576796089</v>
      </c>
      <c r="AJ386">
        <v>7.8455577238053191</v>
      </c>
      <c r="AK386">
        <v>1.851482010173813</v>
      </c>
      <c r="AL386">
        <v>2.6259873879374722</v>
      </c>
      <c r="AM386">
        <v>3</v>
      </c>
      <c r="AN386">
        <v>0.85638133521557103</v>
      </c>
      <c r="AO386">
        <v>24</v>
      </c>
      <c r="AP386">
        <v>8.4596967278531526E-2</v>
      </c>
      <c r="AQ386">
        <v>93</v>
      </c>
      <c r="AR386">
        <v>4.8818977603069014</v>
      </c>
      <c r="AS386">
        <v>-200879.34999999986</v>
      </c>
      <c r="AT386">
        <v>0.31219685439477268</v>
      </c>
      <c r="AU386">
        <v>38655737.850000001</v>
      </c>
    </row>
    <row r="387" spans="1:47" ht="15" x14ac:dyDescent="0.25">
      <c r="A387" t="s">
        <v>1156</v>
      </c>
      <c r="B387" t="s">
        <v>259</v>
      </c>
      <c r="C387" t="s">
        <v>109</v>
      </c>
      <c r="D387"/>
      <c r="E387">
        <v>101.09100000000001</v>
      </c>
      <c r="F387" t="s">
        <v>1516</v>
      </c>
      <c r="G387">
        <v>1240224</v>
      </c>
      <c r="H387">
        <v>0.299969087957284</v>
      </c>
      <c r="I387">
        <v>1192863</v>
      </c>
      <c r="J387">
        <v>0</v>
      </c>
      <c r="K387">
        <v>0.80738467771467703</v>
      </c>
      <c r="L387" s="126">
        <v>252683.5962</v>
      </c>
      <c r="M387">
        <v>49490</v>
      </c>
      <c r="N387">
        <v>0</v>
      </c>
      <c r="O387">
        <v>68.959999999999994</v>
      </c>
      <c r="P387">
        <v>0</v>
      </c>
      <c r="Q387">
        <v>-7.0500000000000007</v>
      </c>
      <c r="R387">
        <v>12397.4</v>
      </c>
      <c r="S387">
        <v>3986.7256480000001</v>
      </c>
      <c r="T387">
        <v>4596.9501011973698</v>
      </c>
      <c r="U387">
        <v>0.1648137486785998</v>
      </c>
      <c r="V387">
        <v>0.10345871484959528</v>
      </c>
      <c r="W387">
        <v>1.8266415206306664E-2</v>
      </c>
      <c r="X387">
        <v>10751.7</v>
      </c>
      <c r="Y387">
        <v>230.77</v>
      </c>
      <c r="Z387">
        <v>72800.036833210557</v>
      </c>
      <c r="AA387">
        <v>15.135593220338983</v>
      </c>
      <c r="AB387">
        <v>17.275753555488148</v>
      </c>
      <c r="AC387">
        <v>20</v>
      </c>
      <c r="AD387">
        <v>199.33628240000002</v>
      </c>
      <c r="AE387">
        <v>0.39889999999999998</v>
      </c>
      <c r="AF387">
        <v>0.11607709475366436</v>
      </c>
      <c r="AG387">
        <v>0.1636811888322133</v>
      </c>
      <c r="AH387">
        <v>0.2845003154110432</v>
      </c>
      <c r="AI387">
        <v>163.55226257595743</v>
      </c>
      <c r="AJ387">
        <v>5.495734497069189</v>
      </c>
      <c r="AK387">
        <v>1.1672548379082202</v>
      </c>
      <c r="AL387">
        <v>2.7893345939960552</v>
      </c>
      <c r="AM387">
        <v>1</v>
      </c>
      <c r="AN387">
        <v>0.80482117859680002</v>
      </c>
      <c r="AO387">
        <v>25</v>
      </c>
      <c r="AP387">
        <v>0.16402294971312859</v>
      </c>
      <c r="AQ387">
        <v>101.92</v>
      </c>
      <c r="AR387">
        <v>4.9381401332659012</v>
      </c>
      <c r="AS387">
        <v>-72143.54999999993</v>
      </c>
      <c r="AT387">
        <v>0.25731642720753378</v>
      </c>
      <c r="AU387">
        <v>49425020.899999999</v>
      </c>
    </row>
    <row r="388" spans="1:47" ht="15" x14ac:dyDescent="0.25">
      <c r="A388" t="s">
        <v>1570</v>
      </c>
      <c r="B388" t="s">
        <v>752</v>
      </c>
      <c r="C388" t="s">
        <v>371</v>
      </c>
      <c r="D388"/>
      <c r="E388">
        <v>91.246000000000009</v>
      </c>
      <c r="F388" t="s">
        <v>1516</v>
      </c>
      <c r="G388">
        <v>93500</v>
      </c>
      <c r="H388">
        <v>0.55703245834196968</v>
      </c>
      <c r="I388">
        <v>414508</v>
      </c>
      <c r="J388">
        <v>0</v>
      </c>
      <c r="K388">
        <v>0.73316953325357104</v>
      </c>
      <c r="L388" s="126">
        <v>161816.8132</v>
      </c>
      <c r="M388">
        <v>41195</v>
      </c>
      <c r="N388">
        <v>52</v>
      </c>
      <c r="O388">
        <v>34.629999999999995</v>
      </c>
      <c r="P388">
        <v>0</v>
      </c>
      <c r="Q388">
        <v>125.91999999999999</v>
      </c>
      <c r="R388">
        <v>11725.2</v>
      </c>
      <c r="S388">
        <v>1498.625857</v>
      </c>
      <c r="T388">
        <v>1810.8172402404402</v>
      </c>
      <c r="U388">
        <v>0.3851668108513091</v>
      </c>
      <c r="V388">
        <v>0.1656253305924375</v>
      </c>
      <c r="W388">
        <v>0</v>
      </c>
      <c r="X388">
        <v>9703.8000000000011</v>
      </c>
      <c r="Y388">
        <v>93.5</v>
      </c>
      <c r="Z388">
        <v>54987.967914438501</v>
      </c>
      <c r="AA388">
        <v>7.0315789473684207</v>
      </c>
      <c r="AB388">
        <v>16.028084032085562</v>
      </c>
      <c r="AC388">
        <v>20.6</v>
      </c>
      <c r="AD388">
        <v>72.748828009708731</v>
      </c>
      <c r="AE388">
        <v>0.84209999999999996</v>
      </c>
      <c r="AF388">
        <v>0.11832206311247988</v>
      </c>
      <c r="AG388">
        <v>0.14257572917100073</v>
      </c>
      <c r="AH388">
        <v>0.27852457698434369</v>
      </c>
      <c r="AI388">
        <v>168.9707933552624</v>
      </c>
      <c r="AJ388">
        <v>7.9430705620320357</v>
      </c>
      <c r="AK388">
        <v>1.6102575190345307</v>
      </c>
      <c r="AL388">
        <v>3.27979413483714</v>
      </c>
      <c r="AM388">
        <v>1.55</v>
      </c>
      <c r="AN388">
        <v>1.3995543178471499</v>
      </c>
      <c r="AO388">
        <v>160</v>
      </c>
      <c r="AP388">
        <v>9.696969696969697E-3</v>
      </c>
      <c r="AQ388">
        <v>5.03</v>
      </c>
      <c r="AR388">
        <v>4.1216888798968165</v>
      </c>
      <c r="AS388">
        <v>-943.67000000004191</v>
      </c>
      <c r="AT388">
        <v>0.47059407199621306</v>
      </c>
      <c r="AU388">
        <v>17571720.370000001</v>
      </c>
    </row>
    <row r="389" spans="1:47" ht="15" x14ac:dyDescent="0.25">
      <c r="A389" t="s">
        <v>1157</v>
      </c>
      <c r="B389" t="s">
        <v>435</v>
      </c>
      <c r="C389" t="s">
        <v>293</v>
      </c>
      <c r="D389"/>
      <c r="E389">
        <v>88.266000000000005</v>
      </c>
      <c r="F389" t="s">
        <v>1516</v>
      </c>
      <c r="G389">
        <v>2968945</v>
      </c>
      <c r="H389">
        <v>0.30370767355488276</v>
      </c>
      <c r="I389">
        <v>2535953</v>
      </c>
      <c r="J389">
        <v>0</v>
      </c>
      <c r="K389">
        <v>0.70173734747034044</v>
      </c>
      <c r="L389" s="126">
        <v>147063.7518</v>
      </c>
      <c r="M389">
        <v>43498</v>
      </c>
      <c r="N389">
        <v>60</v>
      </c>
      <c r="O389">
        <v>195.27</v>
      </c>
      <c r="P389">
        <v>0.11</v>
      </c>
      <c r="Q389">
        <v>74.09</v>
      </c>
      <c r="R389">
        <v>9353.5</v>
      </c>
      <c r="S389">
        <v>3156.7353309999999</v>
      </c>
      <c r="T389">
        <v>3651.9525648011304</v>
      </c>
      <c r="U389">
        <v>0.28592473880731561</v>
      </c>
      <c r="V389">
        <v>0.11178848810495985</v>
      </c>
      <c r="W389">
        <v>3.775620617590509E-3</v>
      </c>
      <c r="X389">
        <v>8085.2</v>
      </c>
      <c r="Y389">
        <v>185.75</v>
      </c>
      <c r="Z389">
        <v>55273.502018842533</v>
      </c>
      <c r="AA389">
        <v>9.2916666666666661</v>
      </c>
      <c r="AB389">
        <v>16.994537448183042</v>
      </c>
      <c r="AC389">
        <v>18.18</v>
      </c>
      <c r="AD389">
        <v>173.63780698569857</v>
      </c>
      <c r="AE389">
        <v>0.45429999999999998</v>
      </c>
      <c r="AF389">
        <v>0.12568025649039588</v>
      </c>
      <c r="AG389">
        <v>0.13005834784380721</v>
      </c>
      <c r="AH389">
        <v>0.25906511331517901</v>
      </c>
      <c r="AI389">
        <v>156.59215872348977</v>
      </c>
      <c r="AJ389">
        <v>4.6965574931218637</v>
      </c>
      <c r="AK389">
        <v>1.1595394076711443</v>
      </c>
      <c r="AL389">
        <v>2.5317144764525006</v>
      </c>
      <c r="AM389">
        <v>1</v>
      </c>
      <c r="AN389">
        <v>1.0597054925665601</v>
      </c>
      <c r="AO389">
        <v>118</v>
      </c>
      <c r="AP389">
        <v>3.6656891495601175E-2</v>
      </c>
      <c r="AQ389">
        <v>11.17</v>
      </c>
      <c r="AR389">
        <v>3.678507178201158</v>
      </c>
      <c r="AS389">
        <v>-40438.969999999972</v>
      </c>
      <c r="AT389">
        <v>0.35144078905218668</v>
      </c>
      <c r="AU389">
        <v>29526636.48</v>
      </c>
    </row>
    <row r="390" spans="1:47" ht="15" x14ac:dyDescent="0.25">
      <c r="A390" t="s">
        <v>1158</v>
      </c>
      <c r="B390" t="s">
        <v>471</v>
      </c>
      <c r="C390" t="s">
        <v>160</v>
      </c>
      <c r="D390"/>
      <c r="E390">
        <v>95.981000000000009</v>
      </c>
      <c r="F390" t="s">
        <v>1516</v>
      </c>
      <c r="G390">
        <v>1310027</v>
      </c>
      <c r="H390">
        <v>0.69769967646583675</v>
      </c>
      <c r="I390">
        <v>1227109</v>
      </c>
      <c r="J390">
        <v>0</v>
      </c>
      <c r="K390">
        <v>0.63637608990844119</v>
      </c>
      <c r="L390" s="126">
        <v>252934.4786</v>
      </c>
      <c r="M390">
        <v>45107</v>
      </c>
      <c r="N390">
        <v>24</v>
      </c>
      <c r="O390">
        <v>4.96</v>
      </c>
      <c r="P390">
        <v>0</v>
      </c>
      <c r="Q390">
        <v>90.529999999999987</v>
      </c>
      <c r="R390">
        <v>10275.9</v>
      </c>
      <c r="S390">
        <v>1094.9142589999999</v>
      </c>
      <c r="T390">
        <v>1237.3801848411501</v>
      </c>
      <c r="U390">
        <v>0.22855958806177171</v>
      </c>
      <c r="V390">
        <v>0.11132252320042167</v>
      </c>
      <c r="W390">
        <v>0</v>
      </c>
      <c r="X390">
        <v>9092.8000000000011</v>
      </c>
      <c r="Y390">
        <v>72.56</v>
      </c>
      <c r="Z390">
        <v>54897.216097023149</v>
      </c>
      <c r="AA390">
        <v>14.506849315068493</v>
      </c>
      <c r="AB390">
        <v>15.08977754961411</v>
      </c>
      <c r="AC390">
        <v>10</v>
      </c>
      <c r="AD390">
        <v>109.4914259</v>
      </c>
      <c r="AE390">
        <v>0.53190000000000004</v>
      </c>
      <c r="AF390">
        <v>0.12368128132066046</v>
      </c>
      <c r="AG390">
        <v>0.13854686039669356</v>
      </c>
      <c r="AH390">
        <v>0.2682916726288978</v>
      </c>
      <c r="AI390">
        <v>171.05266322045406</v>
      </c>
      <c r="AJ390">
        <v>4.5664166951433094</v>
      </c>
      <c r="AK390">
        <v>1.2190468689932084</v>
      </c>
      <c r="AL390">
        <v>2.6154751505702447</v>
      </c>
      <c r="AM390">
        <v>0.5</v>
      </c>
      <c r="AN390">
        <v>1.35021040236012</v>
      </c>
      <c r="AO390">
        <v>114</v>
      </c>
      <c r="AP390">
        <v>0</v>
      </c>
      <c r="AQ390">
        <v>6.12</v>
      </c>
      <c r="AR390">
        <v>3.8569548779687706</v>
      </c>
      <c r="AS390">
        <v>-56759.81</v>
      </c>
      <c r="AT390">
        <v>0.53798225715173975</v>
      </c>
      <c r="AU390">
        <v>11251271.619999999</v>
      </c>
    </row>
    <row r="391" spans="1:47" ht="15" x14ac:dyDescent="0.25">
      <c r="A391" t="s">
        <v>1159</v>
      </c>
      <c r="B391" t="s">
        <v>643</v>
      </c>
      <c r="C391" t="s">
        <v>252</v>
      </c>
      <c r="D391"/>
      <c r="E391">
        <v>91.175000000000011</v>
      </c>
      <c r="F391" t="s">
        <v>1520</v>
      </c>
      <c r="G391">
        <v>-539255</v>
      </c>
      <c r="H391">
        <v>3.9758740674064874E-2</v>
      </c>
      <c r="I391">
        <v>-539255</v>
      </c>
      <c r="J391">
        <v>0</v>
      </c>
      <c r="K391">
        <v>0.79087083345098375</v>
      </c>
      <c r="L391" s="126">
        <v>172395.86720000001</v>
      </c>
      <c r="M391">
        <v>41826</v>
      </c>
      <c r="N391">
        <v>76</v>
      </c>
      <c r="O391">
        <v>32.630000000000003</v>
      </c>
      <c r="P391">
        <v>0</v>
      </c>
      <c r="Q391">
        <v>53.77000000000001</v>
      </c>
      <c r="R391">
        <v>10958.5</v>
      </c>
      <c r="S391">
        <v>2187.0024119999998</v>
      </c>
      <c r="T391">
        <v>2570.6684861142498</v>
      </c>
      <c r="U391">
        <v>0.35046641777549176</v>
      </c>
      <c r="V391">
        <v>0.11795401165748692</v>
      </c>
      <c r="W391">
        <v>0</v>
      </c>
      <c r="X391">
        <v>9323</v>
      </c>
      <c r="Y391">
        <v>131</v>
      </c>
      <c r="Z391">
        <v>59082.702290076333</v>
      </c>
      <c r="AA391">
        <v>12.927536231884059</v>
      </c>
      <c r="AB391">
        <v>16.694674900763356</v>
      </c>
      <c r="AC391">
        <v>19.579999999999998</v>
      </c>
      <c r="AD391">
        <v>111.69573094994892</v>
      </c>
      <c r="AE391">
        <v>0.29920000000000002</v>
      </c>
      <c r="AF391">
        <v>9.922982743372076E-2</v>
      </c>
      <c r="AG391">
        <v>9.3940651392511471E-3</v>
      </c>
      <c r="AH391">
        <v>0.33526212821645024</v>
      </c>
      <c r="AI391">
        <v>192.59283743304809</v>
      </c>
      <c r="AJ391">
        <v>6.4970039007504727</v>
      </c>
      <c r="AK391">
        <v>1.9636014396926884</v>
      </c>
      <c r="AL391">
        <v>2.5933111744748945</v>
      </c>
      <c r="AM391">
        <v>4.2</v>
      </c>
      <c r="AN391">
        <v>1.4567406594254799</v>
      </c>
      <c r="AO391">
        <v>172</v>
      </c>
      <c r="AP391">
        <v>5.8430717863105176E-3</v>
      </c>
      <c r="AQ391">
        <v>6.65</v>
      </c>
      <c r="AR391">
        <v>2.0684066330499697</v>
      </c>
      <c r="AS391">
        <v>34365.390000000014</v>
      </c>
      <c r="AT391">
        <v>0.51453227813510682</v>
      </c>
      <c r="AU391">
        <v>23966244.219999999</v>
      </c>
    </row>
    <row r="392" spans="1:47" ht="15" x14ac:dyDescent="0.25">
      <c r="A392" t="s">
        <v>1160</v>
      </c>
      <c r="B392" t="s">
        <v>622</v>
      </c>
      <c r="C392" t="s">
        <v>141</v>
      </c>
      <c r="D392"/>
      <c r="E392">
        <v>92.678000000000011</v>
      </c>
      <c r="F392" t="s">
        <v>1516</v>
      </c>
      <c r="G392">
        <v>6610499</v>
      </c>
      <c r="H392">
        <v>0.38847973241235512</v>
      </c>
      <c r="I392">
        <v>6300876</v>
      </c>
      <c r="J392">
        <v>0</v>
      </c>
      <c r="K392">
        <v>0.74678583352906769</v>
      </c>
      <c r="L392" s="126">
        <v>118957.2077</v>
      </c>
      <c r="M392">
        <v>43379</v>
      </c>
      <c r="N392">
        <v>139</v>
      </c>
      <c r="O392">
        <v>117.27000000000001</v>
      </c>
      <c r="P392">
        <v>0</v>
      </c>
      <c r="Q392">
        <v>-101.16</v>
      </c>
      <c r="R392">
        <v>11503.9</v>
      </c>
      <c r="S392">
        <v>4903.1351919999997</v>
      </c>
      <c r="T392">
        <v>5882.3095469937707</v>
      </c>
      <c r="U392">
        <v>0.34725697545073936</v>
      </c>
      <c r="V392">
        <v>0.14550465733925452</v>
      </c>
      <c r="W392">
        <v>1.5047889383181422E-2</v>
      </c>
      <c r="X392">
        <v>9588.9</v>
      </c>
      <c r="Y392">
        <v>299.82</v>
      </c>
      <c r="Z392">
        <v>57321.861983856979</v>
      </c>
      <c r="AA392">
        <v>5.6204620462046204</v>
      </c>
      <c r="AB392">
        <v>16.35359613101194</v>
      </c>
      <c r="AC392">
        <v>20</v>
      </c>
      <c r="AD392">
        <v>245.15675959999999</v>
      </c>
      <c r="AE392">
        <v>0</v>
      </c>
      <c r="AF392">
        <v>0.1114758196826707</v>
      </c>
      <c r="AG392">
        <v>0.17491736784849624</v>
      </c>
      <c r="AH392">
        <v>0.29253140841202901</v>
      </c>
      <c r="AI392">
        <v>147.47604781116547</v>
      </c>
      <c r="AJ392">
        <v>5.6887683499401875</v>
      </c>
      <c r="AK392">
        <v>0.94078512505272482</v>
      </c>
      <c r="AL392">
        <v>2.8623566198079091</v>
      </c>
      <c r="AM392">
        <v>1.7</v>
      </c>
      <c r="AN392">
        <v>0.91656076385464602</v>
      </c>
      <c r="AO392">
        <v>45</v>
      </c>
      <c r="AP392">
        <v>2.2301871764237355E-2</v>
      </c>
      <c r="AQ392">
        <v>51.49</v>
      </c>
      <c r="AR392">
        <v>3.9463183566568616</v>
      </c>
      <c r="AS392">
        <v>135077.69999999972</v>
      </c>
      <c r="AT392">
        <v>0.74550372617087646</v>
      </c>
      <c r="AU392">
        <v>56405015.530000001</v>
      </c>
    </row>
    <row r="393" spans="1:47" ht="15" x14ac:dyDescent="0.25">
      <c r="A393" t="s">
        <v>1161</v>
      </c>
      <c r="B393" t="s">
        <v>630</v>
      </c>
      <c r="C393" t="s">
        <v>379</v>
      </c>
      <c r="D393"/>
      <c r="E393">
        <v>87.738</v>
      </c>
      <c r="F393" t="s">
        <v>1519</v>
      </c>
      <c r="G393">
        <v>1071678</v>
      </c>
      <c r="H393">
        <v>0.31491542221907176</v>
      </c>
      <c r="I393">
        <v>1129270</v>
      </c>
      <c r="J393">
        <v>0</v>
      </c>
      <c r="K393">
        <v>0.63548491672936869</v>
      </c>
      <c r="L393" s="126">
        <v>172440.58379999999</v>
      </c>
      <c r="M393">
        <v>38946</v>
      </c>
      <c r="N393">
        <v>40</v>
      </c>
      <c r="O393">
        <v>57.260000000000005</v>
      </c>
      <c r="P393">
        <v>0</v>
      </c>
      <c r="Q393">
        <v>-15.739999999999995</v>
      </c>
      <c r="R393">
        <v>10338.5</v>
      </c>
      <c r="S393">
        <v>1051.806196</v>
      </c>
      <c r="T393">
        <v>1261.7129711770001</v>
      </c>
      <c r="U393">
        <v>0.42686058962900419</v>
      </c>
      <c r="V393">
        <v>0.11821123365962753</v>
      </c>
      <c r="W393">
        <v>0</v>
      </c>
      <c r="X393">
        <v>8618.6</v>
      </c>
      <c r="Y393">
        <v>66</v>
      </c>
      <c r="Z393">
        <v>48682.92424242424</v>
      </c>
      <c r="AA393">
        <v>12.72463768115942</v>
      </c>
      <c r="AB393">
        <v>15.936457515151515</v>
      </c>
      <c r="AC393">
        <v>7.9</v>
      </c>
      <c r="AD393">
        <v>133.14002481012659</v>
      </c>
      <c r="AE393">
        <v>0.41</v>
      </c>
      <c r="AF393">
        <v>0.11196277683197106</v>
      </c>
      <c r="AG393">
        <v>0.18725061340019633</v>
      </c>
      <c r="AH393">
        <v>0.30374184221719275</v>
      </c>
      <c r="AI393">
        <v>85.985422356268373</v>
      </c>
      <c r="AJ393">
        <v>11.668772114108801</v>
      </c>
      <c r="AK393">
        <v>3.0219345422379478</v>
      </c>
      <c r="AL393">
        <v>6.7313946262715607</v>
      </c>
      <c r="AM393">
        <v>1</v>
      </c>
      <c r="AN393">
        <v>1.7279185079330901</v>
      </c>
      <c r="AO393">
        <v>101</v>
      </c>
      <c r="AP393">
        <v>3.5667107001321002E-2</v>
      </c>
      <c r="AQ393">
        <v>6.76</v>
      </c>
      <c r="AR393">
        <v>2.9535807137792482</v>
      </c>
      <c r="AS393">
        <v>-29076.559999999998</v>
      </c>
      <c r="AT393">
        <v>0.49329958078660679</v>
      </c>
      <c r="AU393">
        <v>10874137.08</v>
      </c>
    </row>
    <row r="394" spans="1:47" ht="15" x14ac:dyDescent="0.25">
      <c r="A394" t="s">
        <v>1162</v>
      </c>
      <c r="B394" t="s">
        <v>566</v>
      </c>
      <c r="C394" t="s">
        <v>200</v>
      </c>
      <c r="D394"/>
      <c r="E394">
        <v>89.53</v>
      </c>
      <c r="F394" t="s">
        <v>1516</v>
      </c>
      <c r="G394">
        <v>428532</v>
      </c>
      <c r="H394">
        <v>0.4888403062098477</v>
      </c>
      <c r="I394">
        <v>143110</v>
      </c>
      <c r="J394">
        <v>8.0283373436023445E-3</v>
      </c>
      <c r="K394">
        <v>0.56596807440155106</v>
      </c>
      <c r="L394" s="126">
        <v>223509.91570000001</v>
      </c>
      <c r="M394">
        <v>47227</v>
      </c>
      <c r="N394">
        <v>88</v>
      </c>
      <c r="O394">
        <v>36.349999999999994</v>
      </c>
      <c r="P394">
        <v>0</v>
      </c>
      <c r="Q394">
        <v>-7.8100000000000023</v>
      </c>
      <c r="R394">
        <v>10981.5</v>
      </c>
      <c r="S394">
        <v>1149.5229629999999</v>
      </c>
      <c r="T394">
        <v>1312.9928329391</v>
      </c>
      <c r="U394">
        <v>0.28528029413536821</v>
      </c>
      <c r="V394">
        <v>0.10692966818097396</v>
      </c>
      <c r="W394">
        <v>1.1095326853422762E-2</v>
      </c>
      <c r="X394">
        <v>9614.3000000000011</v>
      </c>
      <c r="Y394">
        <v>75.589999999999989</v>
      </c>
      <c r="Z394">
        <v>48956.488953565291</v>
      </c>
      <c r="AA394">
        <v>10.011235955056179</v>
      </c>
      <c r="AB394">
        <v>15.20734175155444</v>
      </c>
      <c r="AC394">
        <v>13</v>
      </c>
      <c r="AD394">
        <v>88.424843307692299</v>
      </c>
      <c r="AE394">
        <v>0.48759999999999998</v>
      </c>
      <c r="AF394">
        <v>0.11930703821111213</v>
      </c>
      <c r="AG394">
        <v>0.12805057966574801</v>
      </c>
      <c r="AH394">
        <v>0.25481722832047948</v>
      </c>
      <c r="AI394">
        <v>177.31442220871929</v>
      </c>
      <c r="AJ394">
        <v>5.7412701948220786</v>
      </c>
      <c r="AK394">
        <v>1.5200181035878464</v>
      </c>
      <c r="AL394">
        <v>2.4186182890392343</v>
      </c>
      <c r="AM394">
        <v>0.5</v>
      </c>
      <c r="AN394">
        <v>1.02022287574199</v>
      </c>
      <c r="AO394">
        <v>137</v>
      </c>
      <c r="AP394">
        <v>3.4139402560455195E-2</v>
      </c>
      <c r="AQ394">
        <v>4.9800000000000004</v>
      </c>
      <c r="AR394">
        <v>3.4537336211657217</v>
      </c>
      <c r="AS394">
        <v>9979.0699999999488</v>
      </c>
      <c r="AT394">
        <v>0.39676845015269563</v>
      </c>
      <c r="AU394">
        <v>12623526.210000001</v>
      </c>
    </row>
    <row r="395" spans="1:47" ht="15" x14ac:dyDescent="0.25">
      <c r="A395" t="s">
        <v>1163</v>
      </c>
      <c r="B395" t="s">
        <v>623</v>
      </c>
      <c r="C395" t="s">
        <v>141</v>
      </c>
      <c r="D395"/>
      <c r="E395">
        <v>67.528000000000006</v>
      </c>
      <c r="F395" t="s">
        <v>1520</v>
      </c>
      <c r="G395">
        <v>1228218</v>
      </c>
      <c r="H395">
        <v>0.55092026072624811</v>
      </c>
      <c r="I395">
        <v>1228218</v>
      </c>
      <c r="J395">
        <v>1.1149427318558312E-2</v>
      </c>
      <c r="K395">
        <v>0.67256961531326664</v>
      </c>
      <c r="L395" s="126">
        <v>89367.047099999996</v>
      </c>
      <c r="M395">
        <v>24588</v>
      </c>
      <c r="N395">
        <v>19</v>
      </c>
      <c r="O395">
        <v>134.33000000000001</v>
      </c>
      <c r="P395">
        <v>0</v>
      </c>
      <c r="Q395">
        <v>165.78</v>
      </c>
      <c r="R395">
        <v>13518.2</v>
      </c>
      <c r="S395">
        <v>1564.1185210000001</v>
      </c>
      <c r="T395">
        <v>2135.84175921626</v>
      </c>
      <c r="U395">
        <v>1</v>
      </c>
      <c r="V395">
        <v>0.14250095693355708</v>
      </c>
      <c r="W395">
        <v>8.9507283572406466E-3</v>
      </c>
      <c r="X395">
        <v>9899.7000000000007</v>
      </c>
      <c r="Y395">
        <v>105.8</v>
      </c>
      <c r="Z395">
        <v>64791.096408317579</v>
      </c>
      <c r="AA395">
        <v>14.353982300884956</v>
      </c>
      <c r="AB395">
        <v>14.783728931947071</v>
      </c>
      <c r="AC395">
        <v>21</v>
      </c>
      <c r="AD395">
        <v>74.481834333333339</v>
      </c>
      <c r="AE395">
        <v>0.39889999999999998</v>
      </c>
      <c r="AF395">
        <v>0.11146257289371096</v>
      </c>
      <c r="AG395">
        <v>0.16263469163567854</v>
      </c>
      <c r="AH395">
        <v>0.28100256672528984</v>
      </c>
      <c r="AI395">
        <v>191.70606061764036</v>
      </c>
      <c r="AJ395">
        <v>5.6291231978549341</v>
      </c>
      <c r="AK395">
        <v>0.8514530216674282</v>
      </c>
      <c r="AL395">
        <v>3.3474483993716881</v>
      </c>
      <c r="AM395">
        <v>0.5</v>
      </c>
      <c r="AN395">
        <v>1.14759173817476</v>
      </c>
      <c r="AO395">
        <v>6</v>
      </c>
      <c r="AP395">
        <v>1.5723270440251572E-2</v>
      </c>
      <c r="AQ395">
        <v>146.5</v>
      </c>
      <c r="AR395">
        <v>2.9346047595321685</v>
      </c>
      <c r="AS395">
        <v>105576.84999999986</v>
      </c>
      <c r="AT395">
        <v>0.74308449559125322</v>
      </c>
      <c r="AU395">
        <v>21144134.34</v>
      </c>
    </row>
    <row r="396" spans="1:47" ht="15" x14ac:dyDescent="0.25">
      <c r="A396" t="s">
        <v>1164</v>
      </c>
      <c r="B396" t="s">
        <v>515</v>
      </c>
      <c r="C396" t="s">
        <v>145</v>
      </c>
      <c r="D396"/>
      <c r="E396">
        <v>80.13300000000001</v>
      </c>
      <c r="F396" t="s">
        <v>1516</v>
      </c>
      <c r="G396">
        <v>-1193005</v>
      </c>
      <c r="H396">
        <v>0.37290282923246443</v>
      </c>
      <c r="I396">
        <v>-1156919</v>
      </c>
      <c r="J396">
        <v>0</v>
      </c>
      <c r="K396">
        <v>0.77273511295578856</v>
      </c>
      <c r="L396" s="126">
        <v>157999.63260000001</v>
      </c>
      <c r="M396">
        <v>40783</v>
      </c>
      <c r="N396">
        <v>170</v>
      </c>
      <c r="O396">
        <v>389.11</v>
      </c>
      <c r="P396">
        <v>0</v>
      </c>
      <c r="Q396">
        <v>-232.45999999999998</v>
      </c>
      <c r="R396">
        <v>10619.9</v>
      </c>
      <c r="S396">
        <v>8176.8817259999996</v>
      </c>
      <c r="T396">
        <v>10318.6355355547</v>
      </c>
      <c r="U396">
        <v>0.53364628121319124</v>
      </c>
      <c r="V396">
        <v>0.1666244207333665</v>
      </c>
      <c r="W396">
        <v>4.0844467266542922E-2</v>
      </c>
      <c r="X396">
        <v>8415.6</v>
      </c>
      <c r="Y396">
        <v>520.3900000000001</v>
      </c>
      <c r="Z396">
        <v>61571.919137569887</v>
      </c>
      <c r="AA396">
        <v>13.790861159929701</v>
      </c>
      <c r="AB396">
        <v>15.712987809143138</v>
      </c>
      <c r="AC396">
        <v>62.61</v>
      </c>
      <c r="AD396">
        <v>130.60025117393388</v>
      </c>
      <c r="AE396">
        <v>0.37669999999999998</v>
      </c>
      <c r="AF396">
        <v>0.12655282175345647</v>
      </c>
      <c r="AG396">
        <v>0.11045596108238728</v>
      </c>
      <c r="AH396">
        <v>0.24667823255690582</v>
      </c>
      <c r="AI396">
        <v>152.07239650368402</v>
      </c>
      <c r="AJ396">
        <v>5.0731762765404778</v>
      </c>
      <c r="AK396">
        <v>1.4032833311083912</v>
      </c>
      <c r="AL396">
        <v>2.1785199496895</v>
      </c>
      <c r="AM396">
        <v>2</v>
      </c>
      <c r="AN396">
        <v>1.0758733215315399</v>
      </c>
      <c r="AO396">
        <v>52</v>
      </c>
      <c r="AP396">
        <v>0.20186847407950173</v>
      </c>
      <c r="AQ396">
        <v>93.92</v>
      </c>
      <c r="AR396">
        <v>3.2458807368648128</v>
      </c>
      <c r="AS396">
        <v>293937.68999999994</v>
      </c>
      <c r="AT396">
        <v>0.52073164976473707</v>
      </c>
      <c r="AU396">
        <v>86837551.980000004</v>
      </c>
    </row>
    <row r="397" spans="1:47" ht="15" x14ac:dyDescent="0.25">
      <c r="A397" t="s">
        <v>1165</v>
      </c>
      <c r="B397" t="s">
        <v>693</v>
      </c>
      <c r="C397" t="s">
        <v>250</v>
      </c>
      <c r="D397"/>
      <c r="E397">
        <v>83.319000000000003</v>
      </c>
      <c r="F397" t="s">
        <v>1520</v>
      </c>
      <c r="G397">
        <v>1683962</v>
      </c>
      <c r="H397">
        <v>0.30079061729270157</v>
      </c>
      <c r="I397">
        <v>1630376</v>
      </c>
      <c r="J397">
        <v>1.4275699937661002E-2</v>
      </c>
      <c r="K397">
        <v>0.60497839815602494</v>
      </c>
      <c r="L397" s="126">
        <v>71664.997600000002</v>
      </c>
      <c r="M397">
        <v>33596</v>
      </c>
      <c r="N397">
        <v>13</v>
      </c>
      <c r="O397">
        <v>27.31</v>
      </c>
      <c r="P397">
        <v>0</v>
      </c>
      <c r="Q397">
        <v>-146.45999999999998</v>
      </c>
      <c r="R397">
        <v>12182.2</v>
      </c>
      <c r="S397">
        <v>1361.653998</v>
      </c>
      <c r="T397">
        <v>1848.0731726632998</v>
      </c>
      <c r="U397">
        <v>0.80094771843794055</v>
      </c>
      <c r="V397">
        <v>0.19059236515383843</v>
      </c>
      <c r="W397">
        <v>0</v>
      </c>
      <c r="X397">
        <v>8975.8000000000011</v>
      </c>
      <c r="Y397">
        <v>109</v>
      </c>
      <c r="Z397">
        <v>54387.834862385324</v>
      </c>
      <c r="AA397">
        <v>14.522935779816514</v>
      </c>
      <c r="AB397">
        <v>12.492238513761468</v>
      </c>
      <c r="AC397">
        <v>9</v>
      </c>
      <c r="AD397">
        <v>151.29488866666668</v>
      </c>
      <c r="AE397">
        <v>0</v>
      </c>
      <c r="AF397">
        <v>0.10368663007860295</v>
      </c>
      <c r="AG397">
        <v>0.17991175464738304</v>
      </c>
      <c r="AH397">
        <v>0.28655912348089246</v>
      </c>
      <c r="AI397">
        <v>178.40288381395405</v>
      </c>
      <c r="AJ397">
        <v>6.65804999938252</v>
      </c>
      <c r="AK397">
        <v>2.3186789641162018</v>
      </c>
      <c r="AL397">
        <v>3.7226205834770689</v>
      </c>
      <c r="AM397">
        <v>0.5</v>
      </c>
      <c r="AN397">
        <v>1.2897861113421301</v>
      </c>
      <c r="AO397">
        <v>184</v>
      </c>
      <c r="AP397">
        <v>1.9743336623889436E-3</v>
      </c>
      <c r="AQ397">
        <v>5.22</v>
      </c>
      <c r="AR397">
        <v>2.9970295750076303</v>
      </c>
      <c r="AS397">
        <v>-90616.770000000019</v>
      </c>
      <c r="AT397">
        <v>0.63353098604128655</v>
      </c>
      <c r="AU397">
        <v>16587938.449999999</v>
      </c>
    </row>
    <row r="398" spans="1:47" ht="15" x14ac:dyDescent="0.25">
      <c r="A398" t="s">
        <v>1166</v>
      </c>
      <c r="B398" t="s">
        <v>715</v>
      </c>
      <c r="C398" t="s">
        <v>100</v>
      </c>
      <c r="D398"/>
      <c r="E398">
        <v>99.288000000000011</v>
      </c>
      <c r="F398" t="s">
        <v>1516</v>
      </c>
      <c r="G398">
        <v>1179125</v>
      </c>
      <c r="H398">
        <v>0.41700021159951478</v>
      </c>
      <c r="I398">
        <v>646000</v>
      </c>
      <c r="J398">
        <v>9.7799529979362976E-3</v>
      </c>
      <c r="K398">
        <v>0.69385916087646249</v>
      </c>
      <c r="L398" s="126">
        <v>138908.04120000001</v>
      </c>
      <c r="M398">
        <v>43216</v>
      </c>
      <c r="N398">
        <v>74</v>
      </c>
      <c r="O398">
        <v>37.199999999999996</v>
      </c>
      <c r="P398">
        <v>0</v>
      </c>
      <c r="Q398">
        <v>49.399999999999991</v>
      </c>
      <c r="R398">
        <v>10558.2</v>
      </c>
      <c r="S398">
        <v>1817.096057</v>
      </c>
      <c r="T398">
        <v>2066.55943439576</v>
      </c>
      <c r="U398">
        <v>0.31107914016017263</v>
      </c>
      <c r="V398">
        <v>0.1179149991408517</v>
      </c>
      <c r="W398">
        <v>1.6509859170312426E-3</v>
      </c>
      <c r="X398">
        <v>9283.7000000000007</v>
      </c>
      <c r="Y398">
        <v>108.03</v>
      </c>
      <c r="Z398">
        <v>56794.010922891786</v>
      </c>
      <c r="AA398">
        <v>15.243478260869566</v>
      </c>
      <c r="AB398">
        <v>16.820291187633064</v>
      </c>
      <c r="AC398">
        <v>13.59</v>
      </c>
      <c r="AD398">
        <v>133.70831913171449</v>
      </c>
      <c r="AE398">
        <v>0.29920000000000002</v>
      </c>
      <c r="AF398">
        <v>0.11094504049293799</v>
      </c>
      <c r="AG398">
        <v>0.18479761727048682</v>
      </c>
      <c r="AH398">
        <v>0.29622303513369291</v>
      </c>
      <c r="AI398">
        <v>192.37232872384138</v>
      </c>
      <c r="AJ398">
        <v>6.3997025108779919</v>
      </c>
      <c r="AK398">
        <v>1.2121593493516116</v>
      </c>
      <c r="AL398">
        <v>2.4040437808781925</v>
      </c>
      <c r="AM398">
        <v>1.5</v>
      </c>
      <c r="AN398">
        <v>0.93075166280979105</v>
      </c>
      <c r="AO398">
        <v>32</v>
      </c>
      <c r="AP398">
        <v>4.5565500406834825E-2</v>
      </c>
      <c r="AQ398">
        <v>36.130000000000003</v>
      </c>
      <c r="AR398">
        <v>4.0666512361379592</v>
      </c>
      <c r="AS398">
        <v>-29001.329999999958</v>
      </c>
      <c r="AT398">
        <v>0.36027570090949551</v>
      </c>
      <c r="AU398">
        <v>19185287.010000002</v>
      </c>
    </row>
    <row r="399" spans="1:47" ht="15" x14ac:dyDescent="0.25">
      <c r="A399" t="s">
        <v>1167</v>
      </c>
      <c r="B399" t="s">
        <v>436</v>
      </c>
      <c r="C399" t="s">
        <v>293</v>
      </c>
      <c r="D399"/>
      <c r="E399">
        <v>86.887</v>
      </c>
      <c r="F399" t="s">
        <v>1516</v>
      </c>
      <c r="G399">
        <v>389278</v>
      </c>
      <c r="H399">
        <v>0.38513197985150927</v>
      </c>
      <c r="I399">
        <v>395893</v>
      </c>
      <c r="J399">
        <v>0</v>
      </c>
      <c r="K399">
        <v>0.71955218126759579</v>
      </c>
      <c r="L399" s="126">
        <v>137869.18840000001</v>
      </c>
      <c r="M399">
        <v>40957</v>
      </c>
      <c r="N399">
        <v>85</v>
      </c>
      <c r="O399">
        <v>64.320000000000007</v>
      </c>
      <c r="P399">
        <v>0</v>
      </c>
      <c r="Q399">
        <v>104.00000000000001</v>
      </c>
      <c r="R399">
        <v>10449.200000000001</v>
      </c>
      <c r="S399">
        <v>1605.82348</v>
      </c>
      <c r="T399">
        <v>1915.23082679503</v>
      </c>
      <c r="U399">
        <v>0.30059048706897723</v>
      </c>
      <c r="V399">
        <v>0.14147388292018248</v>
      </c>
      <c r="W399">
        <v>0</v>
      </c>
      <c r="X399">
        <v>8761.2000000000007</v>
      </c>
      <c r="Y399">
        <v>98</v>
      </c>
      <c r="Z399">
        <v>50916.530612244896</v>
      </c>
      <c r="AA399">
        <v>11.464646464646465</v>
      </c>
      <c r="AB399">
        <v>16.385953877551021</v>
      </c>
      <c r="AC399">
        <v>19</v>
      </c>
      <c r="AD399">
        <v>84.51702526315789</v>
      </c>
      <c r="AE399">
        <v>0.77569999999999995</v>
      </c>
      <c r="AF399">
        <v>0.120407187357568</v>
      </c>
      <c r="AG399">
        <v>0.12740115860247583</v>
      </c>
      <c r="AH399">
        <v>0.25549419195166245</v>
      </c>
      <c r="AI399">
        <v>149.97102919431717</v>
      </c>
      <c r="AJ399">
        <v>5.9028760894750167</v>
      </c>
      <c r="AK399">
        <v>1.403142006502593</v>
      </c>
      <c r="AL399">
        <v>2.4085156979906737</v>
      </c>
      <c r="AM399">
        <v>1</v>
      </c>
      <c r="AN399">
        <v>0.96711549989201495</v>
      </c>
      <c r="AO399">
        <v>68</v>
      </c>
      <c r="AP399">
        <v>2.0790020790020791E-3</v>
      </c>
      <c r="AQ399">
        <v>13.74</v>
      </c>
      <c r="AR399">
        <v>3.377918829952363</v>
      </c>
      <c r="AS399">
        <v>54865.690000000061</v>
      </c>
      <c r="AT399">
        <v>0.40569354623101056</v>
      </c>
      <c r="AU399">
        <v>16779642.030000001</v>
      </c>
    </row>
    <row r="400" spans="1:47" ht="15" x14ac:dyDescent="0.25">
      <c r="A400" t="s">
        <v>1168</v>
      </c>
      <c r="B400" t="s">
        <v>771</v>
      </c>
      <c r="C400" t="s">
        <v>267</v>
      </c>
      <c r="D400"/>
      <c r="E400">
        <v>91.826000000000008</v>
      </c>
      <c r="F400" t="s">
        <v>1516</v>
      </c>
      <c r="G400">
        <v>-379450</v>
      </c>
      <c r="H400">
        <v>8.0123670044557282E-2</v>
      </c>
      <c r="I400">
        <v>-385046</v>
      </c>
      <c r="J400">
        <v>0</v>
      </c>
      <c r="K400">
        <v>0.837068863942935</v>
      </c>
      <c r="L400" s="126">
        <v>134895.72349999999</v>
      </c>
      <c r="M400">
        <v>38214</v>
      </c>
      <c r="N400">
        <v>73</v>
      </c>
      <c r="O400">
        <v>29.88</v>
      </c>
      <c r="P400">
        <v>0</v>
      </c>
      <c r="Q400">
        <v>177.63</v>
      </c>
      <c r="R400">
        <v>11788.1</v>
      </c>
      <c r="S400">
        <v>1316.27655</v>
      </c>
      <c r="T400">
        <v>1526.6101985683401</v>
      </c>
      <c r="U400">
        <v>0.35917499859736923</v>
      </c>
      <c r="V400">
        <v>0.10512574352251432</v>
      </c>
      <c r="W400">
        <v>7.2269015200491114E-3</v>
      </c>
      <c r="X400">
        <v>10163.9</v>
      </c>
      <c r="Y400">
        <v>92.59999999999998</v>
      </c>
      <c r="Z400">
        <v>54657.948164146881</v>
      </c>
      <c r="AA400">
        <v>0.98039215686274506</v>
      </c>
      <c r="AB400">
        <v>14.214649568034561</v>
      </c>
      <c r="AC400">
        <v>15</v>
      </c>
      <c r="AD400">
        <v>87.751770000000008</v>
      </c>
      <c r="AE400">
        <v>0</v>
      </c>
      <c r="AF400">
        <v>0.10592000199375133</v>
      </c>
      <c r="AG400">
        <v>0.22185415905913136</v>
      </c>
      <c r="AH400">
        <v>0.33064429577717203</v>
      </c>
      <c r="AI400">
        <v>186.38940274367116</v>
      </c>
      <c r="AJ400">
        <v>6.3051804027064478</v>
      </c>
      <c r="AK400">
        <v>1.3147057145186274</v>
      </c>
      <c r="AL400">
        <v>3.3005054618081031</v>
      </c>
      <c r="AM400">
        <v>3.3</v>
      </c>
      <c r="AN400">
        <v>1.6181282181779599</v>
      </c>
      <c r="AO400">
        <v>92</v>
      </c>
      <c r="AP400">
        <v>1.3888888888888888E-2</v>
      </c>
      <c r="AQ400">
        <v>8.36</v>
      </c>
      <c r="AR400">
        <v>4.0014554913216998</v>
      </c>
      <c r="AS400">
        <v>-66904.770000000019</v>
      </c>
      <c r="AT400">
        <v>0.49256366376807365</v>
      </c>
      <c r="AU400">
        <v>15516350.57</v>
      </c>
    </row>
    <row r="401" spans="1:47" ht="15" x14ac:dyDescent="0.25">
      <c r="A401" t="s">
        <v>1571</v>
      </c>
      <c r="B401" t="s">
        <v>783</v>
      </c>
      <c r="C401" t="s">
        <v>124</v>
      </c>
      <c r="D401"/>
      <c r="E401">
        <v>82.609000000000009</v>
      </c>
      <c r="F401" t="s">
        <v>1520</v>
      </c>
      <c r="G401">
        <v>461499</v>
      </c>
      <c r="H401">
        <v>0.33518634900319516</v>
      </c>
      <c r="I401">
        <v>-52173</v>
      </c>
      <c r="J401">
        <v>1.922765304755715E-2</v>
      </c>
      <c r="K401">
        <v>0.66712854183161463</v>
      </c>
      <c r="L401" s="126">
        <v>140703.66930000001</v>
      </c>
      <c r="M401">
        <v>42251</v>
      </c>
      <c r="N401">
        <v>0</v>
      </c>
      <c r="O401">
        <v>6.4499999999999993</v>
      </c>
      <c r="P401">
        <v>0</v>
      </c>
      <c r="Q401">
        <v>190.10000000000002</v>
      </c>
      <c r="R401">
        <v>12723.800000000001</v>
      </c>
      <c r="S401">
        <v>898.79008199999998</v>
      </c>
      <c r="T401">
        <v>1112.456761461</v>
      </c>
      <c r="U401">
        <v>0.53405105998933355</v>
      </c>
      <c r="V401">
        <v>0.1615732504266775</v>
      </c>
      <c r="W401">
        <v>0</v>
      </c>
      <c r="X401">
        <v>10280</v>
      </c>
      <c r="Y401">
        <v>53.17</v>
      </c>
      <c r="Z401">
        <v>65105.172089524167</v>
      </c>
      <c r="AA401">
        <v>14.203703703703704</v>
      </c>
      <c r="AB401">
        <v>16.904082791047582</v>
      </c>
      <c r="AC401">
        <v>11</v>
      </c>
      <c r="AD401">
        <v>81.708189272727267</v>
      </c>
      <c r="AE401">
        <v>0.84209999999999996</v>
      </c>
      <c r="AF401">
        <v>0.12187153629409803</v>
      </c>
      <c r="AG401">
        <v>0.13586176128993196</v>
      </c>
      <c r="AH401">
        <v>0.26765137872007588</v>
      </c>
      <c r="AI401">
        <v>217.91628982394579</v>
      </c>
      <c r="AJ401">
        <v>5.1076522635951003</v>
      </c>
      <c r="AK401">
        <v>1.5322619102322568</v>
      </c>
      <c r="AL401">
        <v>1.6402355241727551</v>
      </c>
      <c r="AM401">
        <v>1.75</v>
      </c>
      <c r="AN401">
        <v>0.74963554691138101</v>
      </c>
      <c r="AO401">
        <v>8</v>
      </c>
      <c r="AP401">
        <v>0</v>
      </c>
      <c r="AQ401">
        <v>59</v>
      </c>
      <c r="AR401">
        <v>3.6548297137583541</v>
      </c>
      <c r="AS401">
        <v>-9542.3299999999581</v>
      </c>
      <c r="AT401">
        <v>0.6426046284149658</v>
      </c>
      <c r="AU401">
        <v>11436037.18</v>
      </c>
    </row>
    <row r="402" spans="1:47" ht="15" x14ac:dyDescent="0.25">
      <c r="A402" t="s">
        <v>1169</v>
      </c>
      <c r="B402" t="s">
        <v>260</v>
      </c>
      <c r="C402" t="s">
        <v>98</v>
      </c>
      <c r="D402"/>
      <c r="E402">
        <v>93.525000000000006</v>
      </c>
      <c r="F402" t="s">
        <v>1517</v>
      </c>
      <c r="G402">
        <v>-446342</v>
      </c>
      <c r="H402">
        <v>2.8792813122922561E-2</v>
      </c>
      <c r="I402">
        <v>-390160</v>
      </c>
      <c r="J402">
        <v>0</v>
      </c>
      <c r="K402">
        <v>0.83266497456636468</v>
      </c>
      <c r="L402" s="126">
        <v>143059.2218</v>
      </c>
      <c r="M402">
        <v>43259</v>
      </c>
      <c r="N402">
        <v>60</v>
      </c>
      <c r="O402">
        <v>33.75</v>
      </c>
      <c r="P402">
        <v>0</v>
      </c>
      <c r="Q402">
        <v>505.87</v>
      </c>
      <c r="R402">
        <v>9546.7000000000007</v>
      </c>
      <c r="S402">
        <v>2525.2501109999998</v>
      </c>
      <c r="T402">
        <v>3092.5959247240603</v>
      </c>
      <c r="U402">
        <v>0.38376654327370113</v>
      </c>
      <c r="V402">
        <v>0.18683468023417504</v>
      </c>
      <c r="W402">
        <v>5.9004056410474114E-3</v>
      </c>
      <c r="X402">
        <v>7795.3</v>
      </c>
      <c r="Y402">
        <v>150.5</v>
      </c>
      <c r="Z402">
        <v>56958.776212624587</v>
      </c>
      <c r="AA402">
        <v>11.177215189873417</v>
      </c>
      <c r="AB402">
        <v>16.779070504983387</v>
      </c>
      <c r="AC402">
        <v>21</v>
      </c>
      <c r="AD402">
        <v>120.25000528571428</v>
      </c>
      <c r="AE402">
        <v>0.37669999999999998</v>
      </c>
      <c r="AF402">
        <v>0.10708750022882979</v>
      </c>
      <c r="AG402">
        <v>0.16957207133836874</v>
      </c>
      <c r="AH402">
        <v>0.27995624070492892</v>
      </c>
      <c r="AI402">
        <v>111.9172309977972</v>
      </c>
      <c r="AJ402">
        <v>6.4017105714760865</v>
      </c>
      <c r="AK402">
        <v>1.4279053779116053</v>
      </c>
      <c r="AL402">
        <v>4.6993767227256482</v>
      </c>
      <c r="AM402">
        <v>3.2</v>
      </c>
      <c r="AN402">
        <v>0.72272193189442502</v>
      </c>
      <c r="AO402">
        <v>25</v>
      </c>
      <c r="AP402">
        <v>4.4811320754716978E-2</v>
      </c>
      <c r="AQ402">
        <v>41.12</v>
      </c>
      <c r="AR402">
        <v>3.535630476409314</v>
      </c>
      <c r="AS402">
        <v>52379.649999999907</v>
      </c>
      <c r="AT402">
        <v>0.45973443952635251</v>
      </c>
      <c r="AU402">
        <v>24107788.469999999</v>
      </c>
    </row>
    <row r="403" spans="1:47" ht="15" x14ac:dyDescent="0.25">
      <c r="A403" t="s">
        <v>1170</v>
      </c>
      <c r="B403" t="s">
        <v>261</v>
      </c>
      <c r="C403" t="s">
        <v>117</v>
      </c>
      <c r="D403"/>
      <c r="E403">
        <v>87.73</v>
      </c>
      <c r="F403" t="s">
        <v>1520</v>
      </c>
      <c r="G403">
        <v>415767</v>
      </c>
      <c r="H403">
        <v>0.20372453615418679</v>
      </c>
      <c r="I403">
        <v>345644</v>
      </c>
      <c r="J403">
        <v>0</v>
      </c>
      <c r="K403">
        <v>0.70291682744362249</v>
      </c>
      <c r="L403" s="126">
        <v>110019.0721</v>
      </c>
      <c r="M403">
        <v>34032</v>
      </c>
      <c r="N403">
        <v>65</v>
      </c>
      <c r="O403">
        <v>97.420000000000016</v>
      </c>
      <c r="P403">
        <v>0</v>
      </c>
      <c r="Q403">
        <v>-59.259999999999991</v>
      </c>
      <c r="R403">
        <v>9792.6</v>
      </c>
      <c r="S403">
        <v>2700.5158059999999</v>
      </c>
      <c r="T403">
        <v>3365.7873107401101</v>
      </c>
      <c r="U403">
        <v>0.4915740985668573</v>
      </c>
      <c r="V403">
        <v>0.14447453339586194</v>
      </c>
      <c r="W403">
        <v>3.6647315220342758E-2</v>
      </c>
      <c r="X403">
        <v>7857</v>
      </c>
      <c r="Y403">
        <v>156.64000000000001</v>
      </c>
      <c r="Z403">
        <v>61250.906537282935</v>
      </c>
      <c r="AA403">
        <v>10.628930817610064</v>
      </c>
      <c r="AB403">
        <v>17.240269445863124</v>
      </c>
      <c r="AC403">
        <v>15.5</v>
      </c>
      <c r="AD403">
        <v>174.22682619354839</v>
      </c>
      <c r="AE403">
        <v>0.41</v>
      </c>
      <c r="AF403">
        <v>0.10028191332927761</v>
      </c>
      <c r="AG403">
        <v>0.18917021349062915</v>
      </c>
      <c r="AH403">
        <v>0.29327102117750037</v>
      </c>
      <c r="AI403">
        <v>144.9163893543973</v>
      </c>
      <c r="AJ403">
        <v>7.0477416065966692</v>
      </c>
      <c r="AK403">
        <v>1.5551058262573816</v>
      </c>
      <c r="AL403">
        <v>3.6053480397292446</v>
      </c>
      <c r="AM403">
        <v>3</v>
      </c>
      <c r="AN403">
        <v>1.3484243894861001</v>
      </c>
      <c r="AO403">
        <v>32</v>
      </c>
      <c r="AP403">
        <v>7.1486596263200655E-2</v>
      </c>
      <c r="AQ403">
        <v>36.44</v>
      </c>
      <c r="AR403">
        <v>3.1773599526007144</v>
      </c>
      <c r="AS403">
        <v>-23682.989999999991</v>
      </c>
      <c r="AT403">
        <v>0.45490075041859118</v>
      </c>
      <c r="AU403">
        <v>26445030.120000001</v>
      </c>
    </row>
    <row r="404" spans="1:47" ht="15" x14ac:dyDescent="0.25">
      <c r="A404" t="s">
        <v>1171</v>
      </c>
      <c r="B404" t="s">
        <v>770</v>
      </c>
      <c r="C404" t="s">
        <v>267</v>
      </c>
      <c r="D404"/>
      <c r="E404">
        <v>102.095</v>
      </c>
      <c r="F404" t="s">
        <v>1516</v>
      </c>
      <c r="G404">
        <v>895825</v>
      </c>
      <c r="H404">
        <v>0.47184896726146136</v>
      </c>
      <c r="I404">
        <v>834727</v>
      </c>
      <c r="J404">
        <v>0</v>
      </c>
      <c r="K404">
        <v>0.69844437045160956</v>
      </c>
      <c r="L404" s="126">
        <v>133845.59229999999</v>
      </c>
      <c r="M404">
        <v>38171</v>
      </c>
      <c r="N404">
        <v>66</v>
      </c>
      <c r="O404">
        <v>21.65</v>
      </c>
      <c r="P404">
        <v>0</v>
      </c>
      <c r="Q404">
        <v>31.239999999999995</v>
      </c>
      <c r="R404">
        <v>8558.2000000000007</v>
      </c>
      <c r="S404">
        <v>1408.858344</v>
      </c>
      <c r="T404">
        <v>1602.4140642836101</v>
      </c>
      <c r="U404">
        <v>0.26831813120879666</v>
      </c>
      <c r="V404">
        <v>0.11935103178833145</v>
      </c>
      <c r="W404">
        <v>2.6198673668784405E-3</v>
      </c>
      <c r="X404">
        <v>7524.5</v>
      </c>
      <c r="Y404">
        <v>75.92</v>
      </c>
      <c r="Z404">
        <v>53417.426238145417</v>
      </c>
      <c r="AA404">
        <v>12.560975609756097</v>
      </c>
      <c r="AB404">
        <v>18.557143624868282</v>
      </c>
      <c r="AC404">
        <v>10</v>
      </c>
      <c r="AD404">
        <v>140.88583439999999</v>
      </c>
      <c r="AE404">
        <v>0.45429999999999998</v>
      </c>
      <c r="AF404">
        <v>0.11107916519755325</v>
      </c>
      <c r="AG404">
        <v>0.20590646730484574</v>
      </c>
      <c r="AH404">
        <v>0.31994866088620899</v>
      </c>
      <c r="AI404">
        <v>125.49167966598635</v>
      </c>
      <c r="AJ404">
        <v>5.4902328619909504</v>
      </c>
      <c r="AK404">
        <v>1.7032483031674208</v>
      </c>
      <c r="AL404">
        <v>2.6912842760180995</v>
      </c>
      <c r="AM404">
        <v>2.5</v>
      </c>
      <c r="AN404">
        <v>1.3396458260347801</v>
      </c>
      <c r="AO404">
        <v>73</v>
      </c>
      <c r="AP404">
        <v>2.9029029029029031E-2</v>
      </c>
      <c r="AQ404">
        <v>12.79</v>
      </c>
      <c r="AR404">
        <v>4.4557692564243663</v>
      </c>
      <c r="AS404">
        <v>-115592.34999999998</v>
      </c>
      <c r="AT404">
        <v>0.3739947013122531</v>
      </c>
      <c r="AU404">
        <v>12057359.41</v>
      </c>
    </row>
    <row r="405" spans="1:47" ht="15" x14ac:dyDescent="0.25">
      <c r="A405" t="s">
        <v>1172</v>
      </c>
      <c r="B405" t="s">
        <v>262</v>
      </c>
      <c r="C405" t="s">
        <v>145</v>
      </c>
      <c r="D405"/>
      <c r="E405">
        <v>86.147000000000006</v>
      </c>
      <c r="F405" t="s">
        <v>1516</v>
      </c>
      <c r="G405">
        <v>2157470</v>
      </c>
      <c r="H405">
        <v>0.3500618199103312</v>
      </c>
      <c r="I405">
        <v>2157470</v>
      </c>
      <c r="J405">
        <v>0</v>
      </c>
      <c r="K405">
        <v>0.64950920226408781</v>
      </c>
      <c r="L405" s="126">
        <v>167766.21309999999</v>
      </c>
      <c r="M405">
        <v>33916</v>
      </c>
      <c r="N405">
        <v>27</v>
      </c>
      <c r="O405">
        <v>73.91</v>
      </c>
      <c r="P405">
        <v>0</v>
      </c>
      <c r="Q405">
        <v>-40.840000000000003</v>
      </c>
      <c r="R405">
        <v>13900.5</v>
      </c>
      <c r="S405">
        <v>1958.6216899999999</v>
      </c>
      <c r="T405">
        <v>2553.5600854852401</v>
      </c>
      <c r="U405">
        <v>0.66649642739328596</v>
      </c>
      <c r="V405">
        <v>0.16996917817243207</v>
      </c>
      <c r="W405">
        <v>4.6130610347728765E-2</v>
      </c>
      <c r="X405">
        <v>10661.9</v>
      </c>
      <c r="Y405">
        <v>148.94999999999999</v>
      </c>
      <c r="Z405">
        <v>64510.947700570665</v>
      </c>
      <c r="AA405">
        <v>10.276470588235295</v>
      </c>
      <c r="AB405">
        <v>13.14952460557234</v>
      </c>
      <c r="AC405">
        <v>15</v>
      </c>
      <c r="AD405">
        <v>130.57477933333334</v>
      </c>
      <c r="AE405">
        <v>0.58730000000000004</v>
      </c>
      <c r="AF405">
        <v>0.12535382185570981</v>
      </c>
      <c r="AG405">
        <v>0.10683868551222693</v>
      </c>
      <c r="AH405">
        <v>0.23718738886911156</v>
      </c>
      <c r="AI405">
        <v>344.41158465880159</v>
      </c>
      <c r="AJ405">
        <v>3.5434573032974983</v>
      </c>
      <c r="AK405">
        <v>0.90084171889731557</v>
      </c>
      <c r="AL405">
        <v>1.3975423824291551</v>
      </c>
      <c r="AM405">
        <v>2.5499999999999998</v>
      </c>
      <c r="AN405">
        <v>0.25321899508138002</v>
      </c>
      <c r="AO405">
        <v>3</v>
      </c>
      <c r="AP405">
        <v>8.4507042253521125E-2</v>
      </c>
      <c r="AQ405">
        <v>17.329999999999998</v>
      </c>
      <c r="AR405">
        <v>2.9074071200021878</v>
      </c>
      <c r="AS405">
        <v>494.54000000003725</v>
      </c>
      <c r="AT405">
        <v>0.49371737303468521</v>
      </c>
      <c r="AU405">
        <v>27225916.309999999</v>
      </c>
    </row>
    <row r="406" spans="1:47" ht="15" x14ac:dyDescent="0.25">
      <c r="A406" t="s">
        <v>1173</v>
      </c>
      <c r="B406" t="s">
        <v>544</v>
      </c>
      <c r="C406" t="s">
        <v>208</v>
      </c>
      <c r="D406"/>
      <c r="E406">
        <v>87.769000000000005</v>
      </c>
      <c r="F406" t="s">
        <v>1516</v>
      </c>
      <c r="G406">
        <v>532899</v>
      </c>
      <c r="H406">
        <v>0.5886993331042496</v>
      </c>
      <c r="I406">
        <v>301877</v>
      </c>
      <c r="J406">
        <v>0</v>
      </c>
      <c r="K406">
        <v>0.62360569002266153</v>
      </c>
      <c r="L406" s="126">
        <v>110737.9317</v>
      </c>
      <c r="M406">
        <v>31706</v>
      </c>
      <c r="N406">
        <v>15</v>
      </c>
      <c r="O406">
        <v>8.3800000000000008</v>
      </c>
      <c r="P406">
        <v>0</v>
      </c>
      <c r="Q406">
        <v>-17.179999999999978</v>
      </c>
      <c r="R406">
        <v>10761.9</v>
      </c>
      <c r="S406">
        <v>1166.65788</v>
      </c>
      <c r="T406">
        <v>1492.00128219781</v>
      </c>
      <c r="U406">
        <v>0.72480499253131525</v>
      </c>
      <c r="V406">
        <v>0.13154537043884709</v>
      </c>
      <c r="W406">
        <v>0</v>
      </c>
      <c r="X406">
        <v>8415.2000000000007</v>
      </c>
      <c r="Y406">
        <v>80</v>
      </c>
      <c r="Z406">
        <v>55025.462500000001</v>
      </c>
      <c r="AA406">
        <v>12.4625</v>
      </c>
      <c r="AB406">
        <v>14.583223499999999</v>
      </c>
      <c r="AC406">
        <v>7.25</v>
      </c>
      <c r="AD406">
        <v>160.91832827586205</v>
      </c>
      <c r="AE406">
        <v>0.27710000000000001</v>
      </c>
      <c r="AF406">
        <v>0.10170256535990013</v>
      </c>
      <c r="AG406">
        <v>0.18070212406726902</v>
      </c>
      <c r="AH406">
        <v>0.28541283409623608</v>
      </c>
      <c r="AI406">
        <v>167.74412049571893</v>
      </c>
      <c r="AJ406">
        <v>5.9713693408277972</v>
      </c>
      <c r="AK406">
        <v>1.9551021972406746</v>
      </c>
      <c r="AL406">
        <v>2.8270596320899339</v>
      </c>
      <c r="AM406">
        <v>1.5</v>
      </c>
      <c r="AN406">
        <v>1.1801178780034001</v>
      </c>
      <c r="AO406">
        <v>161</v>
      </c>
      <c r="AP406">
        <v>6.8027210884353739E-3</v>
      </c>
      <c r="AQ406">
        <v>3</v>
      </c>
      <c r="AR406">
        <v>2.554351940372495</v>
      </c>
      <c r="AS406">
        <v>3672.609999999986</v>
      </c>
      <c r="AT406">
        <v>0.56407091492647166</v>
      </c>
      <c r="AU406">
        <v>12555458.57</v>
      </c>
    </row>
    <row r="407" spans="1:47" ht="15" x14ac:dyDescent="0.25">
      <c r="A407" t="s">
        <v>1174</v>
      </c>
      <c r="B407" t="s">
        <v>516</v>
      </c>
      <c r="C407" t="s">
        <v>145</v>
      </c>
      <c r="D407"/>
      <c r="E407">
        <v>96.663000000000011</v>
      </c>
      <c r="F407" t="s">
        <v>1516</v>
      </c>
      <c r="G407">
        <v>3510969</v>
      </c>
      <c r="H407">
        <v>0.46886648062732239</v>
      </c>
      <c r="I407">
        <v>3561894</v>
      </c>
      <c r="J407">
        <v>0</v>
      </c>
      <c r="K407">
        <v>0.82278503464057151</v>
      </c>
      <c r="L407" s="126">
        <v>136172.6942</v>
      </c>
      <c r="M407">
        <v>46323</v>
      </c>
      <c r="N407">
        <v>110</v>
      </c>
      <c r="O407">
        <v>94.5</v>
      </c>
      <c r="P407">
        <v>0.13</v>
      </c>
      <c r="Q407">
        <v>-71.7</v>
      </c>
      <c r="R407">
        <v>10475.300000000001</v>
      </c>
      <c r="S407">
        <v>7409.0336049999996</v>
      </c>
      <c r="T407">
        <v>9051.1110777939302</v>
      </c>
      <c r="U407">
        <v>0.21031436879277052</v>
      </c>
      <c r="V407">
        <v>0.15770065129836863</v>
      </c>
      <c r="W407">
        <v>1.1133896186451431E-2</v>
      </c>
      <c r="X407">
        <v>8574.9</v>
      </c>
      <c r="Y407">
        <v>436.6</v>
      </c>
      <c r="Z407">
        <v>68513.735684837375</v>
      </c>
      <c r="AA407">
        <v>11.011261261261261</v>
      </c>
      <c r="AB407">
        <v>16.969843346312413</v>
      </c>
      <c r="AC407">
        <v>39.5</v>
      </c>
      <c r="AD407">
        <v>187.57047101265823</v>
      </c>
      <c r="AE407">
        <v>0</v>
      </c>
      <c r="AF407">
        <v>0.109312608031085</v>
      </c>
      <c r="AG407">
        <v>0.15739469458566077</v>
      </c>
      <c r="AH407">
        <v>0.26982865379332982</v>
      </c>
      <c r="AI407">
        <v>131.5342933985788</v>
      </c>
      <c r="AJ407">
        <v>6.38924392176017</v>
      </c>
      <c r="AK407">
        <v>1.1894490642783995</v>
      </c>
      <c r="AL407">
        <v>3.9870046750165717</v>
      </c>
      <c r="AM407">
        <v>4.5599999999999996</v>
      </c>
      <c r="AN407">
        <v>0.995786112550332</v>
      </c>
      <c r="AO407">
        <v>28</v>
      </c>
      <c r="AP407">
        <v>0.2992972302604382</v>
      </c>
      <c r="AQ407">
        <v>66.319999999999993</v>
      </c>
      <c r="AR407">
        <v>7.7451269069584345</v>
      </c>
      <c r="AS407">
        <v>47774.959999999963</v>
      </c>
      <c r="AT407">
        <v>0.17136812841088772</v>
      </c>
      <c r="AU407">
        <v>77612218.540000007</v>
      </c>
    </row>
    <row r="408" spans="1:47" ht="15" x14ac:dyDescent="0.25">
      <c r="A408" t="s">
        <v>1175</v>
      </c>
      <c r="B408" t="s">
        <v>263</v>
      </c>
      <c r="C408" t="s">
        <v>141</v>
      </c>
      <c r="D408"/>
      <c r="E408">
        <v>108.41300000000001</v>
      </c>
      <c r="F408" t="s">
        <v>1516</v>
      </c>
      <c r="G408">
        <v>1776859</v>
      </c>
      <c r="H408">
        <v>0.21889472883378081</v>
      </c>
      <c r="I408">
        <v>1643116</v>
      </c>
      <c r="J408">
        <v>0</v>
      </c>
      <c r="K408">
        <v>0.78348662163350058</v>
      </c>
      <c r="L408" s="126">
        <v>144244.71109999999</v>
      </c>
      <c r="M408">
        <v>77745</v>
      </c>
      <c r="N408">
        <v>14</v>
      </c>
      <c r="O408">
        <v>13.23</v>
      </c>
      <c r="P408">
        <v>0</v>
      </c>
      <c r="Q408">
        <v>-6.91</v>
      </c>
      <c r="R408">
        <v>12751</v>
      </c>
      <c r="S408">
        <v>2087.3092539999998</v>
      </c>
      <c r="T408">
        <v>2354.6669604611302</v>
      </c>
      <c r="U408">
        <v>4.0091481336382753E-2</v>
      </c>
      <c r="V408">
        <v>0.11025706064349199</v>
      </c>
      <c r="W408">
        <v>5.2099951069349308E-3</v>
      </c>
      <c r="X408">
        <v>11303.2</v>
      </c>
      <c r="Y408">
        <v>137.80000000000001</v>
      </c>
      <c r="Z408">
        <v>71629.071117561674</v>
      </c>
      <c r="AA408">
        <v>15.97841726618705</v>
      </c>
      <c r="AB408">
        <v>15.147382104499272</v>
      </c>
      <c r="AC408">
        <v>14</v>
      </c>
      <c r="AD408">
        <v>149.09351814285714</v>
      </c>
      <c r="AE408">
        <v>0.33250000000000002</v>
      </c>
      <c r="AF408">
        <v>0.11359888423868954</v>
      </c>
      <c r="AG408">
        <v>0.15283670058538623</v>
      </c>
      <c r="AH408">
        <v>0.26877404846744957</v>
      </c>
      <c r="AI408">
        <v>131.2306738807761</v>
      </c>
      <c r="AJ408">
        <v>8.3762954742095292</v>
      </c>
      <c r="AK408">
        <v>1.570960758472395</v>
      </c>
      <c r="AL408">
        <v>4.9681863616616599</v>
      </c>
      <c r="AM408">
        <v>1.8</v>
      </c>
      <c r="AN408">
        <v>0</v>
      </c>
      <c r="AO408">
        <v>2</v>
      </c>
      <c r="AP408">
        <v>0.74193548387096775</v>
      </c>
      <c r="AQ408">
        <v>0</v>
      </c>
      <c r="AR408">
        <v>8.4775821578198869</v>
      </c>
      <c r="AS408">
        <v>-45182.539999999979</v>
      </c>
      <c r="AT408">
        <v>0.13849302743415032</v>
      </c>
      <c r="AU408">
        <v>26615288.420000002</v>
      </c>
    </row>
    <row r="409" spans="1:47" ht="15" x14ac:dyDescent="0.25">
      <c r="A409" t="s">
        <v>1572</v>
      </c>
      <c r="B409" t="s">
        <v>264</v>
      </c>
      <c r="C409" t="s">
        <v>173</v>
      </c>
      <c r="D409"/>
      <c r="E409">
        <v>89.128</v>
      </c>
      <c r="F409" t="s">
        <v>1520</v>
      </c>
      <c r="G409">
        <v>1419087</v>
      </c>
      <c r="H409">
        <v>0.40826237924816977</v>
      </c>
      <c r="I409">
        <v>1419087</v>
      </c>
      <c r="J409">
        <v>0</v>
      </c>
      <c r="K409">
        <v>0.70862232843964956</v>
      </c>
      <c r="L409" s="126">
        <v>185769.12669999999</v>
      </c>
      <c r="M409">
        <v>41544</v>
      </c>
      <c r="N409">
        <v>39</v>
      </c>
      <c r="O409">
        <v>25.03</v>
      </c>
      <c r="P409">
        <v>0</v>
      </c>
      <c r="Q409">
        <v>-16.78</v>
      </c>
      <c r="R409">
        <v>14337.5</v>
      </c>
      <c r="S409">
        <v>964.61721899999998</v>
      </c>
      <c r="T409">
        <v>1254.3546573119302</v>
      </c>
      <c r="U409">
        <v>0.74653836342102453</v>
      </c>
      <c r="V409">
        <v>0.13990886264699781</v>
      </c>
      <c r="W409">
        <v>1.1117934439443176E-2</v>
      </c>
      <c r="X409">
        <v>11025.800000000001</v>
      </c>
      <c r="Y409">
        <v>77.28</v>
      </c>
      <c r="Z409">
        <v>57490.760869565216</v>
      </c>
      <c r="AA409">
        <v>11.022222222222222</v>
      </c>
      <c r="AB409">
        <v>12.482106871118011</v>
      </c>
      <c r="AC409">
        <v>10</v>
      </c>
      <c r="AD409">
        <v>96.461721900000001</v>
      </c>
      <c r="AE409">
        <v>0.76459999999999995</v>
      </c>
      <c r="AF409">
        <v>0.12117559663563449</v>
      </c>
      <c r="AG409">
        <v>1.0896239416812822E-2</v>
      </c>
      <c r="AH409">
        <v>0.27184226268879624</v>
      </c>
      <c r="AI409">
        <v>259.31633302100528</v>
      </c>
      <c r="AJ409">
        <v>5.6837509244785949</v>
      </c>
      <c r="AK409">
        <v>1.3287898825062665</v>
      </c>
      <c r="AL409">
        <v>2.8994467520318539</v>
      </c>
      <c r="AM409">
        <v>4.3</v>
      </c>
      <c r="AN409">
        <v>0.94006982389848703</v>
      </c>
      <c r="AO409">
        <v>36</v>
      </c>
      <c r="AP409">
        <v>5.7877813504823149E-2</v>
      </c>
      <c r="AQ409">
        <v>8.19</v>
      </c>
      <c r="AR409">
        <v>3.1303820702416014</v>
      </c>
      <c r="AS409">
        <v>-67682.989999999991</v>
      </c>
      <c r="AT409">
        <v>0.51442397300003229</v>
      </c>
      <c r="AU409">
        <v>13830224.460000001</v>
      </c>
    </row>
    <row r="410" spans="1:47" ht="15" x14ac:dyDescent="0.25">
      <c r="A410" t="s">
        <v>1176</v>
      </c>
      <c r="B410" t="s">
        <v>700</v>
      </c>
      <c r="C410" t="s">
        <v>181</v>
      </c>
      <c r="D410"/>
      <c r="E410">
        <v>89.472000000000008</v>
      </c>
      <c r="F410" t="s">
        <v>1516</v>
      </c>
      <c r="G410">
        <v>365262</v>
      </c>
      <c r="H410">
        <v>0.37889796804544068</v>
      </c>
      <c r="I410">
        <v>322927</v>
      </c>
      <c r="J410">
        <v>0</v>
      </c>
      <c r="K410">
        <v>0.61286515507285844</v>
      </c>
      <c r="L410" s="126">
        <v>210112.48929999999</v>
      </c>
      <c r="M410">
        <v>40131</v>
      </c>
      <c r="N410">
        <v>8</v>
      </c>
      <c r="O410">
        <v>15.48</v>
      </c>
      <c r="P410">
        <v>0</v>
      </c>
      <c r="Q410">
        <v>130.13</v>
      </c>
      <c r="R410">
        <v>11694.9</v>
      </c>
      <c r="S410">
        <v>610.67849100000001</v>
      </c>
      <c r="T410">
        <v>715.14565904765902</v>
      </c>
      <c r="U410">
        <v>0.3424507790630536</v>
      </c>
      <c r="V410">
        <v>0.13430811500449585</v>
      </c>
      <c r="W410">
        <v>2.8820992157721171E-3</v>
      </c>
      <c r="X410">
        <v>9986.5</v>
      </c>
      <c r="Y410">
        <v>46.95</v>
      </c>
      <c r="Z410">
        <v>50722.534611288604</v>
      </c>
      <c r="AA410">
        <v>13</v>
      </c>
      <c r="AB410">
        <v>13.006996613418529</v>
      </c>
      <c r="AC410">
        <v>9</v>
      </c>
      <c r="AD410">
        <v>67.853165666666669</v>
      </c>
      <c r="AE410">
        <v>0.75349999999999995</v>
      </c>
      <c r="AF410">
        <v>0.11906853546163629</v>
      </c>
      <c r="AG410">
        <v>0.13342018543004905</v>
      </c>
      <c r="AH410">
        <v>0.25968045785643185</v>
      </c>
      <c r="AI410">
        <v>276.63492736311224</v>
      </c>
      <c r="AJ410">
        <v>5.1287920797940032</v>
      </c>
      <c r="AK410">
        <v>1.5722657235031225</v>
      </c>
      <c r="AL410">
        <v>1.8411074081747416</v>
      </c>
      <c r="AM410">
        <v>2.5</v>
      </c>
      <c r="AN410">
        <v>1.16032689455427</v>
      </c>
      <c r="AO410">
        <v>63</v>
      </c>
      <c r="AP410">
        <v>3.0555555555555555E-2</v>
      </c>
      <c r="AQ410">
        <v>5.46</v>
      </c>
      <c r="AR410">
        <v>3.0810308161858817</v>
      </c>
      <c r="AS410">
        <v>25416.630000000005</v>
      </c>
      <c r="AT410">
        <v>0.61068686523189397</v>
      </c>
      <c r="AU410">
        <v>7141814.8700000001</v>
      </c>
    </row>
    <row r="411" spans="1:47" ht="15" x14ac:dyDescent="0.25">
      <c r="A411" t="s">
        <v>1177</v>
      </c>
      <c r="B411" t="s">
        <v>474</v>
      </c>
      <c r="C411" t="s">
        <v>162</v>
      </c>
      <c r="D411"/>
      <c r="E411">
        <v>103.702</v>
      </c>
      <c r="F411" t="s">
        <v>1520</v>
      </c>
      <c r="G411">
        <v>16658053</v>
      </c>
      <c r="H411">
        <v>0.36093851860961168</v>
      </c>
      <c r="I411">
        <v>16865759</v>
      </c>
      <c r="J411">
        <v>2.7738208420965038E-4</v>
      </c>
      <c r="K411">
        <v>0.78896487399856241</v>
      </c>
      <c r="L411" s="126">
        <v>182618.10010000001</v>
      </c>
      <c r="M411">
        <v>85088</v>
      </c>
      <c r="N411">
        <v>261</v>
      </c>
      <c r="O411">
        <v>117.77</v>
      </c>
      <c r="P411">
        <v>0</v>
      </c>
      <c r="Q411">
        <v>-37.32</v>
      </c>
      <c r="R411">
        <v>11007.4</v>
      </c>
      <c r="S411">
        <v>20385.820784</v>
      </c>
      <c r="T411">
        <v>23939.5220070006</v>
      </c>
      <c r="U411">
        <v>6.6361117061484579E-2</v>
      </c>
      <c r="V411">
        <v>0.13010182666612552</v>
      </c>
      <c r="W411">
        <v>1.2511314949982592E-2</v>
      </c>
      <c r="X411">
        <v>9373.4</v>
      </c>
      <c r="Y411">
        <v>1199.93</v>
      </c>
      <c r="Z411">
        <v>70924.073070929138</v>
      </c>
      <c r="AA411">
        <v>10.07311320754717</v>
      </c>
      <c r="AB411">
        <v>16.989175021876274</v>
      </c>
      <c r="AC411">
        <v>120.5</v>
      </c>
      <c r="AD411">
        <v>169.17693596680496</v>
      </c>
      <c r="AE411">
        <v>0</v>
      </c>
      <c r="AF411">
        <v>0.11017605963923238</v>
      </c>
      <c r="AG411">
        <v>0.17433254806328888</v>
      </c>
      <c r="AH411">
        <v>0.28690266447796919</v>
      </c>
      <c r="AI411">
        <v>137.96128347245065</v>
      </c>
      <c r="AJ411">
        <v>5.9118216404606088</v>
      </c>
      <c r="AK411">
        <v>1.3312943927260679</v>
      </c>
      <c r="AL411">
        <v>3.8270994583378073</v>
      </c>
      <c r="AM411">
        <v>1</v>
      </c>
      <c r="AN411">
        <v>1.01953668404579</v>
      </c>
      <c r="AO411">
        <v>95</v>
      </c>
      <c r="AP411">
        <v>5.0580431177446102E-2</v>
      </c>
      <c r="AQ411">
        <v>100.18</v>
      </c>
      <c r="AR411">
        <v>4.6214543635794909</v>
      </c>
      <c r="AS411">
        <v>35683.339999999851</v>
      </c>
      <c r="AT411">
        <v>0.44808486617066384</v>
      </c>
      <c r="AU411">
        <v>224395573.81999999</v>
      </c>
    </row>
    <row r="412" spans="1:47" ht="15" x14ac:dyDescent="0.25">
      <c r="A412" t="s">
        <v>1178</v>
      </c>
      <c r="B412" t="s">
        <v>460</v>
      </c>
      <c r="C412" t="s">
        <v>109</v>
      </c>
      <c r="D412"/>
      <c r="E412">
        <v>98.828000000000003</v>
      </c>
      <c r="F412" t="s">
        <v>1518</v>
      </c>
      <c r="G412">
        <v>37337</v>
      </c>
      <c r="H412">
        <v>0.1550673671732383</v>
      </c>
      <c r="I412">
        <v>-1997663</v>
      </c>
      <c r="J412">
        <v>3.3305940620887821E-3</v>
      </c>
      <c r="K412">
        <v>0.79340240942017848</v>
      </c>
      <c r="L412" s="126">
        <v>143001.3412</v>
      </c>
      <c r="M412">
        <v>48896</v>
      </c>
      <c r="N412">
        <v>36</v>
      </c>
      <c r="O412">
        <v>41.25</v>
      </c>
      <c r="P412">
        <v>0</v>
      </c>
      <c r="Q412">
        <v>-22.18</v>
      </c>
      <c r="R412">
        <v>12082.5</v>
      </c>
      <c r="S412">
        <v>3568.8973390000001</v>
      </c>
      <c r="T412">
        <v>4235.9329409306101</v>
      </c>
      <c r="U412">
        <v>0.16620305395677284</v>
      </c>
      <c r="V412">
        <v>0.12521203317246779</v>
      </c>
      <c r="W412">
        <v>4.4076308466770384E-3</v>
      </c>
      <c r="X412">
        <v>10179.9</v>
      </c>
      <c r="Y412">
        <v>207.10999999999999</v>
      </c>
      <c r="Z412">
        <v>72229.201873400612</v>
      </c>
      <c r="AA412">
        <v>12.353211009174313</v>
      </c>
      <c r="AB412">
        <v>17.231892902322439</v>
      </c>
      <c r="AC412">
        <v>19.850000000000001</v>
      </c>
      <c r="AD412">
        <v>179.79331682619647</v>
      </c>
      <c r="AE412">
        <v>0.45429999999999998</v>
      </c>
      <c r="AF412">
        <v>0.11488360726534769</v>
      </c>
      <c r="AG412">
        <v>0.16529664626160831</v>
      </c>
      <c r="AH412">
        <v>0.28665609223350214</v>
      </c>
      <c r="AI412">
        <v>156.11012228110494</v>
      </c>
      <c r="AJ412">
        <v>7.0068068226894091</v>
      </c>
      <c r="AK412">
        <v>1.5291601228414351</v>
      </c>
      <c r="AL412">
        <v>4.307593643260863</v>
      </c>
      <c r="AM412">
        <v>1.5</v>
      </c>
      <c r="AN412">
        <v>1.0975481551806701</v>
      </c>
      <c r="AO412">
        <v>16</v>
      </c>
      <c r="AP412">
        <v>5.7692307692307696E-2</v>
      </c>
      <c r="AQ412">
        <v>148.75</v>
      </c>
      <c r="AR412">
        <v>4.1856815882834093</v>
      </c>
      <c r="AS412">
        <v>-27187.609999999986</v>
      </c>
      <c r="AT412">
        <v>0.24116536921334078</v>
      </c>
      <c r="AU412">
        <v>43121341.060000002</v>
      </c>
    </row>
    <row r="413" spans="1:47" ht="15" x14ac:dyDescent="0.25">
      <c r="A413" t="s">
        <v>1179</v>
      </c>
      <c r="B413" t="s">
        <v>680</v>
      </c>
      <c r="C413" t="s">
        <v>228</v>
      </c>
      <c r="D413"/>
      <c r="E413">
        <v>93.712000000000003</v>
      </c>
      <c r="F413" t="s">
        <v>1516</v>
      </c>
      <c r="G413">
        <v>179015</v>
      </c>
      <c r="H413">
        <v>0.28452719430004819</v>
      </c>
      <c r="I413">
        <v>184206</v>
      </c>
      <c r="J413">
        <v>8.553491819431382E-3</v>
      </c>
      <c r="K413">
        <v>0.73746280589239155</v>
      </c>
      <c r="L413" s="126">
        <v>156604.28090000001</v>
      </c>
      <c r="M413">
        <v>40971</v>
      </c>
      <c r="N413">
        <v>57</v>
      </c>
      <c r="O413">
        <v>62.489999999999995</v>
      </c>
      <c r="P413">
        <v>0</v>
      </c>
      <c r="Q413">
        <v>321.73</v>
      </c>
      <c r="R413">
        <v>8758.2000000000007</v>
      </c>
      <c r="S413">
        <v>1910.6126159999999</v>
      </c>
      <c r="T413">
        <v>2173.0520069860399</v>
      </c>
      <c r="U413">
        <v>0.37815597884652513</v>
      </c>
      <c r="V413">
        <v>8.9186335614566042E-2</v>
      </c>
      <c r="W413">
        <v>3.5395448262862303E-3</v>
      </c>
      <c r="X413">
        <v>7700.5</v>
      </c>
      <c r="Y413">
        <v>100.96000000000001</v>
      </c>
      <c r="Z413">
        <v>59653.684627575276</v>
      </c>
      <c r="AA413">
        <v>15.614678899082568</v>
      </c>
      <c r="AB413">
        <v>18.924451426307446</v>
      </c>
      <c r="AC413">
        <v>11</v>
      </c>
      <c r="AD413">
        <v>173.69205599999998</v>
      </c>
      <c r="AE413">
        <v>0.50970000000000004</v>
      </c>
      <c r="AF413">
        <v>0.11682637353254501</v>
      </c>
      <c r="AG413">
        <v>0.16253776222117511</v>
      </c>
      <c r="AH413">
        <v>0.28408516168625958</v>
      </c>
      <c r="AI413">
        <v>180.41752530749542</v>
      </c>
      <c r="AJ413">
        <v>4.9011901087297076</v>
      </c>
      <c r="AK413">
        <v>1.2122583461944603</v>
      </c>
      <c r="AL413">
        <v>2.1941887626628915</v>
      </c>
      <c r="AM413">
        <v>1</v>
      </c>
      <c r="AN413">
        <v>1.1738887533654201</v>
      </c>
      <c r="AO413">
        <v>40</v>
      </c>
      <c r="AP413">
        <v>1.1144883485309016E-2</v>
      </c>
      <c r="AQ413">
        <v>22.95</v>
      </c>
      <c r="AR413">
        <v>3.2289530235862833</v>
      </c>
      <c r="AS413">
        <v>37353.719999999972</v>
      </c>
      <c r="AT413">
        <v>0.4950913491601156</v>
      </c>
      <c r="AU413">
        <v>16733507.84</v>
      </c>
    </row>
    <row r="414" spans="1:47" ht="15" x14ac:dyDescent="0.25">
      <c r="A414" t="s">
        <v>1180</v>
      </c>
      <c r="B414" t="s">
        <v>461</v>
      </c>
      <c r="C414" t="s">
        <v>109</v>
      </c>
      <c r="D414"/>
      <c r="E414">
        <v>102.34700000000001</v>
      </c>
      <c r="F414" t="s">
        <v>1516</v>
      </c>
      <c r="G414">
        <v>217635</v>
      </c>
      <c r="H414">
        <v>0.5477180366565424</v>
      </c>
      <c r="I414">
        <v>95389</v>
      </c>
      <c r="J414">
        <v>0</v>
      </c>
      <c r="K414">
        <v>0.77719797997529538</v>
      </c>
      <c r="L414" s="126">
        <v>529441.78269999998</v>
      </c>
      <c r="M414">
        <v>93421</v>
      </c>
      <c r="N414">
        <v>9</v>
      </c>
      <c r="O414">
        <v>9.9999999999999982</v>
      </c>
      <c r="P414">
        <v>0</v>
      </c>
      <c r="Q414">
        <v>1</v>
      </c>
      <c r="R414">
        <v>24588.799999999999</v>
      </c>
      <c r="S414">
        <v>1963.6254200000001</v>
      </c>
      <c r="T414">
        <v>2372.8068333094902</v>
      </c>
      <c r="U414">
        <v>0.12416496115638999</v>
      </c>
      <c r="V414">
        <v>0.14065915687728262</v>
      </c>
      <c r="W414">
        <v>1.3886105120802518E-2</v>
      </c>
      <c r="X414">
        <v>20348.5</v>
      </c>
      <c r="Y414">
        <v>158.52000000000001</v>
      </c>
      <c r="Z414">
        <v>88290.537471612406</v>
      </c>
      <c r="AA414">
        <v>15.006211180124224</v>
      </c>
      <c r="AB414">
        <v>12.387240852889224</v>
      </c>
      <c r="AC414">
        <v>23</v>
      </c>
      <c r="AD414">
        <v>85.375018260869567</v>
      </c>
      <c r="AE414">
        <v>0</v>
      </c>
      <c r="AF414">
        <v>0.11917518305926621</v>
      </c>
      <c r="AG414">
        <v>0.14439638470884175</v>
      </c>
      <c r="AH414">
        <v>0.27385645458167585</v>
      </c>
      <c r="AI414">
        <v>248.54536666163142</v>
      </c>
      <c r="AJ414">
        <v>9.4790053887921317</v>
      </c>
      <c r="AK414">
        <v>2.1114576990062495</v>
      </c>
      <c r="AL414">
        <v>5.3521439196803602</v>
      </c>
      <c r="AM414">
        <v>1</v>
      </c>
      <c r="AN414">
        <v>0.61207500715762697</v>
      </c>
      <c r="AO414">
        <v>25</v>
      </c>
      <c r="AP414">
        <v>5.089820359281437E-2</v>
      </c>
      <c r="AQ414">
        <v>50.8</v>
      </c>
      <c r="AR414">
        <v>6.3914137953824461</v>
      </c>
      <c r="AS414">
        <v>97830.349999999977</v>
      </c>
      <c r="AT414">
        <v>0.25684916808397984</v>
      </c>
      <c r="AU414">
        <v>48283165.670000002</v>
      </c>
    </row>
    <row r="415" spans="1:47" ht="15" x14ac:dyDescent="0.25">
      <c r="A415" t="s">
        <v>1181</v>
      </c>
      <c r="B415" t="s">
        <v>265</v>
      </c>
      <c r="C415" t="s">
        <v>237</v>
      </c>
      <c r="D415"/>
      <c r="E415">
        <v>89.05</v>
      </c>
      <c r="F415" t="s">
        <v>1516</v>
      </c>
      <c r="G415">
        <v>4112573</v>
      </c>
      <c r="H415">
        <v>0.33083864511262506</v>
      </c>
      <c r="I415">
        <v>3615577</v>
      </c>
      <c r="J415">
        <v>6.6937287495319291E-3</v>
      </c>
      <c r="K415">
        <v>0.73894550416854277</v>
      </c>
      <c r="L415" s="126">
        <v>147986.66010000001</v>
      </c>
      <c r="M415">
        <v>42129</v>
      </c>
      <c r="N415">
        <v>0</v>
      </c>
      <c r="O415">
        <v>102.45999999999998</v>
      </c>
      <c r="P415">
        <v>0</v>
      </c>
      <c r="Q415">
        <v>158.08999999999997</v>
      </c>
      <c r="R415">
        <v>11921.2</v>
      </c>
      <c r="S415">
        <v>3530.833787</v>
      </c>
      <c r="T415">
        <v>4292.7538092764808</v>
      </c>
      <c r="U415">
        <v>0.34394762434621506</v>
      </c>
      <c r="V415">
        <v>0.14000112801118383</v>
      </c>
      <c r="W415">
        <v>2.8321922251957877E-3</v>
      </c>
      <c r="X415">
        <v>9805.3000000000011</v>
      </c>
      <c r="Y415">
        <v>219.8</v>
      </c>
      <c r="Z415">
        <v>63860.54595086442</v>
      </c>
      <c r="AA415">
        <v>5.5133928571428568</v>
      </c>
      <c r="AB415">
        <v>16.063847984531392</v>
      </c>
      <c r="AC415">
        <v>27.65</v>
      </c>
      <c r="AD415">
        <v>127.69742448462931</v>
      </c>
      <c r="AE415">
        <v>0.50970000000000004</v>
      </c>
      <c r="AF415">
        <v>0.10898556972881684</v>
      </c>
      <c r="AG415">
        <v>0.17217659531319821</v>
      </c>
      <c r="AH415">
        <v>0.28218866734698589</v>
      </c>
      <c r="AI415">
        <v>224.79024725612211</v>
      </c>
      <c r="AJ415">
        <v>4.968297309930616</v>
      </c>
      <c r="AK415">
        <v>0.7452316312144307</v>
      </c>
      <c r="AL415">
        <v>2.9781817746570796</v>
      </c>
      <c r="AM415">
        <v>2</v>
      </c>
      <c r="AN415">
        <v>0.92628909166356599</v>
      </c>
      <c r="AO415">
        <v>61</v>
      </c>
      <c r="AP415">
        <v>2.0356234096692113E-2</v>
      </c>
      <c r="AQ415">
        <v>27.23</v>
      </c>
      <c r="AR415">
        <v>3.370476510702785</v>
      </c>
      <c r="AS415">
        <v>95035.049999999814</v>
      </c>
      <c r="AT415">
        <v>0.54799457989263256</v>
      </c>
      <c r="AU415">
        <v>42091890.649999999</v>
      </c>
    </row>
    <row r="416" spans="1:47" ht="15" x14ac:dyDescent="0.25">
      <c r="A416" t="s">
        <v>1182</v>
      </c>
      <c r="B416" t="s">
        <v>266</v>
      </c>
      <c r="C416" t="s">
        <v>267</v>
      </c>
      <c r="D416"/>
      <c r="E416">
        <v>90.963000000000008</v>
      </c>
      <c r="F416" t="s">
        <v>1518</v>
      </c>
      <c r="G416">
        <v>974385</v>
      </c>
      <c r="H416">
        <v>0.46653776882500619</v>
      </c>
      <c r="I416">
        <v>1113626</v>
      </c>
      <c r="J416">
        <v>0</v>
      </c>
      <c r="K416">
        <v>0.70814396194016238</v>
      </c>
      <c r="L416" s="126">
        <v>141075.5583</v>
      </c>
      <c r="M416">
        <v>36997</v>
      </c>
      <c r="N416">
        <v>57</v>
      </c>
      <c r="O416">
        <v>40.63000000000001</v>
      </c>
      <c r="P416">
        <v>0</v>
      </c>
      <c r="Q416">
        <v>-30.72999999999999</v>
      </c>
      <c r="R416">
        <v>10703.6</v>
      </c>
      <c r="S416">
        <v>1526.663458</v>
      </c>
      <c r="T416">
        <v>1864.9938633016702</v>
      </c>
      <c r="U416">
        <v>0.52197617479097347</v>
      </c>
      <c r="V416">
        <v>0.11980306860793415</v>
      </c>
      <c r="W416">
        <v>4.6356728871151116E-2</v>
      </c>
      <c r="X416">
        <v>8761.9</v>
      </c>
      <c r="Y416">
        <v>102.19</v>
      </c>
      <c r="Z416">
        <v>53969.266073001279</v>
      </c>
      <c r="AA416">
        <v>13.705357142857142</v>
      </c>
      <c r="AB416">
        <v>14.939460397299149</v>
      </c>
      <c r="AC416">
        <v>7.5</v>
      </c>
      <c r="AD416">
        <v>203.55512773333334</v>
      </c>
      <c r="AE416">
        <v>0.53190000000000004</v>
      </c>
      <c r="AF416">
        <v>0.13157293351620425</v>
      </c>
      <c r="AG416">
        <v>0.15723084142275648</v>
      </c>
      <c r="AH416">
        <v>0.29456093813501766</v>
      </c>
      <c r="AI416">
        <v>154.67652596424432</v>
      </c>
      <c r="AJ416">
        <v>6.1157057919276356</v>
      </c>
      <c r="AK416">
        <v>1.65959638179208</v>
      </c>
      <c r="AL416">
        <v>3.5962884148742904</v>
      </c>
      <c r="AM416">
        <v>4.8</v>
      </c>
      <c r="AN416">
        <v>0.86394681017277797</v>
      </c>
      <c r="AO416">
        <v>25</v>
      </c>
      <c r="AP416">
        <v>0.12291350531107739</v>
      </c>
      <c r="AQ416">
        <v>19.64</v>
      </c>
      <c r="AR416">
        <v>3.4561941831071388</v>
      </c>
      <c r="AS416">
        <v>-44075.130000000005</v>
      </c>
      <c r="AT416">
        <v>0.68932095387267145</v>
      </c>
      <c r="AU416">
        <v>16340861.609999999</v>
      </c>
    </row>
    <row r="417" spans="1:47" ht="15" x14ac:dyDescent="0.25">
      <c r="A417" t="s">
        <v>1183</v>
      </c>
      <c r="B417" t="s">
        <v>716</v>
      </c>
      <c r="C417" t="s">
        <v>100</v>
      </c>
      <c r="D417"/>
      <c r="E417">
        <v>89.399000000000001</v>
      </c>
      <c r="F417" t="s">
        <v>1519</v>
      </c>
      <c r="G417">
        <v>60857</v>
      </c>
      <c r="H417">
        <v>0.3272839619512653</v>
      </c>
      <c r="I417">
        <v>52438</v>
      </c>
      <c r="J417">
        <v>0</v>
      </c>
      <c r="K417">
        <v>0.73536398373941925</v>
      </c>
      <c r="L417" s="126">
        <v>118943.6226</v>
      </c>
      <c r="M417">
        <v>36464</v>
      </c>
      <c r="N417">
        <v>24</v>
      </c>
      <c r="O417">
        <v>20.409999999999997</v>
      </c>
      <c r="P417">
        <v>0</v>
      </c>
      <c r="Q417">
        <v>15.350000000000001</v>
      </c>
      <c r="R417">
        <v>10402.800000000001</v>
      </c>
      <c r="S417">
        <v>828.22999700000003</v>
      </c>
      <c r="T417">
        <v>1025.41173119219</v>
      </c>
      <c r="U417">
        <v>0.46206624052038525</v>
      </c>
      <c r="V417">
        <v>0.14916414938784209</v>
      </c>
      <c r="W417">
        <v>6.036970428638073E-3</v>
      </c>
      <c r="X417">
        <v>8402.4</v>
      </c>
      <c r="Y417">
        <v>56.000000000000007</v>
      </c>
      <c r="Z417">
        <v>49411.107142857138</v>
      </c>
      <c r="AA417">
        <v>10.971830985915492</v>
      </c>
      <c r="AB417">
        <v>14.789821374999999</v>
      </c>
      <c r="AC417">
        <v>5</v>
      </c>
      <c r="AD417">
        <v>165.64599939999999</v>
      </c>
      <c r="AE417">
        <v>0.73140000000000005</v>
      </c>
      <c r="AF417">
        <v>0.17432428126905369</v>
      </c>
      <c r="AG417">
        <v>0.19372709837483984</v>
      </c>
      <c r="AH417">
        <v>0.37228044159586959</v>
      </c>
      <c r="AI417">
        <v>152.59408673651311</v>
      </c>
      <c r="AJ417">
        <v>6.5988416163566308</v>
      </c>
      <c r="AK417">
        <v>1.4766705965201017</v>
      </c>
      <c r="AL417">
        <v>3.2430618041983497</v>
      </c>
      <c r="AM417">
        <v>0.5</v>
      </c>
      <c r="AN417">
        <v>1.0137880257657901</v>
      </c>
      <c r="AO417">
        <v>35</v>
      </c>
      <c r="AP417">
        <v>1.2886597938144329E-2</v>
      </c>
      <c r="AQ417">
        <v>7.74</v>
      </c>
      <c r="AR417">
        <v>3.3346505503064088</v>
      </c>
      <c r="AS417">
        <v>18416.869999999995</v>
      </c>
      <c r="AT417">
        <v>0.49269727991591522</v>
      </c>
      <c r="AU417">
        <v>8615944.5299999993</v>
      </c>
    </row>
    <row r="418" spans="1:47" ht="15" x14ac:dyDescent="0.25">
      <c r="A418" t="s">
        <v>1184</v>
      </c>
      <c r="B418" t="s">
        <v>784</v>
      </c>
      <c r="C418" t="s">
        <v>124</v>
      </c>
      <c r="D418"/>
      <c r="E418">
        <v>86.644000000000005</v>
      </c>
      <c r="F418" t="s">
        <v>1516</v>
      </c>
      <c r="G418">
        <v>-122725</v>
      </c>
      <c r="H418">
        <v>0.30510226675740959</v>
      </c>
      <c r="I418">
        <v>-158876</v>
      </c>
      <c r="J418">
        <v>2.0161687165889623E-2</v>
      </c>
      <c r="K418">
        <v>0.78855804540558594</v>
      </c>
      <c r="L418" s="126">
        <v>172793.16680000001</v>
      </c>
      <c r="M418">
        <v>46115</v>
      </c>
      <c r="N418">
        <v>53</v>
      </c>
      <c r="O418">
        <v>21.48</v>
      </c>
      <c r="P418">
        <v>0</v>
      </c>
      <c r="Q418">
        <v>40.549999999999997</v>
      </c>
      <c r="R418">
        <v>10518</v>
      </c>
      <c r="S418">
        <v>1467.721708</v>
      </c>
      <c r="T418">
        <v>1702.1829394784299</v>
      </c>
      <c r="U418">
        <v>0.22293596954825445</v>
      </c>
      <c r="V418">
        <v>0.13515294140488382</v>
      </c>
      <c r="W418">
        <v>4.5474833298575152E-3</v>
      </c>
      <c r="X418">
        <v>9069.2000000000007</v>
      </c>
      <c r="Y418">
        <v>73.66</v>
      </c>
      <c r="Z418">
        <v>62148.072223730655</v>
      </c>
      <c r="AA418">
        <v>13.581081081081081</v>
      </c>
      <c r="AB418">
        <v>19.925627314689113</v>
      </c>
      <c r="AC418">
        <v>7</v>
      </c>
      <c r="AD418">
        <v>209.67452971428571</v>
      </c>
      <c r="AE418">
        <v>0.39889999999999998</v>
      </c>
      <c r="AF418">
        <v>0.10898067003899999</v>
      </c>
      <c r="AG418">
        <v>0.16130298967841261</v>
      </c>
      <c r="AH418">
        <v>0.2739527394826039</v>
      </c>
      <c r="AI418">
        <v>165.00130690987913</v>
      </c>
      <c r="AJ418">
        <v>6.1201382878567649</v>
      </c>
      <c r="AK418">
        <v>2.0485650931553909</v>
      </c>
      <c r="AL418">
        <v>2.5841670520613107</v>
      </c>
      <c r="AM418">
        <v>0.5</v>
      </c>
      <c r="AN418">
        <v>1.86748986237142</v>
      </c>
      <c r="AO418">
        <v>102</v>
      </c>
      <c r="AP418">
        <v>3.0973451327433628E-2</v>
      </c>
      <c r="AQ418">
        <v>10.72</v>
      </c>
      <c r="AR418">
        <v>3.8417740925691288</v>
      </c>
      <c r="AS418">
        <v>-21818.109999999986</v>
      </c>
      <c r="AT418">
        <v>0.43911594172592289</v>
      </c>
      <c r="AU418">
        <v>15437469.58</v>
      </c>
    </row>
    <row r="419" spans="1:47" ht="15" x14ac:dyDescent="0.25">
      <c r="A419" t="s">
        <v>1185</v>
      </c>
      <c r="B419" t="s">
        <v>579</v>
      </c>
      <c r="C419" t="s">
        <v>237</v>
      </c>
      <c r="D419"/>
      <c r="E419">
        <v>108.15400000000001</v>
      </c>
      <c r="F419" t="s">
        <v>1516</v>
      </c>
      <c r="G419">
        <v>1483200</v>
      </c>
      <c r="H419">
        <v>0.52358192985827512</v>
      </c>
      <c r="I419">
        <v>1373732</v>
      </c>
      <c r="J419">
        <v>0</v>
      </c>
      <c r="K419">
        <v>0.72145646537343966</v>
      </c>
      <c r="L419" s="126">
        <v>162404.97380000001</v>
      </c>
      <c r="M419">
        <v>86148</v>
      </c>
      <c r="N419">
        <v>4</v>
      </c>
      <c r="O419">
        <v>11.68</v>
      </c>
      <c r="P419">
        <v>0</v>
      </c>
      <c r="Q419">
        <v>0</v>
      </c>
      <c r="R419">
        <v>15306.9</v>
      </c>
      <c r="S419">
        <v>952.84725900000001</v>
      </c>
      <c r="T419">
        <v>1059.5866847726102</v>
      </c>
      <c r="U419">
        <v>3.1484584456363536E-3</v>
      </c>
      <c r="V419">
        <v>5.6691371560108561E-2</v>
      </c>
      <c r="W419">
        <v>1.6966685738243803E-3</v>
      </c>
      <c r="X419">
        <v>13764.9</v>
      </c>
      <c r="Y419">
        <v>61.5</v>
      </c>
      <c r="Z419">
        <v>78549.67479674796</v>
      </c>
      <c r="AA419">
        <v>16.696969696969695</v>
      </c>
      <c r="AB419">
        <v>15.493451365853659</v>
      </c>
      <c r="AC419">
        <v>12</v>
      </c>
      <c r="AD419">
        <v>79.403938249999996</v>
      </c>
      <c r="AE419">
        <v>0.29920000000000002</v>
      </c>
      <c r="AF419">
        <v>0.13699388137676952</v>
      </c>
      <c r="AG419">
        <v>0.13279298587252988</v>
      </c>
      <c r="AH419">
        <v>0.27696807621633562</v>
      </c>
      <c r="AI419">
        <v>213.67223138540822</v>
      </c>
      <c r="AJ419">
        <v>5.7556709087069065</v>
      </c>
      <c r="AK419">
        <v>1.0181541967710723</v>
      </c>
      <c r="AL419">
        <v>2.8614256103970099</v>
      </c>
      <c r="AM419">
        <v>4</v>
      </c>
      <c r="AN419">
        <v>0</v>
      </c>
      <c r="AO419">
        <v>2</v>
      </c>
      <c r="AP419">
        <v>0.97297297297297303</v>
      </c>
      <c r="AQ419">
        <v>0</v>
      </c>
      <c r="AR419">
        <v>0</v>
      </c>
      <c r="AS419">
        <v>0</v>
      </c>
      <c r="AT419">
        <v>0</v>
      </c>
      <c r="AU419">
        <v>14585135.119999999</v>
      </c>
    </row>
    <row r="420" spans="1:47" ht="15" x14ac:dyDescent="0.25">
      <c r="A420" t="s">
        <v>1186</v>
      </c>
      <c r="B420" t="s">
        <v>671</v>
      </c>
      <c r="C420" t="s">
        <v>665</v>
      </c>
      <c r="D420"/>
      <c r="E420">
        <v>96.316000000000003</v>
      </c>
      <c r="F420" t="s">
        <v>1516</v>
      </c>
      <c r="G420">
        <v>-956411</v>
      </c>
      <c r="H420">
        <v>0.18879155522491284</v>
      </c>
      <c r="I420">
        <v>-871314</v>
      </c>
      <c r="J420">
        <v>0</v>
      </c>
      <c r="K420">
        <v>0.7780773154786268</v>
      </c>
      <c r="L420" s="126">
        <v>149392.6341</v>
      </c>
      <c r="M420">
        <v>42779</v>
      </c>
      <c r="N420">
        <v>13</v>
      </c>
      <c r="O420">
        <v>11.270000000000001</v>
      </c>
      <c r="P420">
        <v>0</v>
      </c>
      <c r="Q420">
        <v>1.0900000000000034</v>
      </c>
      <c r="R420">
        <v>9608.1</v>
      </c>
      <c r="S420">
        <v>1536.081187</v>
      </c>
      <c r="T420">
        <v>1817.8178535745999</v>
      </c>
      <c r="U420">
        <v>0.19898225340351103</v>
      </c>
      <c r="V420">
        <v>0.142271939041722</v>
      </c>
      <c r="W420">
        <v>2.8839243898636457E-3</v>
      </c>
      <c r="X420">
        <v>8119</v>
      </c>
      <c r="Y420">
        <v>91.61</v>
      </c>
      <c r="Z420">
        <v>56725.60855801768</v>
      </c>
      <c r="AA420">
        <v>15.125</v>
      </c>
      <c r="AB420">
        <v>16.767614747298332</v>
      </c>
      <c r="AC420">
        <v>7</v>
      </c>
      <c r="AD420">
        <v>219.44016957142858</v>
      </c>
      <c r="AE420">
        <v>0.28810000000000002</v>
      </c>
      <c r="AF420">
        <v>0.110255060263039</v>
      </c>
      <c r="AG420">
        <v>0.21089089626668253</v>
      </c>
      <c r="AH420">
        <v>0.32466342505624329</v>
      </c>
      <c r="AI420">
        <v>156.01974819316629</v>
      </c>
      <c r="AJ420">
        <v>5.8684417860376623</v>
      </c>
      <c r="AK420">
        <v>1.2950065718374857</v>
      </c>
      <c r="AL420">
        <v>2.9595440605193213</v>
      </c>
      <c r="AM420">
        <v>2</v>
      </c>
      <c r="AN420">
        <v>0.864919956976969</v>
      </c>
      <c r="AO420">
        <v>61</v>
      </c>
      <c r="AP420">
        <v>0.14313160422670509</v>
      </c>
      <c r="AQ420">
        <v>14.44</v>
      </c>
      <c r="AR420">
        <v>3.3878891712435446</v>
      </c>
      <c r="AS420">
        <v>6748.0900000000838</v>
      </c>
      <c r="AT420">
        <v>0.73776482405852595</v>
      </c>
      <c r="AU420">
        <v>14758850.17</v>
      </c>
    </row>
    <row r="421" spans="1:47" ht="15" x14ac:dyDescent="0.25">
      <c r="A421" t="s">
        <v>1187</v>
      </c>
      <c r="B421" t="s">
        <v>672</v>
      </c>
      <c r="C421" t="s">
        <v>665</v>
      </c>
      <c r="D421"/>
      <c r="E421">
        <v>103.066</v>
      </c>
      <c r="F421" t="s">
        <v>1516</v>
      </c>
      <c r="G421">
        <v>-2857</v>
      </c>
      <c r="H421">
        <v>0.95502461240491143</v>
      </c>
      <c r="I421">
        <v>141479</v>
      </c>
      <c r="J421">
        <v>0</v>
      </c>
      <c r="K421">
        <v>0.81239202221360829</v>
      </c>
      <c r="L421" s="126">
        <v>195611.9614</v>
      </c>
      <c r="M421">
        <v>46627</v>
      </c>
      <c r="N421">
        <v>5</v>
      </c>
      <c r="O421">
        <v>2.35</v>
      </c>
      <c r="P421">
        <v>0</v>
      </c>
      <c r="Q421">
        <v>24.42</v>
      </c>
      <c r="R421">
        <v>12131.5</v>
      </c>
      <c r="S421">
        <v>429.71169700000002</v>
      </c>
      <c r="T421">
        <v>497.99674626963201</v>
      </c>
      <c r="U421">
        <v>0.11745249978615312</v>
      </c>
      <c r="V421">
        <v>0.14301398223283643</v>
      </c>
      <c r="W421">
        <v>0</v>
      </c>
      <c r="X421">
        <v>10468</v>
      </c>
      <c r="Y421">
        <v>32.850000000000009</v>
      </c>
      <c r="Z421">
        <v>57903.409436834081</v>
      </c>
      <c r="AA421">
        <v>18</v>
      </c>
      <c r="AB421">
        <v>13.081025783866055</v>
      </c>
      <c r="AC421">
        <v>5</v>
      </c>
      <c r="AD421">
        <v>85.942339400000009</v>
      </c>
      <c r="AE421">
        <v>0.27710000000000001</v>
      </c>
      <c r="AF421">
        <v>0.11291252158316824</v>
      </c>
      <c r="AG421">
        <v>0.16837461469604714</v>
      </c>
      <c r="AH421">
        <v>0.30507679144337752</v>
      </c>
      <c r="AI421">
        <v>309.39348620989483</v>
      </c>
      <c r="AJ421">
        <v>3.6830840165475744</v>
      </c>
      <c r="AK421">
        <v>1.0726621286197817</v>
      </c>
      <c r="AL421">
        <v>2.2066697254606993</v>
      </c>
      <c r="AM421">
        <v>0.5</v>
      </c>
      <c r="AN421">
        <v>1.4187841681782001</v>
      </c>
      <c r="AO421">
        <v>43</v>
      </c>
      <c r="AP421">
        <v>0</v>
      </c>
      <c r="AQ421">
        <v>5.42</v>
      </c>
      <c r="AR421">
        <v>3.2661445242369838</v>
      </c>
      <c r="AS421">
        <v>28139.940000000002</v>
      </c>
      <c r="AT421">
        <v>0.74892590652988955</v>
      </c>
      <c r="AU421">
        <v>5213049.43</v>
      </c>
    </row>
    <row r="422" spans="1:47" ht="15" x14ac:dyDescent="0.25">
      <c r="A422" t="s">
        <v>1188</v>
      </c>
      <c r="B422" t="s">
        <v>268</v>
      </c>
      <c r="C422" t="s">
        <v>269</v>
      </c>
      <c r="D422"/>
      <c r="E422">
        <v>67.878</v>
      </c>
      <c r="F422" t="s">
        <v>1520</v>
      </c>
      <c r="G422">
        <v>386445</v>
      </c>
      <c r="H422">
        <v>0.15218802195941566</v>
      </c>
      <c r="I422">
        <v>574281</v>
      </c>
      <c r="J422">
        <v>0</v>
      </c>
      <c r="K422">
        <v>0.72743575606922095</v>
      </c>
      <c r="L422" s="126">
        <v>53725.3226</v>
      </c>
      <c r="M422">
        <v>27294</v>
      </c>
      <c r="N422">
        <v>12</v>
      </c>
      <c r="O422">
        <v>115.94</v>
      </c>
      <c r="P422">
        <v>140.63</v>
      </c>
      <c r="Q422">
        <v>-163.91999999999996</v>
      </c>
      <c r="R422">
        <v>12581.9</v>
      </c>
      <c r="S422">
        <v>2868.8925989999998</v>
      </c>
      <c r="T422">
        <v>4177.6871630751602</v>
      </c>
      <c r="U422">
        <v>0.99145702351892062</v>
      </c>
      <c r="V422">
        <v>0.17884690426502789</v>
      </c>
      <c r="W422">
        <v>0.23016943618947935</v>
      </c>
      <c r="X422">
        <v>8640.2000000000007</v>
      </c>
      <c r="Y422">
        <v>189.01999999999998</v>
      </c>
      <c r="Z422">
        <v>67200.158713363679</v>
      </c>
      <c r="AA422">
        <v>12.65</v>
      </c>
      <c r="AB422">
        <v>15.177719812718232</v>
      </c>
      <c r="AC422">
        <v>17.82</v>
      </c>
      <c r="AD422">
        <v>160.99285067340065</v>
      </c>
      <c r="AE422">
        <v>0.99729999999999996</v>
      </c>
      <c r="AF422">
        <v>0.11206880912224509</v>
      </c>
      <c r="AG422">
        <v>0.18986060380037761</v>
      </c>
      <c r="AH422">
        <v>0.30949763607912006</v>
      </c>
      <c r="AI422">
        <v>189.16358186052821</v>
      </c>
      <c r="AJ422">
        <v>6.662314986456356</v>
      </c>
      <c r="AK422">
        <v>1.5993584551032818</v>
      </c>
      <c r="AL422">
        <v>3.6312997291271261</v>
      </c>
      <c r="AM422">
        <v>1</v>
      </c>
      <c r="AN422">
        <v>0.786042107592552</v>
      </c>
      <c r="AO422">
        <v>5</v>
      </c>
      <c r="AP422">
        <v>0.10192837465564739</v>
      </c>
      <c r="AQ422">
        <v>191</v>
      </c>
      <c r="AR422">
        <v>2.5304962880918089</v>
      </c>
      <c r="AS422">
        <v>67109.010000000009</v>
      </c>
      <c r="AT422">
        <v>0.74003002671020057</v>
      </c>
      <c r="AU422">
        <v>36095989.670000002</v>
      </c>
    </row>
    <row r="423" spans="1:47" ht="15" x14ac:dyDescent="0.25">
      <c r="A423" t="s">
        <v>1189</v>
      </c>
      <c r="B423" t="s">
        <v>683</v>
      </c>
      <c r="C423" t="s">
        <v>143</v>
      </c>
      <c r="D423"/>
      <c r="E423">
        <v>74.069000000000003</v>
      </c>
      <c r="F423" t="s">
        <v>1517</v>
      </c>
      <c r="G423">
        <v>371597</v>
      </c>
      <c r="H423">
        <v>0.33981813742662931</v>
      </c>
      <c r="I423">
        <v>289781</v>
      </c>
      <c r="J423">
        <v>6.9150245972107623E-3</v>
      </c>
      <c r="K423">
        <v>0.61568874991583777</v>
      </c>
      <c r="L423" s="126">
        <v>108449.49739999999</v>
      </c>
      <c r="M423">
        <v>35650</v>
      </c>
      <c r="N423">
        <v>5</v>
      </c>
      <c r="O423">
        <v>21.35</v>
      </c>
      <c r="P423">
        <v>0</v>
      </c>
      <c r="Q423">
        <v>-40.599999999999994</v>
      </c>
      <c r="R423">
        <v>11401.1</v>
      </c>
      <c r="S423">
        <v>839.51213199999995</v>
      </c>
      <c r="T423">
        <v>1148.4741836897902</v>
      </c>
      <c r="U423">
        <v>0.99411008630903275</v>
      </c>
      <c r="V423">
        <v>0.1326965457123376</v>
      </c>
      <c r="W423">
        <v>1.1911680151871827E-3</v>
      </c>
      <c r="X423">
        <v>8334</v>
      </c>
      <c r="Y423">
        <v>50</v>
      </c>
      <c r="Z423">
        <v>55278.62</v>
      </c>
      <c r="AA423">
        <v>11</v>
      </c>
      <c r="AB423">
        <v>16.790242639999999</v>
      </c>
      <c r="AC423">
        <v>8</v>
      </c>
      <c r="AD423">
        <v>104.93901649999999</v>
      </c>
      <c r="AE423">
        <v>0.83109999999999995</v>
      </c>
      <c r="AF423">
        <v>0.11496373503699224</v>
      </c>
      <c r="AG423">
        <v>0.18530747816852383</v>
      </c>
      <c r="AH423">
        <v>0.30309674991691843</v>
      </c>
      <c r="AI423">
        <v>212.86172431394954</v>
      </c>
      <c r="AJ423">
        <v>4.841152154448797</v>
      </c>
      <c r="AK423">
        <v>1.2773886961387801</v>
      </c>
      <c r="AL423">
        <v>2.4834228875209847</v>
      </c>
      <c r="AM423">
        <v>3</v>
      </c>
      <c r="AN423">
        <v>1.4760927690596199</v>
      </c>
      <c r="AO423">
        <v>109</v>
      </c>
      <c r="AP423">
        <v>3.6324786324786328E-2</v>
      </c>
      <c r="AQ423">
        <v>4.01</v>
      </c>
      <c r="AR423">
        <v>3.4915503619179185</v>
      </c>
      <c r="AS423">
        <v>-206345.51</v>
      </c>
      <c r="AT423">
        <v>0.57906647778299569</v>
      </c>
      <c r="AU423">
        <v>9571359.5</v>
      </c>
    </row>
    <row r="424" spans="1:47" ht="15" x14ac:dyDescent="0.25">
      <c r="A424" t="s">
        <v>1190</v>
      </c>
      <c r="B424" t="s">
        <v>673</v>
      </c>
      <c r="C424" t="s">
        <v>665</v>
      </c>
      <c r="D424"/>
      <c r="E424">
        <v>92.692000000000007</v>
      </c>
      <c r="F424" t="s">
        <v>1519</v>
      </c>
      <c r="G424">
        <v>1347314</v>
      </c>
      <c r="H424">
        <v>0.79094830868602528</v>
      </c>
      <c r="I424">
        <v>1162124</v>
      </c>
      <c r="J424">
        <v>0</v>
      </c>
      <c r="K424">
        <v>0.58866668151937129</v>
      </c>
      <c r="L424" s="126">
        <v>196539.46340000001</v>
      </c>
      <c r="M424">
        <v>42303</v>
      </c>
      <c r="N424">
        <v>22</v>
      </c>
      <c r="O424">
        <v>9.4700000000000006</v>
      </c>
      <c r="P424">
        <v>0</v>
      </c>
      <c r="Q424">
        <v>-2.9399999999999977</v>
      </c>
      <c r="R424">
        <v>11749.6</v>
      </c>
      <c r="S424">
        <v>535.76537199999996</v>
      </c>
      <c r="T424">
        <v>621.49917298515004</v>
      </c>
      <c r="U424">
        <v>0.18734431011342034</v>
      </c>
      <c r="V424">
        <v>0.12416167687672057</v>
      </c>
      <c r="W424">
        <v>7.4659547052622881E-3</v>
      </c>
      <c r="X424">
        <v>10128.800000000001</v>
      </c>
      <c r="Y424">
        <v>42.870000000000005</v>
      </c>
      <c r="Z424">
        <v>45574.877536738975</v>
      </c>
      <c r="AA424">
        <v>14.18</v>
      </c>
      <c r="AB424">
        <v>12.497442780499181</v>
      </c>
      <c r="AC424">
        <v>4</v>
      </c>
      <c r="AD424">
        <v>133.94134299999999</v>
      </c>
      <c r="AE424">
        <v>0.33250000000000002</v>
      </c>
      <c r="AF424">
        <v>0.11010428928156599</v>
      </c>
      <c r="AG424">
        <v>0.17449174669099274</v>
      </c>
      <c r="AH424">
        <v>0.2882946877374637</v>
      </c>
      <c r="AI424">
        <v>228.38542092264973</v>
      </c>
      <c r="AJ424">
        <v>5.7978682750222701</v>
      </c>
      <c r="AK424">
        <v>1.4743374114301124</v>
      </c>
      <c r="AL424">
        <v>3.1195063786664052</v>
      </c>
      <c r="AM424">
        <v>0.5</v>
      </c>
      <c r="AN424">
        <v>1.4315897011038301</v>
      </c>
      <c r="AO424">
        <v>68</v>
      </c>
      <c r="AP424">
        <v>4.0880503144654086E-2</v>
      </c>
      <c r="AQ424">
        <v>4.54</v>
      </c>
      <c r="AR424">
        <v>3.7978440987211859</v>
      </c>
      <c r="AS424">
        <v>5389.9700000000012</v>
      </c>
      <c r="AT424">
        <v>0.59379226422519404</v>
      </c>
      <c r="AU424">
        <v>6295023.96</v>
      </c>
    </row>
    <row r="425" spans="1:47" ht="15" x14ac:dyDescent="0.25">
      <c r="A425" t="s">
        <v>1191</v>
      </c>
      <c r="B425" t="s">
        <v>609</v>
      </c>
      <c r="C425" t="s">
        <v>139</v>
      </c>
      <c r="D425"/>
      <c r="E425">
        <v>94.442999999999998</v>
      </c>
      <c r="F425" t="s">
        <v>1520</v>
      </c>
      <c r="G425">
        <v>-385347</v>
      </c>
      <c r="H425">
        <v>0.37114424884039571</v>
      </c>
      <c r="I425">
        <v>-300982</v>
      </c>
      <c r="J425">
        <v>0</v>
      </c>
      <c r="K425">
        <v>0.77623372563870663</v>
      </c>
      <c r="L425" s="126">
        <v>195256.10399999999</v>
      </c>
      <c r="M425">
        <v>36890</v>
      </c>
      <c r="N425">
        <v>27</v>
      </c>
      <c r="O425">
        <v>7.14</v>
      </c>
      <c r="P425">
        <v>0</v>
      </c>
      <c r="Q425">
        <v>75.7</v>
      </c>
      <c r="R425">
        <v>12459.800000000001</v>
      </c>
      <c r="S425">
        <v>1007.938834</v>
      </c>
      <c r="T425">
        <v>1183.1756391788301</v>
      </c>
      <c r="U425">
        <v>0.28115287598890154</v>
      </c>
      <c r="V425">
        <v>0.13392634795535618</v>
      </c>
      <c r="W425">
        <v>9.9212369468046498E-4</v>
      </c>
      <c r="X425">
        <v>10614.4</v>
      </c>
      <c r="Y425">
        <v>56.169999999999995</v>
      </c>
      <c r="Z425">
        <v>59427.701620081898</v>
      </c>
      <c r="AA425">
        <v>15.333333333333334</v>
      </c>
      <c r="AB425">
        <v>17.944433576642339</v>
      </c>
      <c r="AC425">
        <v>6.6</v>
      </c>
      <c r="AD425">
        <v>152.71800515151517</v>
      </c>
      <c r="AE425">
        <v>0.28810000000000002</v>
      </c>
      <c r="AF425">
        <v>0.11585505318302625</v>
      </c>
      <c r="AG425">
        <v>0.17590849899714084</v>
      </c>
      <c r="AH425">
        <v>0.29558037541454568</v>
      </c>
      <c r="AI425">
        <v>225.23489753744323</v>
      </c>
      <c r="AJ425">
        <v>5.0412289503706669</v>
      </c>
      <c r="AK425">
        <v>0.82698246433180778</v>
      </c>
      <c r="AL425">
        <v>3.010676627478273</v>
      </c>
      <c r="AM425">
        <v>2</v>
      </c>
      <c r="AN425">
        <v>1.45026841126854</v>
      </c>
      <c r="AO425">
        <v>161</v>
      </c>
      <c r="AP425">
        <v>0</v>
      </c>
      <c r="AQ425">
        <v>3.27</v>
      </c>
      <c r="AR425">
        <v>4.0016178603006187</v>
      </c>
      <c r="AS425">
        <v>-24841.26999999996</v>
      </c>
      <c r="AT425">
        <v>0.56172390053316801</v>
      </c>
      <c r="AU425">
        <v>12558724</v>
      </c>
    </row>
    <row r="426" spans="1:47" ht="15" x14ac:dyDescent="0.25">
      <c r="A426" t="s">
        <v>1192</v>
      </c>
      <c r="B426" t="s">
        <v>270</v>
      </c>
      <c r="C426" t="s">
        <v>109</v>
      </c>
      <c r="D426"/>
      <c r="E426">
        <v>83.326999999999998</v>
      </c>
      <c r="F426" t="s">
        <v>1520</v>
      </c>
      <c r="G426">
        <v>4575309</v>
      </c>
      <c r="H426">
        <v>3.5398169439755038E-2</v>
      </c>
      <c r="I426">
        <v>4472148</v>
      </c>
      <c r="J426">
        <v>0</v>
      </c>
      <c r="K426">
        <v>0.77619192816188987</v>
      </c>
      <c r="L426" s="126">
        <v>164828.94320000001</v>
      </c>
      <c r="M426">
        <v>37640</v>
      </c>
      <c r="N426">
        <v>167</v>
      </c>
      <c r="O426">
        <v>1555.9300000000005</v>
      </c>
      <c r="P426">
        <v>0</v>
      </c>
      <c r="Q426">
        <v>-83.21</v>
      </c>
      <c r="R426">
        <v>13343</v>
      </c>
      <c r="S426">
        <v>10204.661289</v>
      </c>
      <c r="T426">
        <v>12792.5761921964</v>
      </c>
      <c r="U426">
        <v>0.42444606717803629</v>
      </c>
      <c r="V426">
        <v>0.15834448162838968</v>
      </c>
      <c r="W426">
        <v>2.1830324367564612E-2</v>
      </c>
      <c r="X426">
        <v>10643.7</v>
      </c>
      <c r="Y426">
        <v>641.84000000000015</v>
      </c>
      <c r="Z426">
        <v>72498.350056088733</v>
      </c>
      <c r="AA426">
        <v>12.61726618705036</v>
      </c>
      <c r="AB426">
        <v>15.89907342795712</v>
      </c>
      <c r="AC426">
        <v>63.25</v>
      </c>
      <c r="AD426">
        <v>161.33851840316206</v>
      </c>
      <c r="AE426">
        <v>0.25190000000000001</v>
      </c>
      <c r="AF426">
        <v>0.11400551377835753</v>
      </c>
      <c r="AG426">
        <v>0.1633916978930981</v>
      </c>
      <c r="AH426">
        <v>0.28560222064972018</v>
      </c>
      <c r="AI426">
        <v>169.75977457158305</v>
      </c>
      <c r="AJ426">
        <v>5.0661896935995854</v>
      </c>
      <c r="AK426">
        <v>1.2185429831655548</v>
      </c>
      <c r="AL426">
        <v>2.4400347391189148</v>
      </c>
      <c r="AM426">
        <v>3</v>
      </c>
      <c r="AN426">
        <v>0.45490544516793102</v>
      </c>
      <c r="AO426">
        <v>29</v>
      </c>
      <c r="AP426">
        <v>0.2131578947368421</v>
      </c>
      <c r="AQ426">
        <v>78.03</v>
      </c>
      <c r="AR426">
        <v>3.6644531113578904</v>
      </c>
      <c r="AS426">
        <v>-12576.189999999478</v>
      </c>
      <c r="AT426">
        <v>0.49272962095360429</v>
      </c>
      <c r="AU426">
        <v>136160958.62</v>
      </c>
    </row>
    <row r="427" spans="1:47" ht="15" x14ac:dyDescent="0.25">
      <c r="A427" t="s">
        <v>1193</v>
      </c>
      <c r="B427" t="s">
        <v>533</v>
      </c>
      <c r="C427" t="s">
        <v>246</v>
      </c>
      <c r="D427"/>
      <c r="E427">
        <v>93.525000000000006</v>
      </c>
      <c r="F427" t="s">
        <v>1516</v>
      </c>
      <c r="G427">
        <v>1010759</v>
      </c>
      <c r="H427">
        <v>0.84681446655170545</v>
      </c>
      <c r="I427">
        <v>1018783</v>
      </c>
      <c r="J427">
        <v>4.5018011355843421E-3</v>
      </c>
      <c r="K427">
        <v>0.67740190414482992</v>
      </c>
      <c r="L427" s="126">
        <v>225833.9417</v>
      </c>
      <c r="M427">
        <v>40069</v>
      </c>
      <c r="N427">
        <v>18</v>
      </c>
      <c r="O427">
        <v>20.61</v>
      </c>
      <c r="P427">
        <v>0</v>
      </c>
      <c r="Q427">
        <v>32.749999999999993</v>
      </c>
      <c r="R427">
        <v>13968.1</v>
      </c>
      <c r="S427">
        <v>809.14088600000002</v>
      </c>
      <c r="T427">
        <v>936.81014891956204</v>
      </c>
      <c r="U427">
        <v>0.29249234106803002</v>
      </c>
      <c r="V427">
        <v>0.13474599527281828</v>
      </c>
      <c r="W427">
        <v>3.7076361507704112E-3</v>
      </c>
      <c r="X427">
        <v>12064.5</v>
      </c>
      <c r="Y427">
        <v>61.25</v>
      </c>
      <c r="Z427">
        <v>49634.62857142857</v>
      </c>
      <c r="AA427">
        <v>14.661290322580646</v>
      </c>
      <c r="AB427">
        <v>13.210463444897959</v>
      </c>
      <c r="AC427">
        <v>10.5</v>
      </c>
      <c r="AD427">
        <v>77.061036761904759</v>
      </c>
      <c r="AE427">
        <v>0.45429999999999998</v>
      </c>
      <c r="AF427">
        <v>0.13177086228777038</v>
      </c>
      <c r="AG427">
        <v>0.15146673698752594</v>
      </c>
      <c r="AH427">
        <v>0.2889791151993007</v>
      </c>
      <c r="AI427">
        <v>203.06599609897847</v>
      </c>
      <c r="AJ427">
        <v>5.826963830344047</v>
      </c>
      <c r="AK427">
        <v>1.586024989501488</v>
      </c>
      <c r="AL427">
        <v>2.7316495140254036</v>
      </c>
      <c r="AM427">
        <v>2.4</v>
      </c>
      <c r="AN427">
        <v>1.3113556810587399</v>
      </c>
      <c r="AO427">
        <v>146</v>
      </c>
      <c r="AP427">
        <v>1.0186757215619695E-2</v>
      </c>
      <c r="AQ427">
        <v>3.98</v>
      </c>
      <c r="AR427">
        <v>3.3161498080461809</v>
      </c>
      <c r="AS427">
        <v>9883.0900000000256</v>
      </c>
      <c r="AT427">
        <v>0.62515551696999383</v>
      </c>
      <c r="AU427">
        <v>11302149.84</v>
      </c>
    </row>
    <row r="428" spans="1:47" ht="15" x14ac:dyDescent="0.25">
      <c r="A428" t="s">
        <v>1194</v>
      </c>
      <c r="B428" t="s">
        <v>383</v>
      </c>
      <c r="C428" t="s">
        <v>384</v>
      </c>
      <c r="D428"/>
      <c r="E428">
        <v>89.91</v>
      </c>
      <c r="F428" t="s">
        <v>1517</v>
      </c>
      <c r="G428">
        <v>682128</v>
      </c>
      <c r="H428">
        <v>0.46242082057892869</v>
      </c>
      <c r="I428">
        <v>574883</v>
      </c>
      <c r="J428">
        <v>0</v>
      </c>
      <c r="K428">
        <v>0.7160989899123027</v>
      </c>
      <c r="L428" s="126">
        <v>136022.79380000001</v>
      </c>
      <c r="M428">
        <v>33330</v>
      </c>
      <c r="N428">
        <v>63</v>
      </c>
      <c r="O428">
        <v>43.54</v>
      </c>
      <c r="P428">
        <v>0</v>
      </c>
      <c r="Q428">
        <v>-188.19</v>
      </c>
      <c r="R428">
        <v>11055.5</v>
      </c>
      <c r="S428">
        <v>1422.2752399999999</v>
      </c>
      <c r="T428">
        <v>1728.5161603326301</v>
      </c>
      <c r="U428">
        <v>0.44201760834984377</v>
      </c>
      <c r="V428">
        <v>0.17468211638135528</v>
      </c>
      <c r="W428">
        <v>2.2129014915565851E-3</v>
      </c>
      <c r="X428">
        <v>9096.8000000000011</v>
      </c>
      <c r="Y428">
        <v>113.5</v>
      </c>
      <c r="Z428">
        <v>52864.264317180619</v>
      </c>
      <c r="AA428">
        <v>11.6</v>
      </c>
      <c r="AB428">
        <v>12.531059383259912</v>
      </c>
      <c r="AC428">
        <v>12.5</v>
      </c>
      <c r="AD428">
        <v>113.78201919999999</v>
      </c>
      <c r="AE428">
        <v>0.48759999999999998</v>
      </c>
      <c r="AF428">
        <v>0.10226572491919499</v>
      </c>
      <c r="AG428">
        <v>0.17629024429748327</v>
      </c>
      <c r="AH428">
        <v>0.28223853247945929</v>
      </c>
      <c r="AI428">
        <v>178.68552643860974</v>
      </c>
      <c r="AJ428">
        <v>5.6084918942315252</v>
      </c>
      <c r="AK428">
        <v>1.5328844731250493</v>
      </c>
      <c r="AL428">
        <v>2.8977389627764225</v>
      </c>
      <c r="AM428">
        <v>1.5</v>
      </c>
      <c r="AN428">
        <v>1.23944719930475</v>
      </c>
      <c r="AO428">
        <v>178</v>
      </c>
      <c r="AP428">
        <v>2.1248339973439574E-2</v>
      </c>
      <c r="AQ428">
        <v>3.88</v>
      </c>
      <c r="AR428">
        <v>3.725017598173086</v>
      </c>
      <c r="AS428">
        <v>35599.650000000023</v>
      </c>
      <c r="AT428">
        <v>0.55690111477063098</v>
      </c>
      <c r="AU428">
        <v>15724005.970000001</v>
      </c>
    </row>
    <row r="429" spans="1:47" ht="15" x14ac:dyDescent="0.25">
      <c r="A429" t="s">
        <v>1195</v>
      </c>
      <c r="B429" t="s">
        <v>477</v>
      </c>
      <c r="C429" t="s">
        <v>204</v>
      </c>
      <c r="D429"/>
      <c r="E429">
        <v>88.285000000000011</v>
      </c>
      <c r="F429" t="s">
        <v>1516</v>
      </c>
      <c r="G429">
        <v>1668261</v>
      </c>
      <c r="H429">
        <v>0.11907816003955161</v>
      </c>
      <c r="I429">
        <v>1481122</v>
      </c>
      <c r="J429">
        <v>7.0603930336025043E-3</v>
      </c>
      <c r="K429">
        <v>0.68257672502846745</v>
      </c>
      <c r="L429" s="126">
        <v>252876.3217</v>
      </c>
      <c r="M429">
        <v>40449</v>
      </c>
      <c r="N429">
        <v>20</v>
      </c>
      <c r="O429">
        <v>38.06</v>
      </c>
      <c r="P429">
        <v>0</v>
      </c>
      <c r="Q429">
        <v>217.54</v>
      </c>
      <c r="R429">
        <v>11789.9</v>
      </c>
      <c r="S429">
        <v>1914.047139</v>
      </c>
      <c r="T429">
        <v>2215.4645828776702</v>
      </c>
      <c r="U429">
        <v>0.31487329372403716</v>
      </c>
      <c r="V429">
        <v>9.5261302757288044E-2</v>
      </c>
      <c r="W429">
        <v>2.6089247742398466E-3</v>
      </c>
      <c r="X429">
        <v>10185.800000000001</v>
      </c>
      <c r="Y429">
        <v>118.62</v>
      </c>
      <c r="Z429">
        <v>64390.549654358452</v>
      </c>
      <c r="AA429">
        <v>14.09375</v>
      </c>
      <c r="AB429">
        <v>16.135956322711177</v>
      </c>
      <c r="AC429">
        <v>16.82</v>
      </c>
      <c r="AD429">
        <v>113.79590600475625</v>
      </c>
      <c r="AE429">
        <v>0.56520000000000004</v>
      </c>
      <c r="AF429">
        <v>0.11298745174984874</v>
      </c>
      <c r="AG429">
        <v>0.14802151697803972</v>
      </c>
      <c r="AH429">
        <v>0.27287627788780322</v>
      </c>
      <c r="AI429">
        <v>183.25776458319504</v>
      </c>
      <c r="AJ429">
        <v>6.2998713665028339</v>
      </c>
      <c r="AK429">
        <v>1.0660118199131039</v>
      </c>
      <c r="AL429">
        <v>2.4509668609093294</v>
      </c>
      <c r="AM429">
        <v>2</v>
      </c>
      <c r="AN429">
        <v>1.0417025858128399</v>
      </c>
      <c r="AO429">
        <v>49</v>
      </c>
      <c r="AP429">
        <v>5.0632911392405063E-2</v>
      </c>
      <c r="AQ429">
        <v>17.47</v>
      </c>
      <c r="AR429">
        <v>4.263321548676382</v>
      </c>
      <c r="AS429">
        <v>-97030.340000000084</v>
      </c>
      <c r="AT429">
        <v>0.47667756699556041</v>
      </c>
      <c r="AU429">
        <v>22566370.280000001</v>
      </c>
    </row>
    <row r="430" spans="1:47" ht="15" x14ac:dyDescent="0.25">
      <c r="A430" t="s">
        <v>1196</v>
      </c>
      <c r="B430" t="s">
        <v>399</v>
      </c>
      <c r="C430" t="s">
        <v>164</v>
      </c>
      <c r="D430"/>
      <c r="E430">
        <v>80.292000000000002</v>
      </c>
      <c r="F430" t="s">
        <v>1516</v>
      </c>
      <c r="G430">
        <v>-248814</v>
      </c>
      <c r="H430">
        <v>0.3667085021570885</v>
      </c>
      <c r="I430">
        <v>-227846</v>
      </c>
      <c r="J430">
        <v>1.4992412641799006E-2</v>
      </c>
      <c r="K430">
        <v>0.68715915152791618</v>
      </c>
      <c r="L430" s="126">
        <v>230989.5822</v>
      </c>
      <c r="M430">
        <v>33256</v>
      </c>
      <c r="N430">
        <v>12</v>
      </c>
      <c r="O430">
        <v>18.66</v>
      </c>
      <c r="P430">
        <v>0</v>
      </c>
      <c r="Q430">
        <v>298.64999999999998</v>
      </c>
      <c r="R430">
        <v>11434.800000000001</v>
      </c>
      <c r="S430">
        <v>741.44789100000003</v>
      </c>
      <c r="T430">
        <v>1001.4905687897</v>
      </c>
      <c r="U430">
        <v>0.99964683829682643</v>
      </c>
      <c r="V430">
        <v>0.1536326401122638</v>
      </c>
      <c r="W430">
        <v>0</v>
      </c>
      <c r="X430">
        <v>8465.7000000000007</v>
      </c>
      <c r="Y430">
        <v>46.18</v>
      </c>
      <c r="Z430">
        <v>55958.033780857513</v>
      </c>
      <c r="AA430">
        <v>9.02</v>
      </c>
      <c r="AB430">
        <v>16.055606128194025</v>
      </c>
      <c r="AC430">
        <v>7</v>
      </c>
      <c r="AD430">
        <v>105.92112728571429</v>
      </c>
      <c r="AE430">
        <v>0.84209999999999996</v>
      </c>
      <c r="AF430">
        <v>0.10833748608624098</v>
      </c>
      <c r="AG430">
        <v>0.17843279439965992</v>
      </c>
      <c r="AH430">
        <v>0.29010201105085665</v>
      </c>
      <c r="AI430">
        <v>214.1539573143111</v>
      </c>
      <c r="AJ430">
        <v>6.1495357844619107</v>
      </c>
      <c r="AK430">
        <v>1.7362527710600566</v>
      </c>
      <c r="AL430">
        <v>2.8557170747682386</v>
      </c>
      <c r="AM430">
        <v>2</v>
      </c>
      <c r="AN430">
        <v>1.1271481066411799</v>
      </c>
      <c r="AO430">
        <v>34</v>
      </c>
      <c r="AP430">
        <v>1.2684989429175475E-2</v>
      </c>
      <c r="AQ430">
        <v>13.47</v>
      </c>
      <c r="AR430">
        <v>3.1369902694610778</v>
      </c>
      <c r="AS430">
        <v>-55977.020000000019</v>
      </c>
      <c r="AT430">
        <v>0.68586523679697575</v>
      </c>
      <c r="AU430">
        <v>8478311.1099999994</v>
      </c>
    </row>
    <row r="431" spans="1:47" ht="15" x14ac:dyDescent="0.25">
      <c r="A431" t="s">
        <v>1197</v>
      </c>
      <c r="B431" t="s">
        <v>555</v>
      </c>
      <c r="C431" t="s">
        <v>269</v>
      </c>
      <c r="D431"/>
      <c r="E431">
        <v>92.132000000000005</v>
      </c>
      <c r="F431" t="s">
        <v>1516</v>
      </c>
      <c r="G431">
        <v>2006145</v>
      </c>
      <c r="H431">
        <v>0.88059069633802556</v>
      </c>
      <c r="I431">
        <v>1657194</v>
      </c>
      <c r="J431">
        <v>0</v>
      </c>
      <c r="K431">
        <v>0.72720041378480638</v>
      </c>
      <c r="L431" s="126">
        <v>239327.6048</v>
      </c>
      <c r="M431">
        <v>45623</v>
      </c>
      <c r="N431">
        <v>18</v>
      </c>
      <c r="O431">
        <v>17.22</v>
      </c>
      <c r="P431">
        <v>0</v>
      </c>
      <c r="Q431">
        <v>-21.9</v>
      </c>
      <c r="R431">
        <v>14760</v>
      </c>
      <c r="S431">
        <v>1669.941032</v>
      </c>
      <c r="T431">
        <v>1898.0727460155401</v>
      </c>
      <c r="U431">
        <v>0.25465078637579103</v>
      </c>
      <c r="V431">
        <v>8.5234125799958177E-2</v>
      </c>
      <c r="W431">
        <v>3.3343011479461629E-2</v>
      </c>
      <c r="X431">
        <v>12986</v>
      </c>
      <c r="Y431">
        <v>103.99000000000001</v>
      </c>
      <c r="Z431">
        <v>73231.829983652264</v>
      </c>
      <c r="AA431">
        <v>12.263636363636364</v>
      </c>
      <c r="AB431">
        <v>16.058669410520242</v>
      </c>
      <c r="AC431">
        <v>11</v>
      </c>
      <c r="AD431">
        <v>151.8128210909091</v>
      </c>
      <c r="AE431">
        <v>0</v>
      </c>
      <c r="AF431">
        <v>0.13026382241386736</v>
      </c>
      <c r="AG431">
        <v>0.11283986016413518</v>
      </c>
      <c r="AH431">
        <v>0.24469303896637723</v>
      </c>
      <c r="AI431">
        <v>8.6829413267569802</v>
      </c>
      <c r="AJ431">
        <v>236.94813724137933</v>
      </c>
      <c r="AK431">
        <v>61.639512413793106</v>
      </c>
      <c r="AL431">
        <v>141.23270206896552</v>
      </c>
      <c r="AM431">
        <v>0</v>
      </c>
      <c r="AN431">
        <v>1.0681287333805001</v>
      </c>
      <c r="AO431">
        <v>24</v>
      </c>
      <c r="AP431">
        <v>6.1855670103092781E-3</v>
      </c>
      <c r="AQ431">
        <v>36.04</v>
      </c>
      <c r="AR431">
        <v>5.5785383663919648</v>
      </c>
      <c r="AS431">
        <v>-71053.25</v>
      </c>
      <c r="AT431">
        <v>0.36674947693602156</v>
      </c>
      <c r="AU431">
        <v>24648375.5</v>
      </c>
    </row>
    <row r="432" spans="1:47" ht="15" x14ac:dyDescent="0.25">
      <c r="A432" t="s">
        <v>1198</v>
      </c>
      <c r="B432" t="s">
        <v>717</v>
      </c>
      <c r="C432" t="s">
        <v>100</v>
      </c>
      <c r="D432"/>
      <c r="E432">
        <v>94.781000000000006</v>
      </c>
      <c r="F432" t="s">
        <v>1519</v>
      </c>
      <c r="G432">
        <v>-1929502</v>
      </c>
      <c r="H432">
        <v>0.42455333529147837</v>
      </c>
      <c r="I432">
        <v>-1634437</v>
      </c>
      <c r="J432">
        <v>1.3078942889765174E-2</v>
      </c>
      <c r="K432">
        <v>0.8252075976797969</v>
      </c>
      <c r="L432" s="126">
        <v>138962.34280000001</v>
      </c>
      <c r="M432">
        <v>36879</v>
      </c>
      <c r="N432">
        <v>61</v>
      </c>
      <c r="O432">
        <v>71.000000000000014</v>
      </c>
      <c r="P432">
        <v>0</v>
      </c>
      <c r="Q432">
        <v>227.96999999999997</v>
      </c>
      <c r="R432">
        <v>10212.9</v>
      </c>
      <c r="S432">
        <v>4760.9849640000002</v>
      </c>
      <c r="T432">
        <v>5552.4294713566896</v>
      </c>
      <c r="U432">
        <v>0.37646691547081301</v>
      </c>
      <c r="V432">
        <v>0.10878740426956744</v>
      </c>
      <c r="W432">
        <v>5.4858352205457619E-3</v>
      </c>
      <c r="X432">
        <v>8757.2000000000007</v>
      </c>
      <c r="Y432">
        <v>279.91999999999996</v>
      </c>
      <c r="Z432">
        <v>63517.319234066883</v>
      </c>
      <c r="AA432">
        <v>13.305647840531561</v>
      </c>
      <c r="AB432">
        <v>17.00837726493284</v>
      </c>
      <c r="AC432">
        <v>29</v>
      </c>
      <c r="AD432">
        <v>164.17189531034484</v>
      </c>
      <c r="AE432">
        <v>0</v>
      </c>
      <c r="AF432">
        <v>0.10973641680799361</v>
      </c>
      <c r="AG432">
        <v>0.13866928307401319</v>
      </c>
      <c r="AH432">
        <v>0.25073480925938424</v>
      </c>
      <c r="AI432">
        <v>149.5995062756094</v>
      </c>
      <c r="AJ432">
        <v>5.4078085367172068</v>
      </c>
      <c r="AK432">
        <v>1.2669957079134733</v>
      </c>
      <c r="AL432">
        <v>3.0393313780026703</v>
      </c>
      <c r="AM432">
        <v>1.5</v>
      </c>
      <c r="AN432">
        <v>0.82839490100507795</v>
      </c>
      <c r="AO432">
        <v>24</v>
      </c>
      <c r="AP432">
        <v>2.0082881734140898E-2</v>
      </c>
      <c r="AQ432">
        <v>102.96</v>
      </c>
      <c r="AR432">
        <v>3.2860786914017246</v>
      </c>
      <c r="AS432">
        <v>-99724.860000000102</v>
      </c>
      <c r="AT432">
        <v>0.56410596133107216</v>
      </c>
      <c r="AU432">
        <v>48623596.359999999</v>
      </c>
    </row>
    <row r="433" spans="1:47" ht="15" x14ac:dyDescent="0.25">
      <c r="A433" t="s">
        <v>1199</v>
      </c>
      <c r="B433" t="s">
        <v>385</v>
      </c>
      <c r="C433" t="s">
        <v>124</v>
      </c>
      <c r="D433"/>
      <c r="E433">
        <v>103.02600000000001</v>
      </c>
      <c r="F433" t="s">
        <v>1516</v>
      </c>
      <c r="G433">
        <v>0</v>
      </c>
      <c r="H433">
        <v>0</v>
      </c>
      <c r="I433">
        <v>0</v>
      </c>
      <c r="J433">
        <v>0</v>
      </c>
      <c r="K433">
        <v>0</v>
      </c>
      <c r="L433" s="126">
        <v>168294.08900000001</v>
      </c>
      <c r="M433">
        <v>62253</v>
      </c>
      <c r="N433">
        <v>56</v>
      </c>
      <c r="O433">
        <v>53.960000000000008</v>
      </c>
      <c r="P433">
        <v>0</v>
      </c>
      <c r="Q433">
        <v>-49.71</v>
      </c>
      <c r="R433">
        <v>11577.7</v>
      </c>
      <c r="S433">
        <v>5033.2644929999997</v>
      </c>
      <c r="T433">
        <v>5800.4730455417202</v>
      </c>
      <c r="U433">
        <v>0.11398132579717783</v>
      </c>
      <c r="V433">
        <v>0.10402745131478629</v>
      </c>
      <c r="W433">
        <v>7.3408403336216255E-3</v>
      </c>
      <c r="X433">
        <v>10046.300000000001</v>
      </c>
      <c r="Y433">
        <v>299.10000000000002</v>
      </c>
      <c r="Z433">
        <v>65510.936141758604</v>
      </c>
      <c r="AA433">
        <v>10.983606557377049</v>
      </c>
      <c r="AB433">
        <v>16.828032407221663</v>
      </c>
      <c r="AC433">
        <v>34.5</v>
      </c>
      <c r="AD433">
        <v>145.89172443478259</v>
      </c>
      <c r="AE433">
        <v>0.43219999999999997</v>
      </c>
      <c r="AF433">
        <v>0.11191455076152516</v>
      </c>
      <c r="AG433">
        <v>0.14473809082232597</v>
      </c>
      <c r="AH433">
        <v>0.26055417450394236</v>
      </c>
      <c r="AI433">
        <v>166.89089181946156</v>
      </c>
      <c r="AJ433">
        <v>6.2034283207500893</v>
      </c>
      <c r="AK433">
        <v>1.398077763730259</v>
      </c>
      <c r="AL433">
        <v>3.3027360518853439</v>
      </c>
      <c r="AM433">
        <v>2.4</v>
      </c>
      <c r="AN433">
        <v>1.2472366477060799</v>
      </c>
      <c r="AO433">
        <v>28</v>
      </c>
      <c r="AP433">
        <v>0.10620126253249164</v>
      </c>
      <c r="AQ433">
        <v>90.75</v>
      </c>
      <c r="AR433">
        <v>4.425752597848799</v>
      </c>
      <c r="AS433">
        <v>-16552.819999999832</v>
      </c>
      <c r="AT433">
        <v>0.37964647273526686</v>
      </c>
      <c r="AU433">
        <v>58273527.469999999</v>
      </c>
    </row>
    <row r="434" spans="1:47" ht="15" x14ac:dyDescent="0.25">
      <c r="A434" t="s">
        <v>1200</v>
      </c>
      <c r="B434" t="s">
        <v>498</v>
      </c>
      <c r="C434" t="s">
        <v>392</v>
      </c>
      <c r="D434"/>
      <c r="E434">
        <v>96.36</v>
      </c>
      <c r="F434" t="s">
        <v>1516</v>
      </c>
      <c r="G434">
        <v>0</v>
      </c>
      <c r="H434">
        <v>0</v>
      </c>
      <c r="I434">
        <v>0</v>
      </c>
      <c r="J434">
        <v>0</v>
      </c>
      <c r="K434">
        <v>0</v>
      </c>
      <c r="L434" s="126">
        <v>174982.0913</v>
      </c>
      <c r="M434">
        <v>40558</v>
      </c>
      <c r="N434">
        <v>5</v>
      </c>
      <c r="O434">
        <v>0.42</v>
      </c>
      <c r="P434">
        <v>0</v>
      </c>
      <c r="Q434">
        <v>182.18</v>
      </c>
      <c r="R434">
        <v>10472</v>
      </c>
      <c r="S434">
        <v>497.45988299999999</v>
      </c>
      <c r="T434">
        <v>552.42893589756</v>
      </c>
      <c r="U434">
        <v>0.21288599868866209</v>
      </c>
      <c r="V434">
        <v>9.2669951036031581E-2</v>
      </c>
      <c r="W434">
        <v>0</v>
      </c>
      <c r="X434">
        <v>9429.9</v>
      </c>
      <c r="Y434">
        <v>32.769999999999996</v>
      </c>
      <c r="Z434">
        <v>59488.360085444016</v>
      </c>
      <c r="AA434">
        <v>16.696428571428573</v>
      </c>
      <c r="AB434">
        <v>15.180344308819043</v>
      </c>
      <c r="AC434">
        <v>6</v>
      </c>
      <c r="AD434">
        <v>82.909980500000003</v>
      </c>
      <c r="AE434">
        <v>0.45429999999999998</v>
      </c>
      <c r="AF434">
        <v>0.1333342486013277</v>
      </c>
      <c r="AG434">
        <v>1.0304292637186123E-2</v>
      </c>
      <c r="AH434">
        <v>0.27316714663060637</v>
      </c>
      <c r="AI434">
        <v>173.63008144317035</v>
      </c>
      <c r="AJ434">
        <v>5.9620200523305629</v>
      </c>
      <c r="AK434">
        <v>0.55101164702340988</v>
      </c>
      <c r="AL434">
        <v>4.1126246324125315</v>
      </c>
      <c r="AM434">
        <v>4</v>
      </c>
      <c r="AN434">
        <v>0.74127490724822798</v>
      </c>
      <c r="AO434">
        <v>36</v>
      </c>
      <c r="AP434">
        <v>0</v>
      </c>
      <c r="AQ434">
        <v>2.75</v>
      </c>
      <c r="AR434">
        <v>3.7849551809998085</v>
      </c>
      <c r="AS434">
        <v>2374.2900000000081</v>
      </c>
      <c r="AT434">
        <v>0.55074234442784653</v>
      </c>
      <c r="AU434">
        <v>5209376.53</v>
      </c>
    </row>
    <row r="435" spans="1:47" ht="15" x14ac:dyDescent="0.25">
      <c r="A435" t="s">
        <v>1201</v>
      </c>
      <c r="B435" t="s">
        <v>484</v>
      </c>
      <c r="C435" t="s">
        <v>216</v>
      </c>
      <c r="D435"/>
      <c r="E435">
        <v>94.442999999999998</v>
      </c>
      <c r="F435" t="s">
        <v>1517</v>
      </c>
      <c r="G435">
        <v>1453287</v>
      </c>
      <c r="H435">
        <v>0.26552894410857836</v>
      </c>
      <c r="I435">
        <v>2035573</v>
      </c>
      <c r="J435">
        <v>0</v>
      </c>
      <c r="K435">
        <v>0.75884819222800193</v>
      </c>
      <c r="L435" s="126">
        <v>117425.15360000001</v>
      </c>
      <c r="M435">
        <v>53119</v>
      </c>
      <c r="N435">
        <v>0</v>
      </c>
      <c r="O435">
        <v>180.42000000000002</v>
      </c>
      <c r="P435">
        <v>0.36</v>
      </c>
      <c r="Q435">
        <v>-107</v>
      </c>
      <c r="R435">
        <v>11651.300000000001</v>
      </c>
      <c r="S435">
        <v>10227.399508</v>
      </c>
      <c r="T435">
        <v>12448.135568175401</v>
      </c>
      <c r="U435">
        <v>0.25235008556976768</v>
      </c>
      <c r="V435">
        <v>0.14660028297781832</v>
      </c>
      <c r="W435">
        <v>3.3177664247356201E-2</v>
      </c>
      <c r="X435">
        <v>9572.7000000000007</v>
      </c>
      <c r="Y435">
        <v>538.09999999999991</v>
      </c>
      <c r="Z435">
        <v>72744.800223006881</v>
      </c>
      <c r="AA435">
        <v>12.847787610619468</v>
      </c>
      <c r="AB435">
        <v>19.006503452889802</v>
      </c>
      <c r="AC435">
        <v>82.95</v>
      </c>
      <c r="AD435">
        <v>123.29595549125979</v>
      </c>
      <c r="AE435">
        <v>0</v>
      </c>
      <c r="AF435">
        <v>0.11125439808038264</v>
      </c>
      <c r="AG435">
        <v>0.13089287687825626</v>
      </c>
      <c r="AH435">
        <v>0.26562238153247442</v>
      </c>
      <c r="AI435">
        <v>157.56918449694336</v>
      </c>
      <c r="AJ435">
        <v>7.4502462267060414</v>
      </c>
      <c r="AK435">
        <v>1.896322075452848</v>
      </c>
      <c r="AL435">
        <v>3.8331210476052782</v>
      </c>
      <c r="AM435">
        <v>0.5</v>
      </c>
      <c r="AN435">
        <v>1.1031667720774101</v>
      </c>
      <c r="AO435">
        <v>39</v>
      </c>
      <c r="AP435">
        <v>4.0693559801840057E-2</v>
      </c>
      <c r="AQ435">
        <v>129.22999999999999</v>
      </c>
      <c r="AR435">
        <v>3.9247342936367531</v>
      </c>
      <c r="AS435">
        <v>121819.73000000045</v>
      </c>
      <c r="AT435">
        <v>0.53518003239421319</v>
      </c>
      <c r="AU435">
        <v>119162103.43000001</v>
      </c>
    </row>
    <row r="436" spans="1:47" ht="15" x14ac:dyDescent="0.25">
      <c r="A436" t="s">
        <v>1202</v>
      </c>
      <c r="B436" t="s">
        <v>499</v>
      </c>
      <c r="C436" t="s">
        <v>392</v>
      </c>
      <c r="D436"/>
      <c r="E436">
        <v>93.278000000000006</v>
      </c>
      <c r="F436" t="s">
        <v>1516</v>
      </c>
      <c r="G436">
        <v>-545017</v>
      </c>
      <c r="H436">
        <v>0.22718922095510005</v>
      </c>
      <c r="I436">
        <v>-549894</v>
      </c>
      <c r="J436">
        <v>0</v>
      </c>
      <c r="K436">
        <v>0.76490304327836645</v>
      </c>
      <c r="L436" s="126">
        <v>133781.51730000001</v>
      </c>
      <c r="M436">
        <v>38469</v>
      </c>
      <c r="N436">
        <v>56</v>
      </c>
      <c r="O436">
        <v>18.95</v>
      </c>
      <c r="P436">
        <v>0</v>
      </c>
      <c r="Q436">
        <v>-68.440000000000012</v>
      </c>
      <c r="R436">
        <v>11482.7</v>
      </c>
      <c r="S436">
        <v>1214.1840050000001</v>
      </c>
      <c r="T436">
        <v>1453.5321095571001</v>
      </c>
      <c r="U436">
        <v>0.38290826932776134</v>
      </c>
      <c r="V436">
        <v>0.15111676339369995</v>
      </c>
      <c r="W436">
        <v>1.4812841320537737E-2</v>
      </c>
      <c r="X436">
        <v>9591.9</v>
      </c>
      <c r="Y436">
        <v>77</v>
      </c>
      <c r="Z436">
        <v>58661.792207792205</v>
      </c>
      <c r="AA436">
        <v>15.792207792207792</v>
      </c>
      <c r="AB436">
        <v>15.768623441558443</v>
      </c>
      <c r="AC436">
        <v>12</v>
      </c>
      <c r="AD436">
        <v>101.18200041666667</v>
      </c>
      <c r="AE436">
        <v>0.45429999999999998</v>
      </c>
      <c r="AF436">
        <v>0.11867800368733838</v>
      </c>
      <c r="AG436">
        <v>0.17693623435749828</v>
      </c>
      <c r="AH436">
        <v>0.30201013227161255</v>
      </c>
      <c r="AI436">
        <v>216.51166455614771</v>
      </c>
      <c r="AJ436">
        <v>5.7268646366281839</v>
      </c>
      <c r="AK436">
        <v>1.6134366738307624</v>
      </c>
      <c r="AL436">
        <v>2.0121786332426725</v>
      </c>
      <c r="AM436">
        <v>0.5</v>
      </c>
      <c r="AN436">
        <v>1.31284939093621</v>
      </c>
      <c r="AO436">
        <v>74</v>
      </c>
      <c r="AP436">
        <v>6.1688311688311688E-2</v>
      </c>
      <c r="AQ436">
        <v>7.22</v>
      </c>
      <c r="AR436">
        <v>4.0323586790828454</v>
      </c>
      <c r="AS436">
        <v>-54501.179999999993</v>
      </c>
      <c r="AT436">
        <v>0.47411814378716566</v>
      </c>
      <c r="AU436">
        <v>13942140.77</v>
      </c>
    </row>
    <row r="437" spans="1:47" ht="15" x14ac:dyDescent="0.25">
      <c r="A437" t="s">
        <v>1203</v>
      </c>
      <c r="B437" t="s">
        <v>271</v>
      </c>
      <c r="C437" t="s">
        <v>272</v>
      </c>
      <c r="D437"/>
      <c r="E437">
        <v>82.64500000000001</v>
      </c>
      <c r="F437" t="s">
        <v>1516</v>
      </c>
      <c r="G437">
        <v>352797</v>
      </c>
      <c r="H437">
        <v>0.40856302769151975</v>
      </c>
      <c r="I437">
        <v>406495</v>
      </c>
      <c r="J437">
        <v>0</v>
      </c>
      <c r="K437">
        <v>0.66610780805724268</v>
      </c>
      <c r="L437" s="126">
        <v>108988.59510000001</v>
      </c>
      <c r="M437">
        <v>32126</v>
      </c>
      <c r="N437">
        <v>60</v>
      </c>
      <c r="O437">
        <v>51.07</v>
      </c>
      <c r="P437">
        <v>0</v>
      </c>
      <c r="Q437">
        <v>-89.72999999999999</v>
      </c>
      <c r="R437">
        <v>11710.9</v>
      </c>
      <c r="S437">
        <v>3205.7389149999999</v>
      </c>
      <c r="T437">
        <v>3840.3335980347802</v>
      </c>
      <c r="U437">
        <v>0.5380164915894281</v>
      </c>
      <c r="V437">
        <v>0.13053844717107912</v>
      </c>
      <c r="W437">
        <v>1.122807906519736E-3</v>
      </c>
      <c r="X437">
        <v>9775.7000000000007</v>
      </c>
      <c r="Y437">
        <v>188</v>
      </c>
      <c r="Z437">
        <v>61687.095744680853</v>
      </c>
      <c r="AA437">
        <v>11.882978723404255</v>
      </c>
      <c r="AB437">
        <v>17.051802739361701</v>
      </c>
      <c r="AC437">
        <v>24</v>
      </c>
      <c r="AD437">
        <v>133.57245479166667</v>
      </c>
      <c r="AE437">
        <v>0.42109999999999997</v>
      </c>
      <c r="AF437">
        <v>0.11589173149692773</v>
      </c>
      <c r="AG437">
        <v>0.18805401340837793</v>
      </c>
      <c r="AH437">
        <v>0.30950128484380096</v>
      </c>
      <c r="AI437">
        <v>174.61871189220037</v>
      </c>
      <c r="AJ437">
        <v>5.0673733703477426</v>
      </c>
      <c r="AK437">
        <v>1.5103111032509084</v>
      </c>
      <c r="AL437">
        <v>2.6838228274578317</v>
      </c>
      <c r="AM437">
        <v>3.3</v>
      </c>
      <c r="AN437">
        <v>1.59665951323627</v>
      </c>
      <c r="AO437">
        <v>53</v>
      </c>
      <c r="AP437">
        <v>3.9034411915767848E-2</v>
      </c>
      <c r="AQ437">
        <v>35.75</v>
      </c>
      <c r="AR437">
        <v>3.2154255140939156</v>
      </c>
      <c r="AS437">
        <v>-118804.1100000001</v>
      </c>
      <c r="AT437">
        <v>0.59663484964606228</v>
      </c>
      <c r="AU437">
        <v>37542088.009999998</v>
      </c>
    </row>
    <row r="438" spans="1:47" ht="15" x14ac:dyDescent="0.25">
      <c r="A438" t="s">
        <v>1204</v>
      </c>
      <c r="B438" t="s">
        <v>718</v>
      </c>
      <c r="C438" t="s">
        <v>100</v>
      </c>
      <c r="D438"/>
      <c r="E438">
        <v>93.165000000000006</v>
      </c>
      <c r="F438" t="s">
        <v>1516</v>
      </c>
      <c r="G438">
        <v>4200963</v>
      </c>
      <c r="H438">
        <v>0.49828463667676193</v>
      </c>
      <c r="I438">
        <v>4150335</v>
      </c>
      <c r="J438">
        <v>0</v>
      </c>
      <c r="K438">
        <v>0.68911840213697262</v>
      </c>
      <c r="L438" s="126">
        <v>156583.389</v>
      </c>
      <c r="M438">
        <v>38442</v>
      </c>
      <c r="N438">
        <v>145</v>
      </c>
      <c r="O438">
        <v>148.76</v>
      </c>
      <c r="P438">
        <v>0.6</v>
      </c>
      <c r="Q438">
        <v>-91.14</v>
      </c>
      <c r="R438">
        <v>8901.1</v>
      </c>
      <c r="S438">
        <v>6051.970628</v>
      </c>
      <c r="T438">
        <v>7298.2385695415906</v>
      </c>
      <c r="U438">
        <v>0.43510778519264154</v>
      </c>
      <c r="V438">
        <v>0.12379082038730609</v>
      </c>
      <c r="W438">
        <v>9.9806867403719329E-3</v>
      </c>
      <c r="X438">
        <v>7381.1</v>
      </c>
      <c r="Y438">
        <v>292</v>
      </c>
      <c r="Z438">
        <v>54091.777397260274</v>
      </c>
      <c r="AA438">
        <v>12.285714285714286</v>
      </c>
      <c r="AB438">
        <v>20.725926808219178</v>
      </c>
      <c r="AC438">
        <v>26</v>
      </c>
      <c r="AD438">
        <v>232.76810107692307</v>
      </c>
      <c r="AE438">
        <v>0.58730000000000004</v>
      </c>
      <c r="AF438">
        <v>0.10196946573976072</v>
      </c>
      <c r="AG438">
        <v>0.17836911019197371</v>
      </c>
      <c r="AH438">
        <v>0.28384690657956607</v>
      </c>
      <c r="AI438">
        <v>160.77506977616483</v>
      </c>
      <c r="AJ438">
        <v>6.722549049029503</v>
      </c>
      <c r="AK438">
        <v>1.2271584347886857</v>
      </c>
      <c r="AL438">
        <v>3.5479820884968847</v>
      </c>
      <c r="AM438">
        <v>0</v>
      </c>
      <c r="AN438">
        <v>1.0978269431733001</v>
      </c>
      <c r="AO438">
        <v>29</v>
      </c>
      <c r="AP438">
        <v>4.600620942703923E-2</v>
      </c>
      <c r="AQ438">
        <v>116.28</v>
      </c>
      <c r="AR438">
        <v>3.1827041477256404</v>
      </c>
      <c r="AS438">
        <v>190300.50999999978</v>
      </c>
      <c r="AT438">
        <v>0.52852389869713545</v>
      </c>
      <c r="AU438">
        <v>53868940.890000001</v>
      </c>
    </row>
    <row r="439" spans="1:47" ht="15" x14ac:dyDescent="0.25">
      <c r="A439" t="s">
        <v>1205</v>
      </c>
      <c r="B439" t="s">
        <v>597</v>
      </c>
      <c r="C439" t="s">
        <v>233</v>
      </c>
      <c r="D439"/>
      <c r="E439">
        <v>91.314000000000007</v>
      </c>
      <c r="F439" t="s">
        <v>1516</v>
      </c>
      <c r="G439">
        <v>-136045</v>
      </c>
      <c r="H439">
        <v>0.22143125309490624</v>
      </c>
      <c r="I439">
        <v>-136045</v>
      </c>
      <c r="J439">
        <v>0</v>
      </c>
      <c r="K439">
        <v>0.64873696136539638</v>
      </c>
      <c r="L439" s="126">
        <v>159897.8694</v>
      </c>
      <c r="M439">
        <v>42342</v>
      </c>
      <c r="N439">
        <v>24</v>
      </c>
      <c r="O439">
        <v>129.90999999999997</v>
      </c>
      <c r="P439">
        <v>0</v>
      </c>
      <c r="Q439">
        <v>99.210000000000036</v>
      </c>
      <c r="R439">
        <v>7832.5</v>
      </c>
      <c r="S439">
        <v>1280.437324</v>
      </c>
      <c r="T439">
        <v>1435.8004713976202</v>
      </c>
      <c r="U439">
        <v>0.31508426647519372</v>
      </c>
      <c r="V439">
        <v>8.8243478913146711E-2</v>
      </c>
      <c r="W439">
        <v>1.5671551136383462E-2</v>
      </c>
      <c r="X439">
        <v>6985</v>
      </c>
      <c r="Y439">
        <v>76.569999999999993</v>
      </c>
      <c r="Z439">
        <v>47834.439075355891</v>
      </c>
      <c r="AA439">
        <v>12.987179487179487</v>
      </c>
      <c r="AB439">
        <v>16.722441217186891</v>
      </c>
      <c r="AC439">
        <v>6</v>
      </c>
      <c r="AD439">
        <v>213.40622066666666</v>
      </c>
      <c r="AE439">
        <v>0.54290000000000005</v>
      </c>
      <c r="AF439">
        <v>0.13007479632690649</v>
      </c>
      <c r="AG439">
        <v>0.13856004997392118</v>
      </c>
      <c r="AH439">
        <v>0.2736667768978695</v>
      </c>
      <c r="AI439">
        <v>164.56408763667062</v>
      </c>
      <c r="AJ439">
        <v>3.9203807056009565</v>
      </c>
      <c r="AK439">
        <v>0.94878812039067173</v>
      </c>
      <c r="AL439">
        <v>2.3584169537857003</v>
      </c>
      <c r="AM439">
        <v>0</v>
      </c>
      <c r="AN439">
        <v>1.7911374187715401</v>
      </c>
      <c r="AO439">
        <v>35</v>
      </c>
      <c r="AP439">
        <v>0.10330578512396695</v>
      </c>
      <c r="AQ439">
        <v>26.97</v>
      </c>
      <c r="AR439">
        <v>3.4829549601170102</v>
      </c>
      <c r="AS439">
        <v>57132.830000000016</v>
      </c>
      <c r="AT439">
        <v>0.45599004006123983</v>
      </c>
      <c r="AU439">
        <v>10029031.560000001</v>
      </c>
    </row>
    <row r="440" spans="1:47" ht="15" x14ac:dyDescent="0.25">
      <c r="A440" t="s">
        <v>1206</v>
      </c>
      <c r="B440" t="s">
        <v>679</v>
      </c>
      <c r="C440" t="s">
        <v>228</v>
      </c>
      <c r="D440"/>
      <c r="E440">
        <v>87.238</v>
      </c>
      <c r="F440" t="s">
        <v>1518</v>
      </c>
      <c r="G440">
        <v>593095</v>
      </c>
      <c r="H440">
        <v>0.52915344163354339</v>
      </c>
      <c r="I440">
        <v>593095</v>
      </c>
      <c r="J440">
        <v>0</v>
      </c>
      <c r="K440">
        <v>0.67174292497294419</v>
      </c>
      <c r="L440" s="126">
        <v>123583.93240000001</v>
      </c>
      <c r="M440">
        <v>33028</v>
      </c>
      <c r="N440">
        <v>13</v>
      </c>
      <c r="O440">
        <v>42.68</v>
      </c>
      <c r="P440">
        <v>0</v>
      </c>
      <c r="Q440">
        <v>89.700000000000017</v>
      </c>
      <c r="R440">
        <v>12921.4</v>
      </c>
      <c r="S440">
        <v>683.54553399999998</v>
      </c>
      <c r="T440">
        <v>821.82497888675903</v>
      </c>
      <c r="U440">
        <v>0.46316037667214138</v>
      </c>
      <c r="V440">
        <v>0.1367487933876253</v>
      </c>
      <c r="W440">
        <v>1.462960330013655E-3</v>
      </c>
      <c r="X440">
        <v>10747.2</v>
      </c>
      <c r="Y440">
        <v>58.5</v>
      </c>
      <c r="Z440">
        <v>49532.547008547008</v>
      </c>
      <c r="AA440">
        <v>12.590163934426229</v>
      </c>
      <c r="AB440">
        <v>11.684539042735043</v>
      </c>
      <c r="AC440">
        <v>7</v>
      </c>
      <c r="AD440">
        <v>97.649361999999996</v>
      </c>
      <c r="AE440">
        <v>0.29920000000000002</v>
      </c>
      <c r="AF440">
        <v>0.11401275191490658</v>
      </c>
      <c r="AG440">
        <v>0.18123630351281383</v>
      </c>
      <c r="AH440">
        <v>0.29743569902086003</v>
      </c>
      <c r="AI440">
        <v>222.94930245276097</v>
      </c>
      <c r="AJ440">
        <v>6.6816234021890342</v>
      </c>
      <c r="AK440">
        <v>1.9945306963437361</v>
      </c>
      <c r="AL440">
        <v>3.4015859996325366</v>
      </c>
      <c r="AM440">
        <v>0.5</v>
      </c>
      <c r="AN440">
        <v>1.26073768858788</v>
      </c>
      <c r="AO440">
        <v>66</v>
      </c>
      <c r="AP440">
        <v>5.6338028169014088E-3</v>
      </c>
      <c r="AQ440">
        <v>4.8</v>
      </c>
      <c r="AR440">
        <v>3.1190966948522512</v>
      </c>
      <c r="AS440">
        <v>-36190.109999999986</v>
      </c>
      <c r="AT440">
        <v>0.65128555624991236</v>
      </c>
      <c r="AU440">
        <v>8832351.5600000005</v>
      </c>
    </row>
    <row r="441" spans="1:47" ht="15" x14ac:dyDescent="0.25">
      <c r="A441" t="s">
        <v>1207</v>
      </c>
      <c r="B441" t="s">
        <v>590</v>
      </c>
      <c r="C441" t="s">
        <v>136</v>
      </c>
      <c r="D441"/>
      <c r="E441">
        <v>100.59</v>
      </c>
      <c r="F441" t="s">
        <v>1516</v>
      </c>
      <c r="G441">
        <v>1178505</v>
      </c>
      <c r="H441">
        <v>0.22215742484176815</v>
      </c>
      <c r="I441">
        <v>1079794</v>
      </c>
      <c r="J441">
        <v>3.2376608352401789E-2</v>
      </c>
      <c r="K441">
        <v>0.656617643062683</v>
      </c>
      <c r="L441" s="126">
        <v>186673.7702</v>
      </c>
      <c r="M441">
        <v>48737</v>
      </c>
      <c r="N441">
        <v>40</v>
      </c>
      <c r="O441">
        <v>29.48</v>
      </c>
      <c r="P441">
        <v>0</v>
      </c>
      <c r="Q441">
        <v>-43.42</v>
      </c>
      <c r="R441">
        <v>10197.9</v>
      </c>
      <c r="S441">
        <v>1828.190276</v>
      </c>
      <c r="T441">
        <v>2045.6750655622102</v>
      </c>
      <c r="U441">
        <v>0.13815199671262227</v>
      </c>
      <c r="V441">
        <v>7.9964636022383045E-2</v>
      </c>
      <c r="W441">
        <v>5.4210473221005138E-3</v>
      </c>
      <c r="X441">
        <v>9113.7000000000007</v>
      </c>
      <c r="Y441">
        <v>108.92</v>
      </c>
      <c r="Z441">
        <v>57626.184355490266</v>
      </c>
      <c r="AA441">
        <v>11.36036036036036</v>
      </c>
      <c r="AB441">
        <v>16.784706904149836</v>
      </c>
      <c r="AC441">
        <v>11</v>
      </c>
      <c r="AD441">
        <v>166.199116</v>
      </c>
      <c r="AE441">
        <v>0.42109999999999997</v>
      </c>
      <c r="AF441">
        <v>0.13035522276556641</v>
      </c>
      <c r="AG441">
        <v>0.16271434823974465</v>
      </c>
      <c r="AH441">
        <v>0.29749540366976795</v>
      </c>
      <c r="AI441">
        <v>236.32222841994812</v>
      </c>
      <c r="AJ441">
        <v>4.992483323380597</v>
      </c>
      <c r="AK441">
        <v>1.1336598525143389</v>
      </c>
      <c r="AL441">
        <v>2.3447983529379086</v>
      </c>
      <c r="AM441">
        <v>1</v>
      </c>
      <c r="AN441">
        <v>0.68530653823417798</v>
      </c>
      <c r="AO441">
        <v>18</v>
      </c>
      <c r="AP441">
        <v>9.6000000000000002E-2</v>
      </c>
      <c r="AQ441">
        <v>41.72</v>
      </c>
      <c r="AR441">
        <v>5.2160535268322423</v>
      </c>
      <c r="AS441">
        <v>-67149.360000000044</v>
      </c>
      <c r="AT441">
        <v>0.27226074385073712</v>
      </c>
      <c r="AU441">
        <v>18643743.289999999</v>
      </c>
    </row>
    <row r="442" spans="1:47" ht="15" x14ac:dyDescent="0.25">
      <c r="A442" t="s">
        <v>1208</v>
      </c>
      <c r="B442" t="s">
        <v>273</v>
      </c>
      <c r="C442" t="s">
        <v>274</v>
      </c>
      <c r="D442"/>
      <c r="E442">
        <v>89.38</v>
      </c>
      <c r="F442" t="s">
        <v>1516</v>
      </c>
      <c r="G442">
        <v>189</v>
      </c>
      <c r="H442">
        <v>0.45873468222647457</v>
      </c>
      <c r="I442">
        <v>24499</v>
      </c>
      <c r="J442">
        <v>0</v>
      </c>
      <c r="K442">
        <v>0.74545419409212765</v>
      </c>
      <c r="L442" s="126">
        <v>350070.7647</v>
      </c>
      <c r="M442">
        <v>35455</v>
      </c>
      <c r="N442">
        <v>10</v>
      </c>
      <c r="O442">
        <v>20.939999999999998</v>
      </c>
      <c r="P442">
        <v>0</v>
      </c>
      <c r="Q442">
        <v>7.6000000000000085</v>
      </c>
      <c r="R442">
        <v>12176</v>
      </c>
      <c r="S442">
        <v>1705.5991859999999</v>
      </c>
      <c r="T442">
        <v>2153.6034617867299</v>
      </c>
      <c r="U442">
        <v>0.43336753210669038</v>
      </c>
      <c r="V442">
        <v>0.18507564062592136</v>
      </c>
      <c r="W442">
        <v>1.6885561529577325E-3</v>
      </c>
      <c r="X442">
        <v>9643</v>
      </c>
      <c r="Y442">
        <v>110.5</v>
      </c>
      <c r="Z442">
        <v>60388.081447963799</v>
      </c>
      <c r="AA442">
        <v>10.675675675675675</v>
      </c>
      <c r="AB442">
        <v>15.435286751131221</v>
      </c>
      <c r="AC442">
        <v>14</v>
      </c>
      <c r="AD442">
        <v>121.82851328571428</v>
      </c>
      <c r="AE442">
        <v>0.52080000000000004</v>
      </c>
      <c r="AF442">
        <v>0.11683693799218647</v>
      </c>
      <c r="AG442">
        <v>0.11619008653883792</v>
      </c>
      <c r="AH442">
        <v>0.23406634754371278</v>
      </c>
      <c r="AI442">
        <v>203.93478306925039</v>
      </c>
      <c r="AJ442">
        <v>6.6558570685189071</v>
      </c>
      <c r="AK442">
        <v>1.4527032093171686</v>
      </c>
      <c r="AL442">
        <v>3.595629774229439</v>
      </c>
      <c r="AM442">
        <v>1</v>
      </c>
      <c r="AN442">
        <v>0.81651059453737596</v>
      </c>
      <c r="AO442">
        <v>48</v>
      </c>
      <c r="AP442">
        <v>2.8662420382165606E-2</v>
      </c>
      <c r="AQ442">
        <v>10.73</v>
      </c>
      <c r="AR442">
        <v>3.23395313160482</v>
      </c>
      <c r="AS442">
        <v>32707.979999999981</v>
      </c>
      <c r="AT442">
        <v>0.53352706826006502</v>
      </c>
      <c r="AU442">
        <v>20767300.260000002</v>
      </c>
    </row>
    <row r="443" spans="1:47" ht="15" x14ac:dyDescent="0.25">
      <c r="A443" t="s">
        <v>1209</v>
      </c>
      <c r="B443" t="s">
        <v>275</v>
      </c>
      <c r="C443" t="s">
        <v>250</v>
      </c>
      <c r="D443"/>
      <c r="E443">
        <v>73.313000000000002</v>
      </c>
      <c r="F443" t="s">
        <v>1519</v>
      </c>
      <c r="G443">
        <v>360218</v>
      </c>
      <c r="H443">
        <v>4.4645546550588999E-2</v>
      </c>
      <c r="I443">
        <v>357569</v>
      </c>
      <c r="J443">
        <v>0</v>
      </c>
      <c r="K443">
        <v>0.60391996534935177</v>
      </c>
      <c r="L443" s="126">
        <v>92043.268200000006</v>
      </c>
      <c r="M443">
        <v>27597</v>
      </c>
      <c r="N443">
        <v>33</v>
      </c>
      <c r="O443">
        <v>308.61</v>
      </c>
      <c r="P443">
        <v>41.54</v>
      </c>
      <c r="Q443">
        <v>-624.75</v>
      </c>
      <c r="R443">
        <v>13787.2</v>
      </c>
      <c r="S443">
        <v>1662.83788</v>
      </c>
      <c r="T443">
        <v>2531.84176736873</v>
      </c>
      <c r="U443">
        <v>0.98703412084887066</v>
      </c>
      <c r="V443">
        <v>0.25459038496284436</v>
      </c>
      <c r="W443">
        <v>9.1251204837840237E-3</v>
      </c>
      <c r="X443">
        <v>9055</v>
      </c>
      <c r="Y443">
        <v>141.55000000000001</v>
      </c>
      <c r="Z443">
        <v>52075.287884139878</v>
      </c>
      <c r="AA443">
        <v>13.04</v>
      </c>
      <c r="AB443">
        <v>11.747353444012715</v>
      </c>
      <c r="AC443">
        <v>15.2</v>
      </c>
      <c r="AD443">
        <v>109.39722894736843</v>
      </c>
      <c r="AE443">
        <v>0.42109999999999997</v>
      </c>
      <c r="AF443">
        <v>9.6492321157346031E-2</v>
      </c>
      <c r="AG443">
        <v>0.2197347460745662</v>
      </c>
      <c r="AH443">
        <v>0.32194846470051475</v>
      </c>
      <c r="AI443">
        <v>239.01488219645321</v>
      </c>
      <c r="AJ443">
        <v>5.8274470804618517</v>
      </c>
      <c r="AK443">
        <v>1.9554296339349293</v>
      </c>
      <c r="AL443">
        <v>2.786180634707367</v>
      </c>
      <c r="AM443">
        <v>2.5</v>
      </c>
      <c r="AN443">
        <v>8.3448275275616504E-2</v>
      </c>
      <c r="AO443">
        <v>16</v>
      </c>
      <c r="AP443">
        <v>0.16941176470588235</v>
      </c>
      <c r="AQ443">
        <v>0.69</v>
      </c>
      <c r="AR443">
        <v>2.9962185102622532</v>
      </c>
      <c r="AS443">
        <v>46764.560000000056</v>
      </c>
      <c r="AT443">
        <v>0.76123209050034124</v>
      </c>
      <c r="AU443">
        <v>22925867.210000001</v>
      </c>
    </row>
    <row r="444" spans="1:47" ht="15" x14ac:dyDescent="0.25">
      <c r="A444" t="s">
        <v>1210</v>
      </c>
      <c r="B444" t="s">
        <v>662</v>
      </c>
      <c r="C444" t="s">
        <v>171</v>
      </c>
      <c r="D444"/>
      <c r="E444">
        <v>80.75</v>
      </c>
      <c r="F444" t="s">
        <v>1520</v>
      </c>
      <c r="G444">
        <v>752181</v>
      </c>
      <c r="H444">
        <v>0.96055908354312225</v>
      </c>
      <c r="I444">
        <v>299032</v>
      </c>
      <c r="J444">
        <v>0</v>
      </c>
      <c r="K444">
        <v>0.72365153883560329</v>
      </c>
      <c r="L444" s="126">
        <v>127203.0433</v>
      </c>
      <c r="M444">
        <v>38590</v>
      </c>
      <c r="N444">
        <v>92</v>
      </c>
      <c r="O444">
        <v>41.47</v>
      </c>
      <c r="P444">
        <v>0</v>
      </c>
      <c r="Q444">
        <v>18.200000000000003</v>
      </c>
      <c r="R444">
        <v>10759.300000000001</v>
      </c>
      <c r="S444">
        <v>1375.360437</v>
      </c>
      <c r="T444">
        <v>1661.2620105886501</v>
      </c>
      <c r="U444">
        <v>0.51541505915805252</v>
      </c>
      <c r="V444">
        <v>0.15874970598707136</v>
      </c>
      <c r="W444">
        <v>7.2708213287074499E-4</v>
      </c>
      <c r="X444">
        <v>8907.6</v>
      </c>
      <c r="Y444">
        <v>78.81</v>
      </c>
      <c r="Z444">
        <v>52583.580763862454</v>
      </c>
      <c r="AA444">
        <v>11.6875</v>
      </c>
      <c r="AB444">
        <v>17.451597982489531</v>
      </c>
      <c r="AC444">
        <v>10.1</v>
      </c>
      <c r="AD444">
        <v>136.17430069306931</v>
      </c>
      <c r="AE444">
        <v>0.41</v>
      </c>
      <c r="AF444">
        <v>0.11365933309510583</v>
      </c>
      <c r="AG444">
        <v>0.16656114654240411</v>
      </c>
      <c r="AH444">
        <v>0.2855767766281343</v>
      </c>
      <c r="AI444">
        <v>146.89967412520534</v>
      </c>
      <c r="AJ444">
        <v>8.9173614135814692</v>
      </c>
      <c r="AK444">
        <v>1.6133329043753712</v>
      </c>
      <c r="AL444">
        <v>4.1625935458325083</v>
      </c>
      <c r="AM444">
        <v>0.5</v>
      </c>
      <c r="AN444">
        <v>0</v>
      </c>
      <c r="AO444">
        <v>82</v>
      </c>
      <c r="AP444">
        <v>0</v>
      </c>
      <c r="AQ444">
        <v>0</v>
      </c>
      <c r="AR444">
        <v>3.7135322300212508</v>
      </c>
      <c r="AS444">
        <v>-120742.79000000004</v>
      </c>
      <c r="AT444">
        <v>0.48431748739556851</v>
      </c>
      <c r="AU444">
        <v>14797921.34</v>
      </c>
    </row>
    <row r="445" spans="1:47" ht="15" x14ac:dyDescent="0.25">
      <c r="A445" t="s">
        <v>1211</v>
      </c>
      <c r="B445" t="s">
        <v>276</v>
      </c>
      <c r="C445" t="s">
        <v>145</v>
      </c>
      <c r="D445"/>
      <c r="E445">
        <v>77.356000000000009</v>
      </c>
      <c r="F445" t="s">
        <v>1520</v>
      </c>
      <c r="G445">
        <v>4012808</v>
      </c>
      <c r="H445">
        <v>0.53636668352012529</v>
      </c>
      <c r="I445">
        <v>3038843</v>
      </c>
      <c r="J445">
        <v>0</v>
      </c>
      <c r="K445">
        <v>0.69478333671810799</v>
      </c>
      <c r="L445" s="126">
        <v>254563.7322</v>
      </c>
      <c r="M445">
        <v>40421</v>
      </c>
      <c r="N445">
        <v>137</v>
      </c>
      <c r="O445">
        <v>137.12000000000003</v>
      </c>
      <c r="P445">
        <v>3</v>
      </c>
      <c r="Q445">
        <v>4.7299999999999898</v>
      </c>
      <c r="R445">
        <v>13603.9</v>
      </c>
      <c r="S445">
        <v>5616.1633970000003</v>
      </c>
      <c r="T445">
        <v>7473.3129183332112</v>
      </c>
      <c r="U445">
        <v>0.68570354364282038</v>
      </c>
      <c r="V445">
        <v>0.1527908168516558</v>
      </c>
      <c r="W445">
        <v>0.18452601780667174</v>
      </c>
      <c r="X445">
        <v>10223.300000000001</v>
      </c>
      <c r="Y445">
        <v>355.72</v>
      </c>
      <c r="Z445">
        <v>72748.695603283471</v>
      </c>
      <c r="AA445">
        <v>15.376373626373626</v>
      </c>
      <c r="AB445">
        <v>15.788157531204318</v>
      </c>
      <c r="AC445">
        <v>42</v>
      </c>
      <c r="AD445">
        <v>133.71817611904763</v>
      </c>
      <c r="AE445">
        <v>0</v>
      </c>
      <c r="AF445">
        <v>0.12372360483078473</v>
      </c>
      <c r="AG445">
        <v>0.12321294331724322</v>
      </c>
      <c r="AH445">
        <v>0.25083982140176186</v>
      </c>
      <c r="AI445">
        <v>151.48775771988102</v>
      </c>
      <c r="AJ445">
        <v>7.8534302522391215</v>
      </c>
      <c r="AK445">
        <v>1.83713717999953</v>
      </c>
      <c r="AL445">
        <v>3.7475470744493289</v>
      </c>
      <c r="AM445">
        <v>1.49</v>
      </c>
      <c r="AN445">
        <v>0.936307698849283</v>
      </c>
      <c r="AO445">
        <v>29</v>
      </c>
      <c r="AP445">
        <v>7.7143539527107716E-2</v>
      </c>
      <c r="AQ445">
        <v>133.52000000000001</v>
      </c>
      <c r="AR445">
        <v>2.6733829683163166</v>
      </c>
      <c r="AS445">
        <v>303725.4700000002</v>
      </c>
      <c r="AT445">
        <v>0.57759082404497286</v>
      </c>
      <c r="AU445">
        <v>76401682.840000004</v>
      </c>
    </row>
    <row r="446" spans="1:47" ht="15" x14ac:dyDescent="0.25">
      <c r="A446" t="s">
        <v>1212</v>
      </c>
      <c r="B446" t="s">
        <v>407</v>
      </c>
      <c r="C446" t="s">
        <v>104</v>
      </c>
      <c r="D446"/>
      <c r="E446">
        <v>88.305000000000007</v>
      </c>
      <c r="F446" t="s">
        <v>1520</v>
      </c>
      <c r="G446">
        <v>253237</v>
      </c>
      <c r="H446">
        <v>0.30553099017937296</v>
      </c>
      <c r="I446">
        <v>400279</v>
      </c>
      <c r="J446">
        <v>8.0223301010079063E-3</v>
      </c>
      <c r="K446">
        <v>0.66610814957341191</v>
      </c>
      <c r="L446" s="126">
        <v>140855.97289999999</v>
      </c>
      <c r="M446">
        <v>31450</v>
      </c>
      <c r="N446">
        <v>33</v>
      </c>
      <c r="O446">
        <v>32.85</v>
      </c>
      <c r="P446">
        <v>0</v>
      </c>
      <c r="Q446">
        <v>-8.509999999999998</v>
      </c>
      <c r="R446">
        <v>11725.4</v>
      </c>
      <c r="S446">
        <v>1174.758844</v>
      </c>
      <c r="T446">
        <v>1464.07428401783</v>
      </c>
      <c r="U446">
        <v>0.63120079136854745</v>
      </c>
      <c r="V446">
        <v>0.1364187610236029</v>
      </c>
      <c r="W446">
        <v>8.5123853726016305E-4</v>
      </c>
      <c r="X446">
        <v>9408.3000000000011</v>
      </c>
      <c r="Y446">
        <v>71</v>
      </c>
      <c r="Z446">
        <v>53162</v>
      </c>
      <c r="AA446">
        <v>11.887323943661972</v>
      </c>
      <c r="AB446">
        <v>16.545899211267606</v>
      </c>
      <c r="AC446">
        <v>9</v>
      </c>
      <c r="AD446">
        <v>130.52876044444443</v>
      </c>
      <c r="AE446">
        <v>0.53190000000000004</v>
      </c>
      <c r="AF446">
        <v>0.10754628730595903</v>
      </c>
      <c r="AG446">
        <v>0.2421684594097388</v>
      </c>
      <c r="AH446">
        <v>0.35451848919609952</v>
      </c>
      <c r="AI446">
        <v>232.77969039916417</v>
      </c>
      <c r="AJ446">
        <v>5.8384266803188769</v>
      </c>
      <c r="AK446">
        <v>1.278315914576172</v>
      </c>
      <c r="AL446">
        <v>2.8843114897974114</v>
      </c>
      <c r="AM446">
        <v>0.5</v>
      </c>
      <c r="AN446">
        <v>1.5874671098359601</v>
      </c>
      <c r="AO446">
        <v>177</v>
      </c>
      <c r="AP446">
        <v>0</v>
      </c>
      <c r="AQ446">
        <v>5.71</v>
      </c>
      <c r="AR446">
        <v>3.2552300670235454</v>
      </c>
      <c r="AS446">
        <v>-61096.679999999935</v>
      </c>
      <c r="AT446">
        <v>0.54856175892537296</v>
      </c>
      <c r="AU446">
        <v>13774474.060000001</v>
      </c>
    </row>
    <row r="447" spans="1:47" ht="15" x14ac:dyDescent="0.25">
      <c r="A447" t="s">
        <v>1213</v>
      </c>
      <c r="B447" t="s">
        <v>277</v>
      </c>
      <c r="C447" t="s">
        <v>210</v>
      </c>
      <c r="D447"/>
      <c r="E447">
        <v>79.787000000000006</v>
      </c>
      <c r="F447" t="s">
        <v>1520</v>
      </c>
      <c r="G447">
        <v>-324780</v>
      </c>
      <c r="H447">
        <v>0.14010666213552897</v>
      </c>
      <c r="I447">
        <v>-247515</v>
      </c>
      <c r="J447">
        <v>0</v>
      </c>
      <c r="K447">
        <v>0.70872832891848825</v>
      </c>
      <c r="L447" s="126">
        <v>113622.3095</v>
      </c>
      <c r="M447">
        <v>31669</v>
      </c>
      <c r="N447">
        <v>42</v>
      </c>
      <c r="O447">
        <v>143.94</v>
      </c>
      <c r="P447">
        <v>0</v>
      </c>
      <c r="Q447">
        <v>-243.68</v>
      </c>
      <c r="R447">
        <v>12118.2</v>
      </c>
      <c r="S447">
        <v>2321.197807</v>
      </c>
      <c r="T447">
        <v>3375.8355710871001</v>
      </c>
      <c r="U447">
        <v>0.98649352894205966</v>
      </c>
      <c r="V447">
        <v>0.2176621981445806</v>
      </c>
      <c r="W447">
        <v>5.5474811156410843E-3</v>
      </c>
      <c r="X447">
        <v>8332.4</v>
      </c>
      <c r="Y447">
        <v>164</v>
      </c>
      <c r="Z447">
        <v>56734.201219512193</v>
      </c>
      <c r="AA447">
        <v>11.596491228070175</v>
      </c>
      <c r="AB447">
        <v>14.153645164634147</v>
      </c>
      <c r="AC447">
        <v>21</v>
      </c>
      <c r="AD447">
        <v>110.5332289047619</v>
      </c>
      <c r="AE447">
        <v>0.62050000000000005</v>
      </c>
      <c r="AF447">
        <v>0.12202864462134883</v>
      </c>
      <c r="AG447">
        <v>0.16317276260524452</v>
      </c>
      <c r="AH447">
        <v>0.28998612743983593</v>
      </c>
      <c r="AI447">
        <v>201.54766585991351</v>
      </c>
      <c r="AJ447">
        <v>7.2361159989055901</v>
      </c>
      <c r="AK447">
        <v>1.2103117144616018</v>
      </c>
      <c r="AL447">
        <v>2.9342085834231089</v>
      </c>
      <c r="AM447">
        <v>1.5</v>
      </c>
      <c r="AN447">
        <v>0.94833832505878002</v>
      </c>
      <c r="AO447">
        <v>26</v>
      </c>
      <c r="AP447">
        <v>0.10137875101378752</v>
      </c>
      <c r="AQ447">
        <v>39.770000000000003</v>
      </c>
      <c r="AR447">
        <v>2.3338825441128681</v>
      </c>
      <c r="AS447">
        <v>-108839.60000000009</v>
      </c>
      <c r="AT447">
        <v>0.69052471082420097</v>
      </c>
      <c r="AU447">
        <v>28128704.18</v>
      </c>
    </row>
    <row r="448" spans="1:47" ht="15" x14ac:dyDescent="0.25">
      <c r="A448" t="s">
        <v>1214</v>
      </c>
      <c r="B448" t="s">
        <v>278</v>
      </c>
      <c r="C448" t="s">
        <v>145</v>
      </c>
      <c r="D448"/>
      <c r="E448">
        <v>87.093000000000004</v>
      </c>
      <c r="F448" t="s">
        <v>1516</v>
      </c>
      <c r="G448">
        <v>232114</v>
      </c>
      <c r="H448">
        <v>0.24705100362382501</v>
      </c>
      <c r="I448">
        <v>372415</v>
      </c>
      <c r="J448">
        <v>9.1742667877848898E-3</v>
      </c>
      <c r="K448">
        <v>0.69900686850349991</v>
      </c>
      <c r="L448" s="126">
        <v>128468.9954</v>
      </c>
      <c r="M448">
        <v>34937</v>
      </c>
      <c r="N448">
        <v>16</v>
      </c>
      <c r="O448">
        <v>38.660000000000004</v>
      </c>
      <c r="P448">
        <v>0</v>
      </c>
      <c r="Q448">
        <v>276.56</v>
      </c>
      <c r="R448">
        <v>10625.800000000001</v>
      </c>
      <c r="S448">
        <v>1533.655888</v>
      </c>
      <c r="T448">
        <v>1894.22338701076</v>
      </c>
      <c r="U448">
        <v>0.60785661913749978</v>
      </c>
      <c r="V448">
        <v>0.15267549378716955</v>
      </c>
      <c r="W448">
        <v>1.5389888425870926E-2</v>
      </c>
      <c r="X448">
        <v>8603.2000000000007</v>
      </c>
      <c r="Y448">
        <v>106.6</v>
      </c>
      <c r="Z448">
        <v>62326.322701688558</v>
      </c>
      <c r="AA448">
        <v>11.302521008403362</v>
      </c>
      <c r="AB448">
        <v>14.387015834896811</v>
      </c>
      <c r="AC448">
        <v>8.1</v>
      </c>
      <c r="AD448">
        <v>189.34023308641977</v>
      </c>
      <c r="AE448">
        <v>0.29920000000000002</v>
      </c>
      <c r="AF448">
        <v>0.13482307296816018</v>
      </c>
      <c r="AG448">
        <v>0.11019328171159239</v>
      </c>
      <c r="AH448">
        <v>0.24898539042995901</v>
      </c>
      <c r="AI448">
        <v>203.74192310341783</v>
      </c>
      <c r="AJ448">
        <v>3.1528148302237016</v>
      </c>
      <c r="AK448">
        <v>0.83076429737254776</v>
      </c>
      <c r="AL448">
        <v>0.41197506960668229</v>
      </c>
      <c r="AM448">
        <v>0.5</v>
      </c>
      <c r="AN448">
        <v>0.93274993798432704</v>
      </c>
      <c r="AO448">
        <v>3</v>
      </c>
      <c r="AP448">
        <v>0.1171875</v>
      </c>
      <c r="AQ448">
        <v>33.33</v>
      </c>
      <c r="AR448">
        <v>3.1397197295199639</v>
      </c>
      <c r="AS448">
        <v>4385.2600000000093</v>
      </c>
      <c r="AT448">
        <v>0.53396738383742459</v>
      </c>
      <c r="AU448">
        <v>16296378.470000001</v>
      </c>
    </row>
    <row r="449" spans="1:47" ht="15" x14ac:dyDescent="0.25">
      <c r="A449" t="s">
        <v>1215</v>
      </c>
      <c r="B449" t="s">
        <v>729</v>
      </c>
      <c r="C449" t="s">
        <v>98</v>
      </c>
      <c r="D449"/>
      <c r="E449">
        <v>104.28</v>
      </c>
      <c r="F449" t="s">
        <v>1516</v>
      </c>
      <c r="G449">
        <v>700877</v>
      </c>
      <c r="H449">
        <v>0.56631997982701221</v>
      </c>
      <c r="I449">
        <v>808683</v>
      </c>
      <c r="J449">
        <v>6.1674707297916711E-3</v>
      </c>
      <c r="K449">
        <v>0.7731598289007523</v>
      </c>
      <c r="L449" s="126">
        <v>345054.33390000003</v>
      </c>
      <c r="M449">
        <v>74105</v>
      </c>
      <c r="N449">
        <v>0</v>
      </c>
      <c r="O449">
        <v>29.21</v>
      </c>
      <c r="P449">
        <v>0</v>
      </c>
      <c r="Q449">
        <v>-31.62</v>
      </c>
      <c r="R449">
        <v>13395.4</v>
      </c>
      <c r="S449">
        <v>2659.4630659999998</v>
      </c>
      <c r="T449">
        <v>3043.9329741590604</v>
      </c>
      <c r="U449">
        <v>4.2564916748499798E-2</v>
      </c>
      <c r="V449">
        <v>9.0968397754014912E-2</v>
      </c>
      <c r="W449">
        <v>7.5071465572291579E-3</v>
      </c>
      <c r="X449">
        <v>11703.4</v>
      </c>
      <c r="Y449">
        <v>169.05</v>
      </c>
      <c r="Z449">
        <v>74075.291333924863</v>
      </c>
      <c r="AA449">
        <v>10.699421965317919</v>
      </c>
      <c r="AB449">
        <v>15.731813463472344</v>
      </c>
      <c r="AC449">
        <v>21</v>
      </c>
      <c r="AD449">
        <v>126.64109838095237</v>
      </c>
      <c r="AE449">
        <v>0.37669999999999998</v>
      </c>
      <c r="AF449">
        <v>0.11493216141835678</v>
      </c>
      <c r="AG449">
        <v>0.15676187778734299</v>
      </c>
      <c r="AH449">
        <v>0.27477901436366658</v>
      </c>
      <c r="AI449">
        <v>166.98897069774159</v>
      </c>
      <c r="AJ449">
        <v>7.3203483216655663</v>
      </c>
      <c r="AK449">
        <v>0.86279344113163448</v>
      </c>
      <c r="AL449">
        <v>4.1649822225124469</v>
      </c>
      <c r="AM449">
        <v>1.75</v>
      </c>
      <c r="AN449">
        <v>0.88878967192827496</v>
      </c>
      <c r="AO449">
        <v>50</v>
      </c>
      <c r="AP449">
        <v>6.6062866275972298E-2</v>
      </c>
      <c r="AQ449">
        <v>34.4</v>
      </c>
      <c r="AR449">
        <v>5.9736229659402289</v>
      </c>
      <c r="AS449">
        <v>35959.069999999949</v>
      </c>
      <c r="AT449">
        <v>0.30838931756008831</v>
      </c>
      <c r="AU449">
        <v>35624472.359999999</v>
      </c>
    </row>
    <row r="450" spans="1:47" ht="15" x14ac:dyDescent="0.25">
      <c r="A450" t="s">
        <v>1216</v>
      </c>
      <c r="B450" t="s">
        <v>492</v>
      </c>
      <c r="C450" t="s">
        <v>122</v>
      </c>
      <c r="D450"/>
      <c r="E450">
        <v>84.878</v>
      </c>
      <c r="F450" t="s">
        <v>1520</v>
      </c>
      <c r="G450">
        <v>7778394</v>
      </c>
      <c r="H450">
        <v>0.47855976606879136</v>
      </c>
      <c r="I450">
        <v>7599887</v>
      </c>
      <c r="J450">
        <v>2.0492798382653727E-3</v>
      </c>
      <c r="K450">
        <v>0.61868989021481435</v>
      </c>
      <c r="L450" s="126">
        <v>99207.587799999994</v>
      </c>
      <c r="M450">
        <v>38363</v>
      </c>
      <c r="N450">
        <v>128</v>
      </c>
      <c r="O450">
        <v>327.16000000000003</v>
      </c>
      <c r="P450">
        <v>0.1</v>
      </c>
      <c r="Q450">
        <v>664.19999999999993</v>
      </c>
      <c r="R450">
        <v>9979.9</v>
      </c>
      <c r="S450">
        <v>7044.9603349999998</v>
      </c>
      <c r="T450">
        <v>8683.8036087240416</v>
      </c>
      <c r="U450">
        <v>0.55975654304375866</v>
      </c>
      <c r="V450">
        <v>0.10872257707324622</v>
      </c>
      <c r="W450">
        <v>9.7134335533487437E-2</v>
      </c>
      <c r="X450">
        <v>8096.4000000000005</v>
      </c>
      <c r="Y450">
        <v>328.23000000000013</v>
      </c>
      <c r="Z450">
        <v>62485.787405173178</v>
      </c>
      <c r="AA450">
        <v>8.7955182072829139</v>
      </c>
      <c r="AB450">
        <v>21.46348699082959</v>
      </c>
      <c r="AC450">
        <v>38</v>
      </c>
      <c r="AD450">
        <v>185.39369302631579</v>
      </c>
      <c r="AE450">
        <v>0.52080000000000004</v>
      </c>
      <c r="AF450">
        <v>0.1131658918098562</v>
      </c>
      <c r="AG450">
        <v>0.16991205743131788</v>
      </c>
      <c r="AH450">
        <v>0.28821046231671266</v>
      </c>
      <c r="AI450">
        <v>149.52177867726775</v>
      </c>
      <c r="AJ450">
        <v>5.8266251524860566</v>
      </c>
      <c r="AK450">
        <v>1.6765030212412484</v>
      </c>
      <c r="AL450">
        <v>2.439493931410941</v>
      </c>
      <c r="AM450">
        <v>0.5</v>
      </c>
      <c r="AN450">
        <v>0.805006122938003</v>
      </c>
      <c r="AO450">
        <v>11</v>
      </c>
      <c r="AP450">
        <v>2.3894014667612963E-2</v>
      </c>
      <c r="AQ450">
        <v>371.27</v>
      </c>
      <c r="AR450">
        <v>2.8232190607874434</v>
      </c>
      <c r="AS450">
        <v>468250.08999999985</v>
      </c>
      <c r="AT450">
        <v>0.62887508081335419</v>
      </c>
      <c r="AU450">
        <v>70307774.379999995</v>
      </c>
    </row>
    <row r="451" spans="1:47" ht="15" x14ac:dyDescent="0.25">
      <c r="A451" t="s">
        <v>1217</v>
      </c>
      <c r="B451" t="s">
        <v>462</v>
      </c>
      <c r="C451" t="s">
        <v>109</v>
      </c>
      <c r="D451"/>
      <c r="E451">
        <v>65.871000000000009</v>
      </c>
      <c r="F451" t="s">
        <v>1520</v>
      </c>
      <c r="G451">
        <v>54835</v>
      </c>
      <c r="H451">
        <v>4.348720288245899E-2</v>
      </c>
      <c r="I451">
        <v>61875</v>
      </c>
      <c r="J451">
        <v>1.5805070989907889E-2</v>
      </c>
      <c r="K451">
        <v>0.54053903354731125</v>
      </c>
      <c r="L451" s="126">
        <v>209193.4123</v>
      </c>
      <c r="M451">
        <v>38580</v>
      </c>
      <c r="N451">
        <v>18</v>
      </c>
      <c r="O451">
        <v>124.94</v>
      </c>
      <c r="P451">
        <v>28.67</v>
      </c>
      <c r="Q451">
        <v>-46.08</v>
      </c>
      <c r="R451">
        <v>15385.9</v>
      </c>
      <c r="S451">
        <v>771.07142199999998</v>
      </c>
      <c r="T451">
        <v>1017.20404457149</v>
      </c>
      <c r="U451">
        <v>0.60141184690411209</v>
      </c>
      <c r="V451">
        <v>0.16641042494763864</v>
      </c>
      <c r="W451">
        <v>1.4906427176599471E-2</v>
      </c>
      <c r="X451">
        <v>11663</v>
      </c>
      <c r="Y451">
        <v>54.1</v>
      </c>
      <c r="Z451">
        <v>55599.722735674673</v>
      </c>
      <c r="AA451">
        <v>8.8000000000000007</v>
      </c>
      <c r="AB451">
        <v>14.252706506469501</v>
      </c>
      <c r="AC451">
        <v>7.5</v>
      </c>
      <c r="AD451">
        <v>102.80952293333333</v>
      </c>
      <c r="AE451">
        <v>0.39889999999999998</v>
      </c>
      <c r="AF451">
        <v>0.14231179469271393</v>
      </c>
      <c r="AG451">
        <v>0.10166679447465742</v>
      </c>
      <c r="AH451">
        <v>0.2494819914626378</v>
      </c>
      <c r="AI451">
        <v>167.71079346265799</v>
      </c>
      <c r="AJ451">
        <v>6.1309958474137201</v>
      </c>
      <c r="AK451">
        <v>1.5740174918997503</v>
      </c>
      <c r="AL451">
        <v>3.403026361576591</v>
      </c>
      <c r="AM451">
        <v>2</v>
      </c>
      <c r="AN451">
        <v>0.67356906270116901</v>
      </c>
      <c r="AO451">
        <v>4</v>
      </c>
      <c r="AP451">
        <v>0.32980132450331123</v>
      </c>
      <c r="AQ451">
        <v>122.75</v>
      </c>
      <c r="AR451">
        <v>3.5025853432903045</v>
      </c>
      <c r="AS451">
        <v>64191.260000000009</v>
      </c>
      <c r="AT451">
        <v>0.60395759868330912</v>
      </c>
      <c r="AU451">
        <v>11863647.43</v>
      </c>
    </row>
    <row r="452" spans="1:47" ht="15" x14ac:dyDescent="0.25">
      <c r="A452" t="s">
        <v>1218</v>
      </c>
      <c r="B452" t="s">
        <v>598</v>
      </c>
      <c r="C452" t="s">
        <v>233</v>
      </c>
      <c r="D452"/>
      <c r="E452">
        <v>77.655000000000001</v>
      </c>
      <c r="F452" t="s">
        <v>1518</v>
      </c>
      <c r="G452">
        <v>-948155</v>
      </c>
      <c r="H452">
        <v>0.2727284510827267</v>
      </c>
      <c r="I452">
        <v>-802271</v>
      </c>
      <c r="J452">
        <v>0</v>
      </c>
      <c r="K452">
        <v>0.69565182979153917</v>
      </c>
      <c r="L452" s="126">
        <v>218574.2525</v>
      </c>
      <c r="M452">
        <v>40047</v>
      </c>
      <c r="N452">
        <v>8</v>
      </c>
      <c r="O452">
        <v>20.23</v>
      </c>
      <c r="P452">
        <v>0</v>
      </c>
      <c r="Q452">
        <v>17.300000000000011</v>
      </c>
      <c r="R452">
        <v>12284.1</v>
      </c>
      <c r="S452">
        <v>665.79999199999997</v>
      </c>
      <c r="T452">
        <v>790.569288025986</v>
      </c>
      <c r="U452">
        <v>0.50868087874654111</v>
      </c>
      <c r="V452">
        <v>0.12724240915881538</v>
      </c>
      <c r="W452">
        <v>0</v>
      </c>
      <c r="X452">
        <v>10345.4</v>
      </c>
      <c r="Y452">
        <v>51.5</v>
      </c>
      <c r="Z452">
        <v>47884.621359223303</v>
      </c>
      <c r="AA452">
        <v>8.2777777777777786</v>
      </c>
      <c r="AB452">
        <v>12.92815518446602</v>
      </c>
      <c r="AC452">
        <v>8</v>
      </c>
      <c r="AD452">
        <v>83.224998999999997</v>
      </c>
      <c r="AE452">
        <v>0.55410000000000004</v>
      </c>
      <c r="AF452">
        <v>0.12220363554032335</v>
      </c>
      <c r="AG452">
        <v>0.16577168759684119</v>
      </c>
      <c r="AH452">
        <v>0.2947633791173091</v>
      </c>
      <c r="AI452">
        <v>197.37609128718645</v>
      </c>
      <c r="AJ452">
        <v>8.2237194950271277</v>
      </c>
      <c r="AK452">
        <v>1.3310026405302369</v>
      </c>
      <c r="AL452">
        <v>3.1901151332059996</v>
      </c>
      <c r="AM452">
        <v>0</v>
      </c>
      <c r="AN452">
        <v>1.5372663293914699</v>
      </c>
      <c r="AO452">
        <v>122</v>
      </c>
      <c r="AP452">
        <v>0</v>
      </c>
      <c r="AQ452">
        <v>4.1500000000000004</v>
      </c>
      <c r="AR452">
        <v>2.6584829467939972</v>
      </c>
      <c r="AS452">
        <v>22033.880000000005</v>
      </c>
      <c r="AT452">
        <v>0.62002270362164724</v>
      </c>
      <c r="AU452">
        <v>8178756.5099999998</v>
      </c>
    </row>
    <row r="453" spans="1:47" ht="15" x14ac:dyDescent="0.25">
      <c r="A453" t="s">
        <v>1219</v>
      </c>
      <c r="B453" t="s">
        <v>527</v>
      </c>
      <c r="C453" t="s">
        <v>212</v>
      </c>
      <c r="D453"/>
      <c r="E453">
        <v>78.585999999999999</v>
      </c>
      <c r="F453" t="s">
        <v>1520</v>
      </c>
      <c r="G453">
        <v>575136</v>
      </c>
      <c r="H453">
        <v>0.69395995913886199</v>
      </c>
      <c r="I453">
        <v>575136</v>
      </c>
      <c r="J453">
        <v>0</v>
      </c>
      <c r="K453">
        <v>0.59804476199078627</v>
      </c>
      <c r="L453" s="126">
        <v>222672.79870000001</v>
      </c>
      <c r="M453">
        <v>40340</v>
      </c>
      <c r="N453">
        <v>19</v>
      </c>
      <c r="O453">
        <v>6.76</v>
      </c>
      <c r="P453">
        <v>0</v>
      </c>
      <c r="Q453">
        <v>43.59</v>
      </c>
      <c r="R453">
        <v>11765.7</v>
      </c>
      <c r="S453">
        <v>488.32970599999999</v>
      </c>
      <c r="T453">
        <v>558.86890726302011</v>
      </c>
      <c r="U453">
        <v>0.29945518612377847</v>
      </c>
      <c r="V453">
        <v>0.11787435065439168</v>
      </c>
      <c r="W453">
        <v>6.3200332932438895E-4</v>
      </c>
      <c r="X453">
        <v>10280.6</v>
      </c>
      <c r="Y453">
        <v>46.150000000000006</v>
      </c>
      <c r="Z453">
        <v>40606.652221018412</v>
      </c>
      <c r="AA453">
        <v>6.204081632653061</v>
      </c>
      <c r="AB453">
        <v>10.5813587432286</v>
      </c>
      <c r="AC453">
        <v>9</v>
      </c>
      <c r="AD453">
        <v>54.258856222222221</v>
      </c>
      <c r="AE453">
        <v>0.27710000000000001</v>
      </c>
      <c r="AF453">
        <v>0.12012403442123706</v>
      </c>
      <c r="AG453">
        <v>0.1541595414348767</v>
      </c>
      <c r="AH453">
        <v>0.27862295831702427</v>
      </c>
      <c r="AI453">
        <v>186.14472739039144</v>
      </c>
      <c r="AJ453">
        <v>7.6772320132013201</v>
      </c>
      <c r="AK453">
        <v>1.7561400440044006</v>
      </c>
      <c r="AL453">
        <v>2.6237743674367437</v>
      </c>
      <c r="AM453">
        <v>0.5</v>
      </c>
      <c r="AN453">
        <v>1.3931593247531699</v>
      </c>
      <c r="AO453">
        <v>98</v>
      </c>
      <c r="AP453">
        <v>0</v>
      </c>
      <c r="AQ453">
        <v>2.16</v>
      </c>
      <c r="AR453">
        <v>4.2833355437665785</v>
      </c>
      <c r="AS453">
        <v>-30541.950000000012</v>
      </c>
      <c r="AT453">
        <v>0.54341700577737673</v>
      </c>
      <c r="AU453">
        <v>5745531.9800000004</v>
      </c>
    </row>
    <row r="454" spans="1:47" ht="15" x14ac:dyDescent="0.25">
      <c r="A454" t="s">
        <v>1220</v>
      </c>
      <c r="B454" t="s">
        <v>453</v>
      </c>
      <c r="C454" t="s">
        <v>155</v>
      </c>
      <c r="D454"/>
      <c r="E454">
        <v>86.814000000000007</v>
      </c>
      <c r="F454" t="s">
        <v>1516</v>
      </c>
      <c r="G454">
        <v>-120234</v>
      </c>
      <c r="H454">
        <v>0.50971711346812287</v>
      </c>
      <c r="I454">
        <v>-62874</v>
      </c>
      <c r="J454">
        <v>7.4937715478877879E-3</v>
      </c>
      <c r="K454">
        <v>0.61438803504000483</v>
      </c>
      <c r="L454" s="126">
        <v>126680.04670000001</v>
      </c>
      <c r="M454">
        <v>34225</v>
      </c>
      <c r="N454">
        <v>21</v>
      </c>
      <c r="O454">
        <v>12.049999999999999</v>
      </c>
      <c r="P454">
        <v>0</v>
      </c>
      <c r="Q454">
        <v>-9.710000000000008</v>
      </c>
      <c r="R454">
        <v>10658.1</v>
      </c>
      <c r="S454">
        <v>1210.909938</v>
      </c>
      <c r="T454">
        <v>1488.3288164272401</v>
      </c>
      <c r="U454">
        <v>0.55420564646484882</v>
      </c>
      <c r="V454">
        <v>0.12873636272031322</v>
      </c>
      <c r="W454">
        <v>0</v>
      </c>
      <c r="X454">
        <v>8671.5</v>
      </c>
      <c r="Y454">
        <v>70.87</v>
      </c>
      <c r="Z454">
        <v>59668.505714688865</v>
      </c>
      <c r="AA454">
        <v>13.79746835443038</v>
      </c>
      <c r="AB454">
        <v>17.086354423592493</v>
      </c>
      <c r="AC454">
        <v>9</v>
      </c>
      <c r="AD454">
        <v>134.54554866666666</v>
      </c>
      <c r="AE454">
        <v>0.55410000000000004</v>
      </c>
      <c r="AF454">
        <v>0.11741795641725898</v>
      </c>
      <c r="AG454">
        <v>0.17197010917746247</v>
      </c>
      <c r="AH454">
        <v>0.29489920128263863</v>
      </c>
      <c r="AI454">
        <v>162.84448067681149</v>
      </c>
      <c r="AJ454">
        <v>7.977331507682945</v>
      </c>
      <c r="AK454">
        <v>2.2891110096860894</v>
      </c>
      <c r="AL454">
        <v>3.4868571428571427</v>
      </c>
      <c r="AM454">
        <v>0.5</v>
      </c>
      <c r="AN454">
        <v>1.4792910550449301</v>
      </c>
      <c r="AO454">
        <v>153</v>
      </c>
      <c r="AP454">
        <v>1.7828200972447326E-2</v>
      </c>
      <c r="AQ454">
        <v>4.01</v>
      </c>
      <c r="AR454">
        <v>3.1505768776257339</v>
      </c>
      <c r="AS454">
        <v>-65594.670000000042</v>
      </c>
      <c r="AT454">
        <v>0.63690395885852691</v>
      </c>
      <c r="AU454">
        <v>12906026.85</v>
      </c>
    </row>
    <row r="455" spans="1:47" ht="15" x14ac:dyDescent="0.25">
      <c r="A455" t="s">
        <v>1221</v>
      </c>
      <c r="B455" t="s">
        <v>421</v>
      </c>
      <c r="C455" t="s">
        <v>360</v>
      </c>
      <c r="D455"/>
      <c r="E455">
        <v>79.655000000000001</v>
      </c>
      <c r="F455" t="s">
        <v>1520</v>
      </c>
      <c r="G455">
        <v>-251685</v>
      </c>
      <c r="H455">
        <v>0.49277295348514277</v>
      </c>
      <c r="I455">
        <v>-272692</v>
      </c>
      <c r="J455">
        <v>4.9404865237658744E-3</v>
      </c>
      <c r="K455">
        <v>0.71060741698283314</v>
      </c>
      <c r="L455" s="126">
        <v>114466.70940000001</v>
      </c>
      <c r="M455">
        <v>33092</v>
      </c>
      <c r="N455">
        <v>8</v>
      </c>
      <c r="O455">
        <v>16.43</v>
      </c>
      <c r="P455">
        <v>0</v>
      </c>
      <c r="Q455">
        <v>-43.97</v>
      </c>
      <c r="R455">
        <v>12539.4</v>
      </c>
      <c r="S455">
        <v>808.84793999999999</v>
      </c>
      <c r="T455">
        <v>1059.3951244804</v>
      </c>
      <c r="U455">
        <v>0.63953323043636601</v>
      </c>
      <c r="V455">
        <v>0.20665514459986137</v>
      </c>
      <c r="W455">
        <v>6.2350780048966927E-4</v>
      </c>
      <c r="X455">
        <v>9573.8000000000011</v>
      </c>
      <c r="Y455">
        <v>68</v>
      </c>
      <c r="Z455">
        <v>51773.470588235294</v>
      </c>
      <c r="AA455">
        <v>15.411764705882353</v>
      </c>
      <c r="AB455">
        <v>11.894822647058824</v>
      </c>
      <c r="AC455">
        <v>8</v>
      </c>
      <c r="AD455">
        <v>101.1059925</v>
      </c>
      <c r="AE455">
        <v>0.55410000000000004</v>
      </c>
      <c r="AF455">
        <v>0.11432293120747497</v>
      </c>
      <c r="AG455">
        <v>0.1695430111416967</v>
      </c>
      <c r="AH455">
        <v>0.28869912333077979</v>
      </c>
      <c r="AI455">
        <v>352.08101043071213</v>
      </c>
      <c r="AJ455">
        <v>4.0484406910597652</v>
      </c>
      <c r="AK455">
        <v>1.0339437460495822</v>
      </c>
      <c r="AL455">
        <v>1.5463274106327691</v>
      </c>
      <c r="AM455">
        <v>3.1</v>
      </c>
      <c r="AN455">
        <v>1.1716499733156001</v>
      </c>
      <c r="AO455">
        <v>99</v>
      </c>
      <c r="AP455">
        <v>8.23045267489712E-3</v>
      </c>
      <c r="AQ455">
        <v>3.79</v>
      </c>
      <c r="AR455">
        <v>3.2831391129032257</v>
      </c>
      <c r="AS455">
        <v>-58809.459999999963</v>
      </c>
      <c r="AT455">
        <v>0.49178313760405667</v>
      </c>
      <c r="AU455">
        <v>10142427.59</v>
      </c>
    </row>
    <row r="456" spans="1:47" ht="15" x14ac:dyDescent="0.25">
      <c r="A456" t="s">
        <v>1222</v>
      </c>
      <c r="B456" t="s">
        <v>386</v>
      </c>
      <c r="C456" t="s">
        <v>267</v>
      </c>
      <c r="D456"/>
      <c r="E456">
        <v>92.301000000000002</v>
      </c>
      <c r="F456" t="s">
        <v>1516</v>
      </c>
      <c r="G456">
        <v>1046833</v>
      </c>
      <c r="H456">
        <v>0.31579197693871347</v>
      </c>
      <c r="I456">
        <v>910087</v>
      </c>
      <c r="J456">
        <v>0</v>
      </c>
      <c r="K456">
        <v>0.67517127430564894</v>
      </c>
      <c r="L456" s="126">
        <v>94492.993700000006</v>
      </c>
      <c r="M456">
        <v>34251</v>
      </c>
      <c r="N456">
        <v>28</v>
      </c>
      <c r="O456">
        <v>32.97</v>
      </c>
      <c r="P456">
        <v>0</v>
      </c>
      <c r="Q456">
        <v>-20.720000000000006</v>
      </c>
      <c r="R456">
        <v>10592.5</v>
      </c>
      <c r="S456">
        <v>971.05184099999997</v>
      </c>
      <c r="T456">
        <v>1150.8032402438</v>
      </c>
      <c r="U456">
        <v>0.49171515138500216</v>
      </c>
      <c r="V456">
        <v>0.13097002614096276</v>
      </c>
      <c r="W456">
        <v>1.0298111365199503E-3</v>
      </c>
      <c r="X456">
        <v>8938</v>
      </c>
      <c r="Y456">
        <v>69.08</v>
      </c>
      <c r="Z456">
        <v>48262.825709322526</v>
      </c>
      <c r="AA456">
        <v>12.329113924050633</v>
      </c>
      <c r="AB456">
        <v>14.0569172119282</v>
      </c>
      <c r="AC456">
        <v>8</v>
      </c>
      <c r="AD456">
        <v>121.381480125</v>
      </c>
      <c r="AE456">
        <v>0.33250000000000002</v>
      </c>
      <c r="AF456">
        <v>0.11550759176075917</v>
      </c>
      <c r="AG456">
        <v>0.1958073229159403</v>
      </c>
      <c r="AH456">
        <v>0.313991845839587</v>
      </c>
      <c r="AI456">
        <v>201.34867341238066</v>
      </c>
      <c r="AJ456">
        <v>6.0134467062193133</v>
      </c>
      <c r="AK456">
        <v>1.38746174304419</v>
      </c>
      <c r="AL456">
        <v>2.8998791427986905</v>
      </c>
      <c r="AM456">
        <v>4</v>
      </c>
      <c r="AN456">
        <v>0.89737533247336898</v>
      </c>
      <c r="AO456">
        <v>9</v>
      </c>
      <c r="AP456">
        <v>5.3380782918149468E-2</v>
      </c>
      <c r="AQ456">
        <v>26.22</v>
      </c>
      <c r="AR456">
        <v>2.8186907476443834</v>
      </c>
      <c r="AS456">
        <v>55182.130000000005</v>
      </c>
      <c r="AT456">
        <v>0.72108520013723054</v>
      </c>
      <c r="AU456">
        <v>10285890.58</v>
      </c>
    </row>
    <row r="457" spans="1:47" ht="15" x14ac:dyDescent="0.25">
      <c r="A457" t="s">
        <v>1223</v>
      </c>
      <c r="B457" t="s">
        <v>599</v>
      </c>
      <c r="C457" t="s">
        <v>233</v>
      </c>
      <c r="D457"/>
      <c r="E457">
        <v>89.749000000000009</v>
      </c>
      <c r="F457" t="s">
        <v>1516</v>
      </c>
      <c r="G457">
        <v>69337</v>
      </c>
      <c r="H457">
        <v>0.16713520627319089</v>
      </c>
      <c r="I457">
        <v>166325</v>
      </c>
      <c r="J457">
        <v>2.5744405933673655E-3</v>
      </c>
      <c r="K457">
        <v>0.72912534153172526</v>
      </c>
      <c r="L457" s="126">
        <v>174372.9718</v>
      </c>
      <c r="M457">
        <v>40515</v>
      </c>
      <c r="N457">
        <v>16</v>
      </c>
      <c r="O457">
        <v>53.16</v>
      </c>
      <c r="P457">
        <v>0</v>
      </c>
      <c r="Q457">
        <v>303.24</v>
      </c>
      <c r="R457">
        <v>9774.1</v>
      </c>
      <c r="S457">
        <v>1952.78819</v>
      </c>
      <c r="T457">
        <v>2250.5057605346501</v>
      </c>
      <c r="U457">
        <v>0.34346158760822904</v>
      </c>
      <c r="V457">
        <v>9.9952017837633481E-2</v>
      </c>
      <c r="W457">
        <v>2.2323117388373796E-3</v>
      </c>
      <c r="X457">
        <v>8481.1</v>
      </c>
      <c r="Y457">
        <v>114.4</v>
      </c>
      <c r="Z457">
        <v>51098.382867132867</v>
      </c>
      <c r="AA457">
        <v>13.033613445378151</v>
      </c>
      <c r="AB457">
        <v>17.069826835664333</v>
      </c>
      <c r="AC457">
        <v>10.199999999999999</v>
      </c>
      <c r="AD457">
        <v>191.44982254901961</v>
      </c>
      <c r="AE457">
        <v>0.67589999999999995</v>
      </c>
      <c r="AF457">
        <v>0.11047415674329447</v>
      </c>
      <c r="AG457">
        <v>0.18218580603875997</v>
      </c>
      <c r="AH457">
        <v>0.29928002350323252</v>
      </c>
      <c r="AI457">
        <v>138.77593145419422</v>
      </c>
      <c r="AJ457">
        <v>5.1220304428044283</v>
      </c>
      <c r="AK457">
        <v>1.6952625461254613</v>
      </c>
      <c r="AL457">
        <v>2.5120300000000002</v>
      </c>
      <c r="AM457">
        <v>0.5</v>
      </c>
      <c r="AN457">
        <v>1.7054828048652599</v>
      </c>
      <c r="AO457">
        <v>121</v>
      </c>
      <c r="AP457">
        <v>3.3834586466165412E-2</v>
      </c>
      <c r="AQ457">
        <v>10.88</v>
      </c>
      <c r="AR457">
        <v>3.8416567365571144</v>
      </c>
      <c r="AS457">
        <v>-25152.429999999935</v>
      </c>
      <c r="AT457">
        <v>0.46578983504037313</v>
      </c>
      <c r="AU457">
        <v>19086797.82</v>
      </c>
    </row>
    <row r="458" spans="1:47" ht="15" x14ac:dyDescent="0.25">
      <c r="A458" t="s">
        <v>1224</v>
      </c>
      <c r="B458" t="s">
        <v>454</v>
      </c>
      <c r="C458" t="s">
        <v>155</v>
      </c>
      <c r="D458"/>
      <c r="E458">
        <v>89.489000000000004</v>
      </c>
      <c r="F458" t="s">
        <v>1516</v>
      </c>
      <c r="G458">
        <v>332551</v>
      </c>
      <c r="H458">
        <v>0.3565814580863611</v>
      </c>
      <c r="I458">
        <v>484447</v>
      </c>
      <c r="J458">
        <v>7.1258990113957808E-3</v>
      </c>
      <c r="K458">
        <v>0.76251620488464655</v>
      </c>
      <c r="L458" s="126">
        <v>215936.50870000001</v>
      </c>
      <c r="M458">
        <v>35937</v>
      </c>
      <c r="N458">
        <v>143</v>
      </c>
      <c r="O458">
        <v>52.199999999999996</v>
      </c>
      <c r="P458">
        <v>0</v>
      </c>
      <c r="Q458">
        <v>24.97999999999999</v>
      </c>
      <c r="R458">
        <v>10683.300000000001</v>
      </c>
      <c r="S458">
        <v>1983.4983569999999</v>
      </c>
      <c r="T458">
        <v>2398.8469885291202</v>
      </c>
      <c r="U458">
        <v>0.52593281477570697</v>
      </c>
      <c r="V458">
        <v>0.14123541520029603</v>
      </c>
      <c r="W458">
        <v>5.0415973195585564E-4</v>
      </c>
      <c r="X458">
        <v>8833.5</v>
      </c>
      <c r="Y458">
        <v>132.21</v>
      </c>
      <c r="Z458">
        <v>51769.669465244682</v>
      </c>
      <c r="AA458">
        <v>11.372413793103448</v>
      </c>
      <c r="AB458">
        <v>15.002634876333104</v>
      </c>
      <c r="AC458">
        <v>18.5</v>
      </c>
      <c r="AD458">
        <v>107.2161274054054</v>
      </c>
      <c r="AE458">
        <v>0.33250000000000002</v>
      </c>
      <c r="AF458">
        <v>0.11102645550527689</v>
      </c>
      <c r="AG458">
        <v>0.21553047089030503</v>
      </c>
      <c r="AH458">
        <v>0.33049814583117743</v>
      </c>
      <c r="AI458">
        <v>181.08157172524443</v>
      </c>
      <c r="AJ458">
        <v>6.0180300410663321</v>
      </c>
      <c r="AK458">
        <v>1.2132577991229903</v>
      </c>
      <c r="AL458">
        <v>2.8124075450685599</v>
      </c>
      <c r="AM458">
        <v>1.8</v>
      </c>
      <c r="AN458">
        <v>1.72709269775314</v>
      </c>
      <c r="AO458">
        <v>376</v>
      </c>
      <c r="AP458">
        <v>8.658008658008658E-4</v>
      </c>
      <c r="AQ458">
        <v>3.01</v>
      </c>
      <c r="AR458">
        <v>3.37413813070919</v>
      </c>
      <c r="AS458">
        <v>-79629.789999999921</v>
      </c>
      <c r="AT458">
        <v>0.54872185048595379</v>
      </c>
      <c r="AU458">
        <v>21190247.870000001</v>
      </c>
    </row>
    <row r="459" spans="1:47" ht="15" x14ac:dyDescent="0.25">
      <c r="A459" t="s">
        <v>1528</v>
      </c>
      <c r="B459" t="s">
        <v>528</v>
      </c>
      <c r="C459" t="s">
        <v>179</v>
      </c>
      <c r="D459"/>
      <c r="E459">
        <v>88.38600000000001</v>
      </c>
      <c r="F459" t="s">
        <v>1520</v>
      </c>
      <c r="G459">
        <v>277856</v>
      </c>
      <c r="H459">
        <v>0.28215479173225483</v>
      </c>
      <c r="I459">
        <v>277856</v>
      </c>
      <c r="J459">
        <v>0</v>
      </c>
      <c r="K459">
        <v>0.66580056775453322</v>
      </c>
      <c r="L459" s="126">
        <v>160362.53599999999</v>
      </c>
      <c r="M459">
        <v>39560</v>
      </c>
      <c r="N459">
        <v>39</v>
      </c>
      <c r="O459">
        <v>19.439999999999998</v>
      </c>
      <c r="P459">
        <v>0</v>
      </c>
      <c r="Q459">
        <v>-13.900000000000006</v>
      </c>
      <c r="R459">
        <v>10990.2</v>
      </c>
      <c r="S459">
        <v>983.61800199999993</v>
      </c>
      <c r="T459">
        <v>1150.2527473186501</v>
      </c>
      <c r="U459">
        <v>0.36635969682059566</v>
      </c>
      <c r="V459">
        <v>0.16291074144045609</v>
      </c>
      <c r="W459">
        <v>3.6888385456776136E-3</v>
      </c>
      <c r="X459">
        <v>9398.1</v>
      </c>
      <c r="Y459">
        <v>68.77</v>
      </c>
      <c r="Z459">
        <v>49293.572778827984</v>
      </c>
      <c r="AA459">
        <v>11.971014492753623</v>
      </c>
      <c r="AB459">
        <v>14.303010062527264</v>
      </c>
      <c r="AC459">
        <v>7</v>
      </c>
      <c r="AD459">
        <v>140.51685742857143</v>
      </c>
      <c r="AE459">
        <v>0.27710000000000001</v>
      </c>
      <c r="AF459">
        <v>0.10652024885712559</v>
      </c>
      <c r="AG459">
        <v>0.19232935591163897</v>
      </c>
      <c r="AH459">
        <v>0.30286348813261332</v>
      </c>
      <c r="AI459">
        <v>170.16158677421197</v>
      </c>
      <c r="AJ459">
        <v>7.5778344904226458</v>
      </c>
      <c r="AK459">
        <v>2.4995778316823403</v>
      </c>
      <c r="AL459">
        <v>3.4994953218540514</v>
      </c>
      <c r="AM459">
        <v>0.5</v>
      </c>
      <c r="AN459">
        <v>1.4657573162201001</v>
      </c>
      <c r="AO459">
        <v>143</v>
      </c>
      <c r="AP459">
        <v>2.8142589118198873E-2</v>
      </c>
      <c r="AQ459">
        <v>3.5</v>
      </c>
      <c r="AR459">
        <v>3.8435316685606611</v>
      </c>
      <c r="AS459">
        <v>-24938.200000000012</v>
      </c>
      <c r="AT459">
        <v>0.51898535030404347</v>
      </c>
      <c r="AU459">
        <v>10810151.26</v>
      </c>
    </row>
    <row r="460" spans="1:47" ht="15" x14ac:dyDescent="0.25">
      <c r="A460" t="s">
        <v>1225</v>
      </c>
      <c r="B460" t="s">
        <v>554</v>
      </c>
      <c r="C460" t="s">
        <v>269</v>
      </c>
      <c r="D460"/>
      <c r="E460">
        <v>90.706000000000003</v>
      </c>
      <c r="F460" t="s">
        <v>1517</v>
      </c>
      <c r="G460">
        <v>3537054</v>
      </c>
      <c r="H460">
        <v>0.18111123094134235</v>
      </c>
      <c r="I460">
        <v>3375550</v>
      </c>
      <c r="J460">
        <v>1.7369943264742538E-3</v>
      </c>
      <c r="K460">
        <v>0.68841648191314797</v>
      </c>
      <c r="L460" s="126">
        <v>222233.29670000001</v>
      </c>
      <c r="M460">
        <v>50207</v>
      </c>
      <c r="N460">
        <v>79</v>
      </c>
      <c r="O460">
        <v>106.92</v>
      </c>
      <c r="P460">
        <v>0.6</v>
      </c>
      <c r="Q460">
        <v>-192.05</v>
      </c>
      <c r="R460">
        <v>10546.300000000001</v>
      </c>
      <c r="S460">
        <v>4002.8347979999999</v>
      </c>
      <c r="T460">
        <v>4653.2313898437606</v>
      </c>
      <c r="U460">
        <v>0.3038912538568731</v>
      </c>
      <c r="V460">
        <v>0.11536407726680635</v>
      </c>
      <c r="W460">
        <v>3.0354761155657453E-2</v>
      </c>
      <c r="X460">
        <v>9072.2000000000007</v>
      </c>
      <c r="Y460">
        <v>222.9</v>
      </c>
      <c r="Z460">
        <v>62685.860565275907</v>
      </c>
      <c r="AA460">
        <v>13.93723849372385</v>
      </c>
      <c r="AB460">
        <v>17.957984737550468</v>
      </c>
      <c r="AC460">
        <v>23.5</v>
      </c>
      <c r="AD460">
        <v>170.33339565957445</v>
      </c>
      <c r="AE460">
        <v>0.96399999999999997</v>
      </c>
      <c r="AF460">
        <v>0.10980703201872873</v>
      </c>
      <c r="AG460">
        <v>0.17090445380373734</v>
      </c>
      <c r="AH460">
        <v>0.285518426283567</v>
      </c>
      <c r="AI460">
        <v>116.40425436313498</v>
      </c>
      <c r="AJ460">
        <v>10.214812435749129</v>
      </c>
      <c r="AK460">
        <v>1.237679650260652</v>
      </c>
      <c r="AL460">
        <v>4.5274668363569246</v>
      </c>
      <c r="AM460">
        <v>2.5</v>
      </c>
      <c r="AN460">
        <v>0.89765588069846203</v>
      </c>
      <c r="AO460">
        <v>64</v>
      </c>
      <c r="AP460">
        <v>0.1490272373540856</v>
      </c>
      <c r="AQ460">
        <v>38.06</v>
      </c>
      <c r="AR460">
        <v>3.6030891326231225</v>
      </c>
      <c r="AS460">
        <v>21798.780000000028</v>
      </c>
      <c r="AT460">
        <v>0.41490179264033999</v>
      </c>
      <c r="AU460">
        <v>42215033.25</v>
      </c>
    </row>
    <row r="461" spans="1:47" ht="15" x14ac:dyDescent="0.25">
      <c r="A461" t="s">
        <v>1226</v>
      </c>
      <c r="B461" t="s">
        <v>570</v>
      </c>
      <c r="C461" t="s">
        <v>115</v>
      </c>
      <c r="D461"/>
      <c r="E461">
        <v>82.710000000000008</v>
      </c>
      <c r="F461" t="s">
        <v>1516</v>
      </c>
      <c r="G461">
        <v>1212192</v>
      </c>
      <c r="H461">
        <v>0.83722785375948339</v>
      </c>
      <c r="I461">
        <v>1132836</v>
      </c>
      <c r="J461">
        <v>0</v>
      </c>
      <c r="K461">
        <v>0.51726883821986591</v>
      </c>
      <c r="L461" s="126">
        <v>115033.76270000001</v>
      </c>
      <c r="M461">
        <v>38415</v>
      </c>
      <c r="N461">
        <v>20</v>
      </c>
      <c r="O461">
        <v>8.98</v>
      </c>
      <c r="P461">
        <v>0</v>
      </c>
      <c r="Q461">
        <v>-13.439999999999998</v>
      </c>
      <c r="R461">
        <v>10466.1</v>
      </c>
      <c r="S461">
        <v>638.240859</v>
      </c>
      <c r="T461">
        <v>749.07711137712408</v>
      </c>
      <c r="U461">
        <v>0.43943243220033329</v>
      </c>
      <c r="V461">
        <v>0.13352596562608976</v>
      </c>
      <c r="W461">
        <v>0</v>
      </c>
      <c r="X461">
        <v>8917.5</v>
      </c>
      <c r="Y461">
        <v>48</v>
      </c>
      <c r="Z461">
        <v>46463.395833333336</v>
      </c>
      <c r="AA461">
        <v>10.714285714285714</v>
      </c>
      <c r="AB461">
        <v>13.296684562499999</v>
      </c>
      <c r="AC461">
        <v>10</v>
      </c>
      <c r="AD461">
        <v>63.8240859</v>
      </c>
      <c r="AE461">
        <v>0.37669999999999998</v>
      </c>
      <c r="AF461">
        <v>0.11526194098320437</v>
      </c>
      <c r="AG461">
        <v>0.15201911161901133</v>
      </c>
      <c r="AH461">
        <v>0.27022465741831708</v>
      </c>
      <c r="AI461">
        <v>198.16186666294269</v>
      </c>
      <c r="AJ461">
        <v>5.0214015418066813</v>
      </c>
      <c r="AK461">
        <v>0.96840387428345531</v>
      </c>
      <c r="AL461">
        <v>2.45556995453647</v>
      </c>
      <c r="AM461">
        <v>0</v>
      </c>
      <c r="AN461">
        <v>1.12238884550655</v>
      </c>
      <c r="AO461">
        <v>62</v>
      </c>
      <c r="AP461">
        <v>0</v>
      </c>
      <c r="AQ461">
        <v>2.95</v>
      </c>
      <c r="AR461">
        <v>3.8644847063838861</v>
      </c>
      <c r="AS461">
        <v>5238.1300000000047</v>
      </c>
      <c r="AT461">
        <v>0.56957772704705167</v>
      </c>
      <c r="AU461">
        <v>6679873.9699999997</v>
      </c>
    </row>
    <row r="462" spans="1:47" ht="15" x14ac:dyDescent="0.25">
      <c r="A462" t="s">
        <v>1227</v>
      </c>
      <c r="B462" t="s">
        <v>558</v>
      </c>
      <c r="C462" t="s">
        <v>206</v>
      </c>
      <c r="D462"/>
      <c r="E462">
        <v>84.546000000000006</v>
      </c>
      <c r="F462" t="s">
        <v>1520</v>
      </c>
      <c r="G462">
        <v>2275102</v>
      </c>
      <c r="H462">
        <v>0.44244043384455184</v>
      </c>
      <c r="I462">
        <v>2298745</v>
      </c>
      <c r="J462">
        <v>1.4313327438969044E-2</v>
      </c>
      <c r="K462">
        <v>0.60569634705454312</v>
      </c>
      <c r="L462" s="126">
        <v>245327.34729999999</v>
      </c>
      <c r="M462">
        <v>31455</v>
      </c>
      <c r="N462">
        <v>9</v>
      </c>
      <c r="O462">
        <v>21.959999999999997</v>
      </c>
      <c r="P462">
        <v>0</v>
      </c>
      <c r="Q462">
        <v>-127.46999999999997</v>
      </c>
      <c r="R462">
        <v>13729.2</v>
      </c>
      <c r="S462">
        <v>1399.562265</v>
      </c>
      <c r="T462">
        <v>2074.5964348624698</v>
      </c>
      <c r="U462">
        <v>0.92278997676462793</v>
      </c>
      <c r="V462">
        <v>0.2048712788065917</v>
      </c>
      <c r="W462">
        <v>0</v>
      </c>
      <c r="X462">
        <v>9262</v>
      </c>
      <c r="Y462">
        <v>109.2</v>
      </c>
      <c r="Z462">
        <v>56434.789377289373</v>
      </c>
      <c r="AA462">
        <v>12.472727272727273</v>
      </c>
      <c r="AB462">
        <v>12.816504258241759</v>
      </c>
      <c r="AC462">
        <v>18</v>
      </c>
      <c r="AD462">
        <v>77.753459166666673</v>
      </c>
      <c r="AE462">
        <v>0.69810000000000005</v>
      </c>
      <c r="AF462">
        <v>0.10460934389511413</v>
      </c>
      <c r="AG462">
        <v>0.18093864029437218</v>
      </c>
      <c r="AH462">
        <v>0.29121339845547994</v>
      </c>
      <c r="AI462">
        <v>241.37547035108153</v>
      </c>
      <c r="AJ462">
        <v>8.1677986205671651</v>
      </c>
      <c r="AK462">
        <v>1.3355731158605175</v>
      </c>
      <c r="AL462">
        <v>3.8660090876798292</v>
      </c>
      <c r="AM462">
        <v>0.5</v>
      </c>
      <c r="AN462">
        <v>1.5384264205828599</v>
      </c>
      <c r="AO462">
        <v>137</v>
      </c>
      <c r="AP462">
        <v>2.4255788313120176E-2</v>
      </c>
      <c r="AQ462">
        <v>6.24</v>
      </c>
      <c r="AR462">
        <v>2.797498886809445</v>
      </c>
      <c r="AS462">
        <v>-122657.01000000001</v>
      </c>
      <c r="AT462">
        <v>0.63319004166555526</v>
      </c>
      <c r="AU462">
        <v>19214867.399999999</v>
      </c>
    </row>
    <row r="463" spans="1:47" ht="15" x14ac:dyDescent="0.25">
      <c r="A463" t="s">
        <v>1228</v>
      </c>
      <c r="B463" t="s">
        <v>279</v>
      </c>
      <c r="C463" t="s">
        <v>109</v>
      </c>
      <c r="D463"/>
      <c r="E463">
        <v>109.405</v>
      </c>
      <c r="F463" t="s">
        <v>1516</v>
      </c>
      <c r="G463">
        <v>2206001</v>
      </c>
      <c r="H463">
        <v>0.18477566944074575</v>
      </c>
      <c r="I463">
        <v>1991162</v>
      </c>
      <c r="J463">
        <v>0</v>
      </c>
      <c r="K463">
        <v>0.74998361117869128</v>
      </c>
      <c r="L463" s="126">
        <v>303960.67210000003</v>
      </c>
      <c r="M463">
        <v>56926</v>
      </c>
      <c r="N463">
        <v>11</v>
      </c>
      <c r="O463">
        <v>21.52</v>
      </c>
      <c r="P463">
        <v>0</v>
      </c>
      <c r="Q463">
        <v>-0.1</v>
      </c>
      <c r="R463">
        <v>14207.5</v>
      </c>
      <c r="S463">
        <v>2645.6030940000001</v>
      </c>
      <c r="T463">
        <v>3073.4811070862702</v>
      </c>
      <c r="U463">
        <v>0.11346789194524581</v>
      </c>
      <c r="V463">
        <v>0.10773671933118777</v>
      </c>
      <c r="W463">
        <v>1.7315141150194013E-2</v>
      </c>
      <c r="X463">
        <v>12229.6</v>
      </c>
      <c r="Y463">
        <v>156.08000000000001</v>
      </c>
      <c r="Z463">
        <v>83264.825730394659</v>
      </c>
      <c r="AA463">
        <v>15.699421965317919</v>
      </c>
      <c r="AB463">
        <v>16.95030172988211</v>
      </c>
      <c r="AC463">
        <v>35.299999999999997</v>
      </c>
      <c r="AD463">
        <v>74.946263286118992</v>
      </c>
      <c r="AE463">
        <v>0.54290000000000005</v>
      </c>
      <c r="AF463">
        <v>0.12241925542563095</v>
      </c>
      <c r="AG463">
        <v>0.10298534945263953</v>
      </c>
      <c r="AH463">
        <v>0.23170879604230596</v>
      </c>
      <c r="AI463">
        <v>196.10008817142696</v>
      </c>
      <c r="AJ463">
        <v>8.1410822990614928</v>
      </c>
      <c r="AK463">
        <v>1.6093723436448903</v>
      </c>
      <c r="AL463">
        <v>4.1092716695932756</v>
      </c>
      <c r="AM463">
        <v>0.5</v>
      </c>
      <c r="AN463">
        <v>0.63017873839417304</v>
      </c>
      <c r="AO463">
        <v>5</v>
      </c>
      <c r="AP463">
        <v>0.14353163361661944</v>
      </c>
      <c r="AQ463">
        <v>163.4</v>
      </c>
      <c r="AR463">
        <v>7.3338428012975134</v>
      </c>
      <c r="AS463">
        <v>38069.359999999986</v>
      </c>
      <c r="AT463">
        <v>0.12623670685131963</v>
      </c>
      <c r="AU463">
        <v>37587346.119999997</v>
      </c>
    </row>
    <row r="464" spans="1:47" ht="15" x14ac:dyDescent="0.25">
      <c r="A464" t="s">
        <v>1229</v>
      </c>
      <c r="B464" t="s">
        <v>512</v>
      </c>
      <c r="C464" t="s">
        <v>134</v>
      </c>
      <c r="D464"/>
      <c r="E464">
        <v>83.820999999999998</v>
      </c>
      <c r="F464" t="s">
        <v>1520</v>
      </c>
      <c r="G464">
        <v>436680</v>
      </c>
      <c r="H464">
        <v>0.35026249328330916</v>
      </c>
      <c r="I464">
        <v>596759</v>
      </c>
      <c r="J464">
        <v>0</v>
      </c>
      <c r="K464">
        <v>0.64714401512188469</v>
      </c>
      <c r="L464" s="126">
        <v>163422.93</v>
      </c>
      <c r="M464">
        <v>31191</v>
      </c>
      <c r="N464">
        <v>38</v>
      </c>
      <c r="O464">
        <v>43.320000000000007</v>
      </c>
      <c r="P464">
        <v>0</v>
      </c>
      <c r="Q464">
        <v>3</v>
      </c>
      <c r="R464">
        <v>11209.300000000001</v>
      </c>
      <c r="S464">
        <v>1605.1142729999999</v>
      </c>
      <c r="T464">
        <v>2074.0577090971301</v>
      </c>
      <c r="U464">
        <v>0.75589998943333803</v>
      </c>
      <c r="V464">
        <v>0.16441849869464092</v>
      </c>
      <c r="W464">
        <v>1.8690258073606951E-3</v>
      </c>
      <c r="X464">
        <v>8674.9</v>
      </c>
      <c r="Y464">
        <v>95</v>
      </c>
      <c r="Z464">
        <v>54778.336842105266</v>
      </c>
      <c r="AA464">
        <v>12.434343434343434</v>
      </c>
      <c r="AB464">
        <v>16.895939715789474</v>
      </c>
      <c r="AC464">
        <v>18</v>
      </c>
      <c r="AD464">
        <v>89.173015166666659</v>
      </c>
      <c r="AE464">
        <v>0.66490000000000005</v>
      </c>
      <c r="AF464">
        <v>0.10544627461905098</v>
      </c>
      <c r="AG464">
        <v>0.17235670995547619</v>
      </c>
      <c r="AH464">
        <v>0.28533247033739501</v>
      </c>
      <c r="AI464">
        <v>182.04311363693171</v>
      </c>
      <c r="AJ464">
        <v>5.6219474332648876</v>
      </c>
      <c r="AK464">
        <v>1.4879310061601643</v>
      </c>
      <c r="AL464">
        <v>2.1974613278576318</v>
      </c>
      <c r="AM464">
        <v>0</v>
      </c>
      <c r="AN464">
        <v>1.41826773065058</v>
      </c>
      <c r="AO464">
        <v>128</v>
      </c>
      <c r="AP464">
        <v>1.3452914798206279E-2</v>
      </c>
      <c r="AQ464">
        <v>6.77</v>
      </c>
      <c r="AR464">
        <v>2.9657686839065143</v>
      </c>
      <c r="AS464">
        <v>-101904.01000000001</v>
      </c>
      <c r="AT464">
        <v>0.55419037999476373</v>
      </c>
      <c r="AU464">
        <v>17992235.600000001</v>
      </c>
    </row>
    <row r="465" spans="1:47" ht="15" x14ac:dyDescent="0.25">
      <c r="A465" t="s">
        <v>1230</v>
      </c>
      <c r="B465" t="s">
        <v>657</v>
      </c>
      <c r="C465" t="s">
        <v>210</v>
      </c>
      <c r="D465"/>
      <c r="E465">
        <v>93.061000000000007</v>
      </c>
      <c r="F465" t="s">
        <v>1520</v>
      </c>
      <c r="G465">
        <v>180215</v>
      </c>
      <c r="H465">
        <v>0.27664699490841993</v>
      </c>
      <c r="I465">
        <v>185215</v>
      </c>
      <c r="J465">
        <v>0</v>
      </c>
      <c r="K465">
        <v>0.72955777518348541</v>
      </c>
      <c r="L465" s="126">
        <v>149759.014</v>
      </c>
      <c r="M465">
        <v>43738</v>
      </c>
      <c r="N465">
        <v>24</v>
      </c>
      <c r="O465">
        <v>89.87</v>
      </c>
      <c r="P465">
        <v>0</v>
      </c>
      <c r="Q465">
        <v>11.189999999999998</v>
      </c>
      <c r="R465">
        <v>10496.9</v>
      </c>
      <c r="S465">
        <v>1139.9820119999999</v>
      </c>
      <c r="T465">
        <v>1308.1604332813499</v>
      </c>
      <c r="U465">
        <v>0.24441046618900511</v>
      </c>
      <c r="V465">
        <v>0.13307616997732066</v>
      </c>
      <c r="W465">
        <v>1.0207404044547327E-2</v>
      </c>
      <c r="X465">
        <v>9147.4</v>
      </c>
      <c r="Y465">
        <v>80</v>
      </c>
      <c r="Z465">
        <v>55086.074999999997</v>
      </c>
      <c r="AA465">
        <v>10.152941176470588</v>
      </c>
      <c r="AB465">
        <v>14.24977515</v>
      </c>
      <c r="AC465">
        <v>8</v>
      </c>
      <c r="AD465">
        <v>142.49775149999999</v>
      </c>
      <c r="AE465">
        <v>0.78680000000000005</v>
      </c>
      <c r="AF465">
        <v>0.11648661615687042</v>
      </c>
      <c r="AG465">
        <v>0.18024636347545456</v>
      </c>
      <c r="AH465">
        <v>0.30376266322235301</v>
      </c>
      <c r="AI465">
        <v>172.01938095142506</v>
      </c>
      <c r="AJ465">
        <v>5.0923472327752819</v>
      </c>
      <c r="AK465">
        <v>0.81866378716872601</v>
      </c>
      <c r="AL465">
        <v>4.2213101545647866</v>
      </c>
      <c r="AM465">
        <v>2.5</v>
      </c>
      <c r="AN465">
        <v>0.90657203862138103</v>
      </c>
      <c r="AO465">
        <v>28</v>
      </c>
      <c r="AP465">
        <v>4.774193548387097E-2</v>
      </c>
      <c r="AQ465">
        <v>23.68</v>
      </c>
      <c r="AR465">
        <v>4.2943333645100195</v>
      </c>
      <c r="AS465">
        <v>-41730.179999999993</v>
      </c>
      <c r="AT465">
        <v>0.38049820659022043</v>
      </c>
      <c r="AU465">
        <v>11966311.68</v>
      </c>
    </row>
    <row r="466" spans="1:47" ht="15" x14ac:dyDescent="0.25">
      <c r="A466" t="s">
        <v>1231</v>
      </c>
      <c r="B466" t="s">
        <v>427</v>
      </c>
      <c r="C466" t="s">
        <v>198</v>
      </c>
      <c r="D466"/>
      <c r="E466">
        <v>98.512</v>
      </c>
      <c r="F466" t="s">
        <v>1516</v>
      </c>
      <c r="G466">
        <v>452331</v>
      </c>
      <c r="H466">
        <v>0.39773288781954119</v>
      </c>
      <c r="I466">
        <v>155037</v>
      </c>
      <c r="J466">
        <v>1.2151960589401501E-3</v>
      </c>
      <c r="K466">
        <v>0.79609621356646165</v>
      </c>
      <c r="L466" s="126">
        <v>141269.2634</v>
      </c>
      <c r="M466">
        <v>49518</v>
      </c>
      <c r="N466">
        <v>48</v>
      </c>
      <c r="O466">
        <v>38.630000000000003</v>
      </c>
      <c r="P466">
        <v>0</v>
      </c>
      <c r="Q466">
        <v>-8.490000000000002</v>
      </c>
      <c r="R466">
        <v>9604.9</v>
      </c>
      <c r="S466">
        <v>2658.2830589999999</v>
      </c>
      <c r="T466">
        <v>2994.5306324396502</v>
      </c>
      <c r="U466">
        <v>0.24399049747696566</v>
      </c>
      <c r="V466">
        <v>0.11041103429760826</v>
      </c>
      <c r="W466">
        <v>9.0124111948455972E-4</v>
      </c>
      <c r="X466">
        <v>8526.4</v>
      </c>
      <c r="Y466">
        <v>154.20000000000002</v>
      </c>
      <c r="Z466">
        <v>60807.555123216596</v>
      </c>
      <c r="AA466">
        <v>12.632911392405063</v>
      </c>
      <c r="AB466">
        <v>17.23918974708171</v>
      </c>
      <c r="AC466">
        <v>16</v>
      </c>
      <c r="AD466">
        <v>166.14269118749999</v>
      </c>
      <c r="AE466">
        <v>0.59840000000000004</v>
      </c>
      <c r="AF466">
        <v>0.10259567401767913</v>
      </c>
      <c r="AG466">
        <v>0.17056602395847692</v>
      </c>
      <c r="AH466">
        <v>0.27893957567995248</v>
      </c>
      <c r="AI466">
        <v>151.25815839614091</v>
      </c>
      <c r="AJ466">
        <v>5.6841683516253951</v>
      </c>
      <c r="AK466">
        <v>1.9970889882040455</v>
      </c>
      <c r="AL466">
        <v>2.3742183408068405</v>
      </c>
      <c r="AM466">
        <v>0.7</v>
      </c>
      <c r="AN466">
        <v>1.6799453805817199</v>
      </c>
      <c r="AO466">
        <v>70</v>
      </c>
      <c r="AP466">
        <v>4.8557031607879067E-2</v>
      </c>
      <c r="AQ466">
        <v>29.27</v>
      </c>
      <c r="AR466">
        <v>4.8897865706200152</v>
      </c>
      <c r="AS466">
        <v>-111081.20999999996</v>
      </c>
      <c r="AT466">
        <v>0.37628297832321506</v>
      </c>
      <c r="AU466">
        <v>25532556.059999999</v>
      </c>
    </row>
    <row r="467" spans="1:47" ht="15" x14ac:dyDescent="0.25">
      <c r="A467" t="s">
        <v>1232</v>
      </c>
      <c r="B467" t="s">
        <v>387</v>
      </c>
      <c r="C467" t="s">
        <v>124</v>
      </c>
      <c r="D467"/>
      <c r="E467">
        <v>87.737000000000009</v>
      </c>
      <c r="F467" t="s">
        <v>1516</v>
      </c>
      <c r="G467">
        <v>5223998</v>
      </c>
      <c r="H467">
        <v>0.76264105606412114</v>
      </c>
      <c r="I467">
        <v>5373998</v>
      </c>
      <c r="J467">
        <v>0</v>
      </c>
      <c r="K467">
        <v>0.6652940594383463</v>
      </c>
      <c r="L467" s="126">
        <v>216974.53709999999</v>
      </c>
      <c r="M467">
        <v>40365</v>
      </c>
      <c r="N467">
        <v>14</v>
      </c>
      <c r="O467">
        <v>41.089999999999996</v>
      </c>
      <c r="P467">
        <v>0.34</v>
      </c>
      <c r="Q467">
        <v>65.34</v>
      </c>
      <c r="R467">
        <v>14088.4</v>
      </c>
      <c r="S467">
        <v>1520.1349170000001</v>
      </c>
      <c r="T467">
        <v>1752.9568995507302</v>
      </c>
      <c r="U467">
        <v>0.42780519592525085</v>
      </c>
      <c r="V467">
        <v>0.10167745722533125</v>
      </c>
      <c r="W467">
        <v>9.6796474019812272E-4</v>
      </c>
      <c r="X467">
        <v>12217.2</v>
      </c>
      <c r="Y467">
        <v>99.3</v>
      </c>
      <c r="Z467">
        <v>76025.417925478352</v>
      </c>
      <c r="AA467">
        <v>16.27</v>
      </c>
      <c r="AB467">
        <v>15.308508731117826</v>
      </c>
      <c r="AC467">
        <v>11.2</v>
      </c>
      <c r="AD467">
        <v>135.72633187500003</v>
      </c>
      <c r="AE467">
        <v>0.58730000000000004</v>
      </c>
      <c r="AF467">
        <v>0.11348148426703798</v>
      </c>
      <c r="AG467">
        <v>0.15327454656501371</v>
      </c>
      <c r="AH467">
        <v>0.2756328791072245</v>
      </c>
      <c r="AI467">
        <v>215.23681637792416</v>
      </c>
      <c r="AJ467">
        <v>6.1072360623370585</v>
      </c>
      <c r="AK467">
        <v>1.3605931739758976</v>
      </c>
      <c r="AL467">
        <v>3.3596760282283329</v>
      </c>
      <c r="AM467">
        <v>7</v>
      </c>
      <c r="AN467">
        <v>0.93347706041481904</v>
      </c>
      <c r="AO467">
        <v>26</v>
      </c>
      <c r="AP467">
        <v>5.9045226130653265E-2</v>
      </c>
      <c r="AQ467">
        <v>28.5</v>
      </c>
      <c r="AR467">
        <v>3.5303423525290825</v>
      </c>
      <c r="AS467">
        <v>-8597.6700000000419</v>
      </c>
      <c r="AT467">
        <v>0.47697520697543888</v>
      </c>
      <c r="AU467">
        <v>21416216.329999998</v>
      </c>
    </row>
    <row r="468" spans="1:47" ht="15" x14ac:dyDescent="0.25">
      <c r="A468" t="s">
        <v>1233</v>
      </c>
      <c r="B468" t="s">
        <v>707</v>
      </c>
      <c r="C468" t="s">
        <v>289</v>
      </c>
      <c r="D468"/>
      <c r="E468">
        <v>102.91</v>
      </c>
      <c r="F468" t="s">
        <v>1516</v>
      </c>
      <c r="G468">
        <v>463470</v>
      </c>
      <c r="H468">
        <v>0.71229833867834691</v>
      </c>
      <c r="I468">
        <v>463470</v>
      </c>
      <c r="J468">
        <v>0</v>
      </c>
      <c r="K468">
        <v>0.70763666269412295</v>
      </c>
      <c r="L468" s="126">
        <v>146515.74340000001</v>
      </c>
      <c r="M468">
        <v>43424</v>
      </c>
      <c r="N468">
        <v>16</v>
      </c>
      <c r="O468">
        <v>1</v>
      </c>
      <c r="P468">
        <v>0</v>
      </c>
      <c r="Q468">
        <v>64.5</v>
      </c>
      <c r="R468">
        <v>10505.1</v>
      </c>
      <c r="S468">
        <v>387.58766200000002</v>
      </c>
      <c r="T468">
        <v>426.02824239113301</v>
      </c>
      <c r="U468">
        <v>9.0946318616303104E-2</v>
      </c>
      <c r="V468">
        <v>8.1416115872130101E-2</v>
      </c>
      <c r="W468">
        <v>0</v>
      </c>
      <c r="X468">
        <v>9557.2000000000007</v>
      </c>
      <c r="Y468">
        <v>27.689999999999998</v>
      </c>
      <c r="Z468">
        <v>52163.264716504149</v>
      </c>
      <c r="AA468">
        <v>13.1875</v>
      </c>
      <c r="AB468">
        <v>13.997387576742508</v>
      </c>
      <c r="AC468">
        <v>3.43</v>
      </c>
      <c r="AD468">
        <v>112.99931836734694</v>
      </c>
      <c r="AE468">
        <v>0.28810000000000002</v>
      </c>
      <c r="AF468">
        <v>0.11587100680205938</v>
      </c>
      <c r="AG468">
        <v>0.16828573073074232</v>
      </c>
      <c r="AH468">
        <v>0.28622057101071685</v>
      </c>
      <c r="AI468">
        <v>191.96947502420755</v>
      </c>
      <c r="AJ468">
        <v>4.9550140447550568</v>
      </c>
      <c r="AK468">
        <v>0.96449096162892278</v>
      </c>
      <c r="AL468">
        <v>2.1156337611719644</v>
      </c>
      <c r="AM468">
        <v>0.5</v>
      </c>
      <c r="AN468">
        <v>1.0476636004830799</v>
      </c>
      <c r="AO468">
        <v>22</v>
      </c>
      <c r="AP468">
        <v>0</v>
      </c>
      <c r="AQ468">
        <v>6.91</v>
      </c>
      <c r="AR468">
        <v>3.1031927532555383</v>
      </c>
      <c r="AS468">
        <v>1213.6600000000035</v>
      </c>
      <c r="AT468">
        <v>0.67804015908019277</v>
      </c>
      <c r="AU468">
        <v>4071634.51</v>
      </c>
    </row>
    <row r="469" spans="1:47" ht="15" x14ac:dyDescent="0.25">
      <c r="A469" t="s">
        <v>1234</v>
      </c>
      <c r="B469" t="s">
        <v>283</v>
      </c>
      <c r="C469" t="s">
        <v>168</v>
      </c>
      <c r="D469"/>
      <c r="E469">
        <v>87.144000000000005</v>
      </c>
      <c r="F469" t="s">
        <v>1516</v>
      </c>
      <c r="G469">
        <v>-346131</v>
      </c>
      <c r="H469">
        <v>0.12482454307650456</v>
      </c>
      <c r="I469">
        <v>-346131</v>
      </c>
      <c r="J469">
        <v>7.4969176855121987E-3</v>
      </c>
      <c r="K469">
        <v>0.7007519267223653</v>
      </c>
      <c r="L469" s="126">
        <v>137058.7488</v>
      </c>
      <c r="M469">
        <v>32215</v>
      </c>
      <c r="N469">
        <v>32</v>
      </c>
      <c r="O469">
        <v>42.739999999999995</v>
      </c>
      <c r="P469">
        <v>0</v>
      </c>
      <c r="Q469">
        <v>-176.36999999999998</v>
      </c>
      <c r="R469">
        <v>9664.9</v>
      </c>
      <c r="S469">
        <v>2083.3792709999998</v>
      </c>
      <c r="T469">
        <v>2561.8246368628697</v>
      </c>
      <c r="U469">
        <v>0.54805974595875684</v>
      </c>
      <c r="V469">
        <v>0.12062245242527424</v>
      </c>
      <c r="W469">
        <v>5.6310722984053346E-2</v>
      </c>
      <c r="X469">
        <v>7859.9000000000005</v>
      </c>
      <c r="Y469">
        <v>121</v>
      </c>
      <c r="Z469">
        <v>55371.727272727272</v>
      </c>
      <c r="AA469">
        <v>14.330578512396695</v>
      </c>
      <c r="AB469">
        <v>17.218010504132231</v>
      </c>
      <c r="AC469">
        <v>21</v>
      </c>
      <c r="AD469">
        <v>99.2085367142857</v>
      </c>
      <c r="AE469">
        <v>0.41</v>
      </c>
      <c r="AF469">
        <v>0.11072944478132245</v>
      </c>
      <c r="AG469">
        <v>0.17888330997827309</v>
      </c>
      <c r="AH469">
        <v>0.29645664812057965</v>
      </c>
      <c r="AI469">
        <v>242.76712696542907</v>
      </c>
      <c r="AJ469">
        <v>3.5505596746385755</v>
      </c>
      <c r="AK469">
        <v>0.70364319382493445</v>
      </c>
      <c r="AL469">
        <v>1.7090339596975737</v>
      </c>
      <c r="AM469">
        <v>3</v>
      </c>
      <c r="AN469">
        <v>1.09855743922577</v>
      </c>
      <c r="AO469">
        <v>18</v>
      </c>
      <c r="AP469">
        <v>4.0621266427718038E-2</v>
      </c>
      <c r="AQ469">
        <v>39.94</v>
      </c>
      <c r="AR469">
        <v>2.937504794165815</v>
      </c>
      <c r="AS469">
        <v>78652.980000000098</v>
      </c>
      <c r="AT469">
        <v>0.41433219727523685</v>
      </c>
      <c r="AU469">
        <v>20135631.280000001</v>
      </c>
    </row>
    <row r="470" spans="1:47" ht="15" x14ac:dyDescent="0.25">
      <c r="A470" t="s">
        <v>1235</v>
      </c>
      <c r="B470" t="s">
        <v>284</v>
      </c>
      <c r="C470" t="s">
        <v>204</v>
      </c>
      <c r="D470"/>
      <c r="E470">
        <v>70.234999999999999</v>
      </c>
      <c r="F470" t="s">
        <v>1516</v>
      </c>
      <c r="G470">
        <v>1754690</v>
      </c>
      <c r="H470">
        <v>0.20766514879798115</v>
      </c>
      <c r="I470">
        <v>1807161</v>
      </c>
      <c r="J470">
        <v>1.1790196743572525E-5</v>
      </c>
      <c r="K470">
        <v>0.6821942521734109</v>
      </c>
      <c r="L470" s="126">
        <v>120581.4446</v>
      </c>
      <c r="M470">
        <v>25954</v>
      </c>
      <c r="N470">
        <v>30</v>
      </c>
      <c r="O470">
        <v>270.90999999999997</v>
      </c>
      <c r="P470">
        <v>29.32</v>
      </c>
      <c r="Q470">
        <v>-416.05000000000007</v>
      </c>
      <c r="R470">
        <v>13723.4</v>
      </c>
      <c r="S470">
        <v>3209.3222340000002</v>
      </c>
      <c r="T470">
        <v>4530.87671513849</v>
      </c>
      <c r="U470">
        <v>0.98044812878705767</v>
      </c>
      <c r="V470">
        <v>0.16503106649402285</v>
      </c>
      <c r="W470">
        <v>5.2370241361061158E-3</v>
      </c>
      <c r="X470">
        <v>9720.6</v>
      </c>
      <c r="Y470">
        <v>221.61999999999995</v>
      </c>
      <c r="Z470">
        <v>65420.431369010032</v>
      </c>
      <c r="AA470">
        <v>13.914498141263941</v>
      </c>
      <c r="AB470">
        <v>14.481194088981143</v>
      </c>
      <c r="AC470">
        <v>32</v>
      </c>
      <c r="AD470">
        <v>100.29131981250001</v>
      </c>
      <c r="AE470">
        <v>0.49869999999999998</v>
      </c>
      <c r="AF470">
        <v>0.12033556628887107</v>
      </c>
      <c r="AG470">
        <v>0.14951689692217382</v>
      </c>
      <c r="AH470">
        <v>0.27579676967734512</v>
      </c>
      <c r="AI470">
        <v>198.23624853246815</v>
      </c>
      <c r="AJ470">
        <v>5.1379970889840365</v>
      </c>
      <c r="AK470">
        <v>1.1257524316099869</v>
      </c>
      <c r="AL470">
        <v>3.6083508434401548</v>
      </c>
      <c r="AM470">
        <v>2.5</v>
      </c>
      <c r="AN470">
        <v>0.85438890077509</v>
      </c>
      <c r="AO470">
        <v>10</v>
      </c>
      <c r="AP470">
        <v>5.5016181229773461E-2</v>
      </c>
      <c r="AQ470">
        <v>149.69999999999999</v>
      </c>
      <c r="AR470">
        <v>2.7886135416961833</v>
      </c>
      <c r="AS470">
        <v>172561.29000000004</v>
      </c>
      <c r="AT470">
        <v>0.75257842328171354</v>
      </c>
      <c r="AU470">
        <v>44042773.490000002</v>
      </c>
    </row>
    <row r="471" spans="1:47" ht="15" x14ac:dyDescent="0.25">
      <c r="A471" t="s">
        <v>1236</v>
      </c>
      <c r="B471" t="s">
        <v>719</v>
      </c>
      <c r="C471" t="s">
        <v>100</v>
      </c>
      <c r="D471"/>
      <c r="E471">
        <v>86.861000000000004</v>
      </c>
      <c r="F471" t="s">
        <v>1518</v>
      </c>
      <c r="G471">
        <v>626856</v>
      </c>
      <c r="H471">
        <v>0.46450444345664871</v>
      </c>
      <c r="I471">
        <v>757608</v>
      </c>
      <c r="J471">
        <v>0</v>
      </c>
      <c r="K471">
        <v>0.68333409541856849</v>
      </c>
      <c r="L471" s="126">
        <v>117033.24370000001</v>
      </c>
      <c r="M471">
        <v>35622</v>
      </c>
      <c r="N471">
        <v>13</v>
      </c>
      <c r="O471">
        <v>29.569999999999997</v>
      </c>
      <c r="P471">
        <v>0</v>
      </c>
      <c r="Q471">
        <v>54.129999999999995</v>
      </c>
      <c r="R471">
        <v>11279.7</v>
      </c>
      <c r="S471">
        <v>1307.6218269999999</v>
      </c>
      <c r="T471">
        <v>1575.2278882530102</v>
      </c>
      <c r="U471">
        <v>0.46867865337338088</v>
      </c>
      <c r="V471">
        <v>0.12455123693801726</v>
      </c>
      <c r="W471">
        <v>7.6474633518028605E-4</v>
      </c>
      <c r="X471">
        <v>9363.4</v>
      </c>
      <c r="Y471">
        <v>92.59</v>
      </c>
      <c r="Z471">
        <v>49635.65179825035</v>
      </c>
      <c r="AA471">
        <v>11.67741935483871</v>
      </c>
      <c r="AB471">
        <v>14.122711167512689</v>
      </c>
      <c r="AC471">
        <v>10</v>
      </c>
      <c r="AD471">
        <v>130.76218269999998</v>
      </c>
      <c r="AE471">
        <v>0.27710000000000001</v>
      </c>
      <c r="AF471">
        <v>0.10834215678122647</v>
      </c>
      <c r="AG471">
        <v>0.17477302547402163</v>
      </c>
      <c r="AH471">
        <v>0.2863745900840034</v>
      </c>
      <c r="AI471">
        <v>186.69923899947261</v>
      </c>
      <c r="AJ471">
        <v>5.6819219520587225</v>
      </c>
      <c r="AK471">
        <v>1.465682049055429</v>
      </c>
      <c r="AL471">
        <v>3.0974446610849866</v>
      </c>
      <c r="AM471">
        <v>2.5</v>
      </c>
      <c r="AN471">
        <v>0.99578302278925102</v>
      </c>
      <c r="AO471">
        <v>73</v>
      </c>
      <c r="AP471">
        <v>1.0011123470522803E-2</v>
      </c>
      <c r="AQ471">
        <v>11.49</v>
      </c>
      <c r="AR471">
        <v>2.1988570681084854</v>
      </c>
      <c r="AS471">
        <v>54434.320000000065</v>
      </c>
      <c r="AT471">
        <v>0.49682645065782549</v>
      </c>
      <c r="AU471">
        <v>14749520.08</v>
      </c>
    </row>
    <row r="472" spans="1:47" ht="15" x14ac:dyDescent="0.25">
      <c r="A472" t="s">
        <v>1237</v>
      </c>
      <c r="B472" t="s">
        <v>650</v>
      </c>
      <c r="C472" t="s">
        <v>649</v>
      </c>
      <c r="D472"/>
      <c r="E472">
        <v>77.131</v>
      </c>
      <c r="F472" t="s">
        <v>1516</v>
      </c>
      <c r="G472">
        <v>203078</v>
      </c>
      <c r="H472">
        <v>0.46049681097097495</v>
      </c>
      <c r="I472">
        <v>203078</v>
      </c>
      <c r="J472">
        <v>5.1047183017369222E-3</v>
      </c>
      <c r="K472">
        <v>0.69891068750213392</v>
      </c>
      <c r="L472" s="126">
        <v>110612.7197</v>
      </c>
      <c r="M472">
        <v>30806</v>
      </c>
      <c r="N472">
        <v>29</v>
      </c>
      <c r="O472">
        <v>19.770000000000003</v>
      </c>
      <c r="P472">
        <v>0</v>
      </c>
      <c r="Q472">
        <v>-43.800000000000011</v>
      </c>
      <c r="R472">
        <v>12468.9</v>
      </c>
      <c r="S472">
        <v>1185.6481229999999</v>
      </c>
      <c r="T472">
        <v>1638.7446328256299</v>
      </c>
      <c r="U472">
        <v>0.99612111138980819</v>
      </c>
      <c r="V472">
        <v>0.18331948137364867</v>
      </c>
      <c r="W472">
        <v>0</v>
      </c>
      <c r="X472">
        <v>9021.4</v>
      </c>
      <c r="Y472">
        <v>74</v>
      </c>
      <c r="Z472">
        <v>61748.513513513513</v>
      </c>
      <c r="AA472">
        <v>10.932432432432432</v>
      </c>
      <c r="AB472">
        <v>16.022271932432432</v>
      </c>
      <c r="AC472">
        <v>9</v>
      </c>
      <c r="AD472">
        <v>131.73868033333332</v>
      </c>
      <c r="AE472">
        <v>0.95299999999999996</v>
      </c>
      <c r="AF472">
        <v>0.11237609634891992</v>
      </c>
      <c r="AG472">
        <v>0.19095779228244358</v>
      </c>
      <c r="AH472">
        <v>0.31055975455746254</v>
      </c>
      <c r="AI472">
        <v>207.47892669670259</v>
      </c>
      <c r="AJ472">
        <v>7.1619198201604082</v>
      </c>
      <c r="AK472">
        <v>1.751462131652012</v>
      </c>
      <c r="AL472">
        <v>4.2966713415204252</v>
      </c>
      <c r="AM472">
        <v>0.5</v>
      </c>
      <c r="AN472">
        <v>1.0520653952446699</v>
      </c>
      <c r="AO472">
        <v>144</v>
      </c>
      <c r="AP472">
        <v>2.3494860499265784E-2</v>
      </c>
      <c r="AQ472">
        <v>4.49</v>
      </c>
      <c r="AR472">
        <v>2.885239317730532</v>
      </c>
      <c r="AS472">
        <v>-148294.16000000003</v>
      </c>
      <c r="AT472">
        <v>0.65176260656139973</v>
      </c>
      <c r="AU472">
        <v>14783714.33</v>
      </c>
    </row>
    <row r="473" spans="1:47" ht="15" x14ac:dyDescent="0.25">
      <c r="A473" t="s">
        <v>1238</v>
      </c>
      <c r="B473" t="s">
        <v>591</v>
      </c>
      <c r="C473" t="s">
        <v>136</v>
      </c>
      <c r="D473"/>
      <c r="E473">
        <v>76.692000000000007</v>
      </c>
      <c r="F473" t="s">
        <v>1520</v>
      </c>
      <c r="G473">
        <v>623461</v>
      </c>
      <c r="H473">
        <v>0.53487447683498246</v>
      </c>
      <c r="I473">
        <v>718896</v>
      </c>
      <c r="J473">
        <v>0</v>
      </c>
      <c r="K473">
        <v>0.56538434030903162</v>
      </c>
      <c r="L473" s="126">
        <v>78401.7258</v>
      </c>
      <c r="M473">
        <v>28995</v>
      </c>
      <c r="N473">
        <v>0</v>
      </c>
      <c r="O473">
        <v>17.63</v>
      </c>
      <c r="P473">
        <v>0</v>
      </c>
      <c r="Q473">
        <v>-59.66</v>
      </c>
      <c r="R473">
        <v>13173.7</v>
      </c>
      <c r="S473">
        <v>464.03977399999997</v>
      </c>
      <c r="T473">
        <v>659.01519101252006</v>
      </c>
      <c r="U473">
        <v>0.97806844031434259</v>
      </c>
      <c r="V473">
        <v>0.18225695670647407</v>
      </c>
      <c r="W473">
        <v>3.1474284788355232E-3</v>
      </c>
      <c r="X473">
        <v>9276.2000000000007</v>
      </c>
      <c r="Y473">
        <v>32</v>
      </c>
      <c r="Z473">
        <v>56686.5625</v>
      </c>
      <c r="AA473">
        <v>15.09375</v>
      </c>
      <c r="AB473">
        <v>14.501242937499999</v>
      </c>
      <c r="AC473">
        <v>6.5</v>
      </c>
      <c r="AD473">
        <v>71.390734461538457</v>
      </c>
      <c r="AE473">
        <v>0.72030000000000005</v>
      </c>
      <c r="AF473">
        <v>0.11601232181852349</v>
      </c>
      <c r="AG473">
        <v>0.22097715356676795</v>
      </c>
      <c r="AH473">
        <v>0.34036304761922909</v>
      </c>
      <c r="AI473">
        <v>366.34790706539741</v>
      </c>
      <c r="AJ473">
        <v>5.1402355294117648</v>
      </c>
      <c r="AK473">
        <v>0.96511594117647059</v>
      </c>
      <c r="AL473">
        <v>2.5414756470588236</v>
      </c>
      <c r="AM473">
        <v>3.5</v>
      </c>
      <c r="AN473">
        <v>0.74597305003874204</v>
      </c>
      <c r="AO473">
        <v>2</v>
      </c>
      <c r="AP473">
        <v>3.4965034965034968E-2</v>
      </c>
      <c r="AQ473">
        <v>65</v>
      </c>
      <c r="AR473">
        <v>2.7529135138407259</v>
      </c>
      <c r="AS473">
        <v>-38916.340000000026</v>
      </c>
      <c r="AT473">
        <v>0.79346646694987844</v>
      </c>
      <c r="AU473">
        <v>6113127.4100000001</v>
      </c>
    </row>
    <row r="474" spans="1:47" ht="15" x14ac:dyDescent="0.25">
      <c r="A474" t="s">
        <v>1239</v>
      </c>
      <c r="B474" t="s">
        <v>697</v>
      </c>
      <c r="C474" t="s">
        <v>181</v>
      </c>
      <c r="D474"/>
      <c r="E474">
        <v>90.491</v>
      </c>
      <c r="F474" t="s">
        <v>1516</v>
      </c>
      <c r="G474">
        <v>613743</v>
      </c>
      <c r="H474">
        <v>0.47823323950739299</v>
      </c>
      <c r="I474">
        <v>646356</v>
      </c>
      <c r="J474">
        <v>0</v>
      </c>
      <c r="K474">
        <v>0.67081019374255768</v>
      </c>
      <c r="L474" s="126">
        <v>194901.10819999999</v>
      </c>
      <c r="M474">
        <v>39029</v>
      </c>
      <c r="N474">
        <v>7</v>
      </c>
      <c r="O474">
        <v>23.539999999999996</v>
      </c>
      <c r="P474">
        <v>0</v>
      </c>
      <c r="Q474">
        <v>73.180000000000007</v>
      </c>
      <c r="R474">
        <v>10468.1</v>
      </c>
      <c r="S474">
        <v>886.76864399999999</v>
      </c>
      <c r="T474">
        <v>1026.9979445343502</v>
      </c>
      <c r="U474">
        <v>0.27959323063299474</v>
      </c>
      <c r="V474">
        <v>0.15668889392981289</v>
      </c>
      <c r="W474">
        <v>3.0683110170954581E-3</v>
      </c>
      <c r="X474">
        <v>9038.7000000000007</v>
      </c>
      <c r="Y474">
        <v>57</v>
      </c>
      <c r="Z474">
        <v>58042.929824561405</v>
      </c>
      <c r="AA474">
        <v>15.310344827586206</v>
      </c>
      <c r="AB474">
        <v>15.557344631578948</v>
      </c>
      <c r="AC474">
        <v>4</v>
      </c>
      <c r="AD474">
        <v>221.692161</v>
      </c>
      <c r="AE474">
        <v>0.29920000000000002</v>
      </c>
      <c r="AF474">
        <v>0.13515275881459421</v>
      </c>
      <c r="AG474">
        <v>0.10807967026220759</v>
      </c>
      <c r="AH474">
        <v>0.24557036691700238</v>
      </c>
      <c r="AI474">
        <v>134.86042927787599</v>
      </c>
      <c r="AJ474">
        <v>7.3581260138807592</v>
      </c>
      <c r="AK474">
        <v>2.0778828497366</v>
      </c>
      <c r="AL474">
        <v>3.8375590768458903</v>
      </c>
      <c r="AM474">
        <v>0.5</v>
      </c>
      <c r="AN474">
        <v>1.39783059014853</v>
      </c>
      <c r="AO474">
        <v>156</v>
      </c>
      <c r="AP474">
        <v>4.9723756906077346E-2</v>
      </c>
      <c r="AQ474">
        <v>3.24</v>
      </c>
      <c r="AR474">
        <v>3.9967349445689893</v>
      </c>
      <c r="AS474">
        <v>-14178.079999999958</v>
      </c>
      <c r="AT474">
        <v>0.5431518167212056</v>
      </c>
      <c r="AU474">
        <v>9282747.6600000001</v>
      </c>
    </row>
    <row r="475" spans="1:47" ht="15" x14ac:dyDescent="0.25">
      <c r="A475" t="s">
        <v>1240</v>
      </c>
      <c r="B475" t="s">
        <v>416</v>
      </c>
      <c r="C475" t="s">
        <v>113</v>
      </c>
      <c r="D475"/>
      <c r="E475">
        <v>86.805000000000007</v>
      </c>
      <c r="F475" t="s">
        <v>1520</v>
      </c>
      <c r="G475">
        <v>1152543</v>
      </c>
      <c r="H475">
        <v>0.93203105275961984</v>
      </c>
      <c r="I475">
        <v>1207408</v>
      </c>
      <c r="J475">
        <v>0</v>
      </c>
      <c r="K475">
        <v>0.65385684597148108</v>
      </c>
      <c r="L475" s="126">
        <v>152381.791</v>
      </c>
      <c r="M475">
        <v>36065</v>
      </c>
      <c r="N475">
        <v>1</v>
      </c>
      <c r="O475">
        <v>3.1</v>
      </c>
      <c r="P475">
        <v>0</v>
      </c>
      <c r="Q475">
        <v>177.88</v>
      </c>
      <c r="R475">
        <v>8542.6</v>
      </c>
      <c r="S475">
        <v>825.887249</v>
      </c>
      <c r="T475">
        <v>969.04623070200796</v>
      </c>
      <c r="U475">
        <v>0.31704882151534469</v>
      </c>
      <c r="V475">
        <v>0.15977232020444962</v>
      </c>
      <c r="W475">
        <v>0</v>
      </c>
      <c r="X475">
        <v>7280.6</v>
      </c>
      <c r="Y475">
        <v>45.8</v>
      </c>
      <c r="Z475">
        <v>47221.484716157211</v>
      </c>
      <c r="AA475">
        <v>11.510204081632653</v>
      </c>
      <c r="AB475">
        <v>18.032472685589521</v>
      </c>
      <c r="AC475">
        <v>8.1999999999999993</v>
      </c>
      <c r="AD475">
        <v>100.71795719512195</v>
      </c>
      <c r="AE475">
        <v>0.48759999999999998</v>
      </c>
      <c r="AF475">
        <v>0.10157388848620164</v>
      </c>
      <c r="AG475">
        <v>0.21911021077992832</v>
      </c>
      <c r="AH475">
        <v>0.3223122697426668</v>
      </c>
      <c r="AI475">
        <v>178.77743018647814</v>
      </c>
      <c r="AJ475">
        <v>5.970843616661023</v>
      </c>
      <c r="AK475">
        <v>1.0960084659668134</v>
      </c>
      <c r="AL475">
        <v>2.3518606840501186</v>
      </c>
      <c r="AM475">
        <v>4.5</v>
      </c>
      <c r="AN475">
        <v>0.85939941713803203</v>
      </c>
      <c r="AO475">
        <v>22</v>
      </c>
      <c r="AP475">
        <v>2.3255813953488372E-2</v>
      </c>
      <c r="AQ475">
        <v>7.23</v>
      </c>
      <c r="AR475">
        <v>3.1396532729932352</v>
      </c>
      <c r="AS475">
        <v>-9752.3300000000163</v>
      </c>
      <c r="AT475">
        <v>0.21455713260442888</v>
      </c>
      <c r="AU475">
        <v>7055201.1900000004</v>
      </c>
    </row>
    <row r="476" spans="1:47" ht="15" x14ac:dyDescent="0.25">
      <c r="A476" t="s">
        <v>1241</v>
      </c>
      <c r="B476" t="s">
        <v>285</v>
      </c>
      <c r="C476" t="s">
        <v>109</v>
      </c>
      <c r="D476"/>
      <c r="E476">
        <v>87.606999999999999</v>
      </c>
      <c r="F476" t="s">
        <v>1520</v>
      </c>
      <c r="G476">
        <v>8466828</v>
      </c>
      <c r="H476">
        <v>0.48197341901691315</v>
      </c>
      <c r="I476">
        <v>10514395</v>
      </c>
      <c r="J476">
        <v>2.5746267969946309E-3</v>
      </c>
      <c r="K476">
        <v>0.71613708052130953</v>
      </c>
      <c r="L476" s="126">
        <v>158963.7494</v>
      </c>
      <c r="M476">
        <v>53311</v>
      </c>
      <c r="N476">
        <v>12</v>
      </c>
      <c r="O476">
        <v>63.050000000000004</v>
      </c>
      <c r="P476">
        <v>0</v>
      </c>
      <c r="Q476">
        <v>-40.14</v>
      </c>
      <c r="R476">
        <v>18910.400000000001</v>
      </c>
      <c r="S476">
        <v>4910.7194300000001</v>
      </c>
      <c r="T476">
        <v>6085.1758478440497</v>
      </c>
      <c r="U476">
        <v>0.30882569644179408</v>
      </c>
      <c r="V476">
        <v>0.15654270620791708</v>
      </c>
      <c r="W476">
        <v>1.7467061643959569E-2</v>
      </c>
      <c r="X476">
        <v>15260.6</v>
      </c>
      <c r="Y476">
        <v>382.96000000000004</v>
      </c>
      <c r="Z476">
        <v>77606.91194902861</v>
      </c>
      <c r="AA476">
        <v>11.98469387755102</v>
      </c>
      <c r="AB476">
        <v>12.823060972425317</v>
      </c>
      <c r="AC476">
        <v>46</v>
      </c>
      <c r="AD476">
        <v>106.75477021739131</v>
      </c>
      <c r="AE476">
        <v>0.83109999999999995</v>
      </c>
      <c r="AF476">
        <v>0.12617477937277446</v>
      </c>
      <c r="AG476">
        <v>0.12478453781291107</v>
      </c>
      <c r="AH476">
        <v>0.25981419589295962</v>
      </c>
      <c r="AI476">
        <v>178.373049506516</v>
      </c>
      <c r="AJ476">
        <v>9.7789895084138188</v>
      </c>
      <c r="AK476">
        <v>1.3840154120145216</v>
      </c>
      <c r="AL476">
        <v>6.10700984085668</v>
      </c>
      <c r="AM476">
        <v>0</v>
      </c>
      <c r="AN476">
        <v>0.409861913275328</v>
      </c>
      <c r="AO476">
        <v>7</v>
      </c>
      <c r="AP476">
        <v>7.6730190571715151E-2</v>
      </c>
      <c r="AQ476">
        <v>198.29</v>
      </c>
      <c r="AR476">
        <v>4.670841943726205</v>
      </c>
      <c r="AS476">
        <v>-115246.2100000002</v>
      </c>
      <c r="AT476">
        <v>0.31880031250103186</v>
      </c>
      <c r="AU476">
        <v>92863682.239999995</v>
      </c>
    </row>
    <row r="477" spans="1:47" ht="15" x14ac:dyDescent="0.25">
      <c r="A477" t="s">
        <v>1242</v>
      </c>
      <c r="B477" t="s">
        <v>400</v>
      </c>
      <c r="C477" t="s">
        <v>164</v>
      </c>
      <c r="D477"/>
      <c r="E477">
        <v>99.552000000000007</v>
      </c>
      <c r="F477" t="s">
        <v>1516</v>
      </c>
      <c r="G477">
        <v>-1614754</v>
      </c>
      <c r="H477">
        <v>0.4708968738140672</v>
      </c>
      <c r="I477">
        <v>-1639851</v>
      </c>
      <c r="J477">
        <v>0</v>
      </c>
      <c r="K477">
        <v>0.80147490554112677</v>
      </c>
      <c r="L477" s="126">
        <v>169949.0864</v>
      </c>
      <c r="M477">
        <v>46282</v>
      </c>
      <c r="N477">
        <v>42</v>
      </c>
      <c r="O477">
        <v>54.13</v>
      </c>
      <c r="P477">
        <v>0</v>
      </c>
      <c r="Q477">
        <v>85.699999999999989</v>
      </c>
      <c r="R477">
        <v>10212.700000000001</v>
      </c>
      <c r="S477">
        <v>2373.4700790000002</v>
      </c>
      <c r="T477">
        <v>2599.75945082114</v>
      </c>
      <c r="U477">
        <v>0.27436936945687951</v>
      </c>
      <c r="V477">
        <v>7.1338413531355074E-2</v>
      </c>
      <c r="W477">
        <v>1.4485288988553538E-3</v>
      </c>
      <c r="X477">
        <v>9323.8000000000011</v>
      </c>
      <c r="Y477">
        <v>131.5</v>
      </c>
      <c r="Z477">
        <v>58978.752851711026</v>
      </c>
      <c r="AA477">
        <v>11.037878787878787</v>
      </c>
      <c r="AB477">
        <v>18.049202121673005</v>
      </c>
      <c r="AC477">
        <v>17</v>
      </c>
      <c r="AD477">
        <v>139.61588700000001</v>
      </c>
      <c r="AE477">
        <v>0.53190000000000004</v>
      </c>
      <c r="AF477">
        <v>0.12255810064832307</v>
      </c>
      <c r="AG477">
        <v>0.10967491566924753</v>
      </c>
      <c r="AH477">
        <v>0.24250193259791791</v>
      </c>
      <c r="AI477">
        <v>182.87991234457857</v>
      </c>
      <c r="AJ477">
        <v>6.3749515965534727</v>
      </c>
      <c r="AK477">
        <v>1.3875965304335807</v>
      </c>
      <c r="AL477">
        <v>2.518765055522278</v>
      </c>
      <c r="AM477">
        <v>2.4500000000000002</v>
      </c>
      <c r="AN477">
        <v>1.01944324848894</v>
      </c>
      <c r="AO477">
        <v>42</v>
      </c>
      <c r="AP477">
        <v>2.9411764705882353E-2</v>
      </c>
      <c r="AQ477">
        <v>32.450000000000003</v>
      </c>
      <c r="AR477">
        <v>3.4085576883569959</v>
      </c>
      <c r="AS477">
        <v>76789.929999999935</v>
      </c>
      <c r="AT477">
        <v>0.54392699358922247</v>
      </c>
      <c r="AU477">
        <v>24239604.780000001</v>
      </c>
    </row>
    <row r="478" spans="1:47" ht="15" x14ac:dyDescent="0.25">
      <c r="A478" t="s">
        <v>1243</v>
      </c>
      <c r="B478" t="s">
        <v>286</v>
      </c>
      <c r="C478" t="s">
        <v>173</v>
      </c>
      <c r="D478"/>
      <c r="E478">
        <v>90.412000000000006</v>
      </c>
      <c r="F478" t="s">
        <v>1520</v>
      </c>
      <c r="G478">
        <v>1327153</v>
      </c>
      <c r="H478">
        <v>0.35017764747862845</v>
      </c>
      <c r="I478">
        <v>1260683</v>
      </c>
      <c r="J478">
        <v>0</v>
      </c>
      <c r="K478">
        <v>0.75196587754474986</v>
      </c>
      <c r="L478" s="126">
        <v>183155.72080000001</v>
      </c>
      <c r="M478">
        <v>40768</v>
      </c>
      <c r="N478">
        <v>21</v>
      </c>
      <c r="O478">
        <v>47.95</v>
      </c>
      <c r="P478">
        <v>0</v>
      </c>
      <c r="Q478">
        <v>89.52</v>
      </c>
      <c r="R478">
        <v>11315.4</v>
      </c>
      <c r="S478">
        <v>1697.232493</v>
      </c>
      <c r="T478">
        <v>2054.0325864763904</v>
      </c>
      <c r="U478">
        <v>0.40339737650780411</v>
      </c>
      <c r="V478">
        <v>0.12724658459623303</v>
      </c>
      <c r="W478">
        <v>5.8047857560077944E-3</v>
      </c>
      <c r="X478">
        <v>9349.8000000000011</v>
      </c>
      <c r="Y478">
        <v>109.44</v>
      </c>
      <c r="Z478">
        <v>58859.738943713455</v>
      </c>
      <c r="AA478">
        <v>5.9752066115702478</v>
      </c>
      <c r="AB478">
        <v>15.508337838084795</v>
      </c>
      <c r="AC478">
        <v>11.5</v>
      </c>
      <c r="AD478">
        <v>147.58543417391303</v>
      </c>
      <c r="AE478">
        <v>0.64270000000000005</v>
      </c>
      <c r="AF478">
        <v>9.9898073919060401E-2</v>
      </c>
      <c r="AG478">
        <v>0.16754667598203116</v>
      </c>
      <c r="AH478">
        <v>0.27111782601260126</v>
      </c>
      <c r="AI478">
        <v>125.53377388114853</v>
      </c>
      <c r="AJ478">
        <v>8.4246256453581143</v>
      </c>
      <c r="AK478">
        <v>1.8953284990143622</v>
      </c>
      <c r="AL478">
        <v>5.4171424481366754</v>
      </c>
      <c r="AM478">
        <v>1</v>
      </c>
      <c r="AN478">
        <v>1.2056788069659701</v>
      </c>
      <c r="AO478">
        <v>13</v>
      </c>
      <c r="AP478">
        <v>0.04</v>
      </c>
      <c r="AQ478">
        <v>84.69</v>
      </c>
      <c r="AR478">
        <v>3.2169287894640335</v>
      </c>
      <c r="AS478">
        <v>72450.010000000009</v>
      </c>
      <c r="AT478">
        <v>0.4435914236163388</v>
      </c>
      <c r="AU478">
        <v>19204826.329999998</v>
      </c>
    </row>
    <row r="479" spans="1:47" ht="15" x14ac:dyDescent="0.25">
      <c r="A479" t="s">
        <v>1244</v>
      </c>
      <c r="B479" t="s">
        <v>287</v>
      </c>
      <c r="C479" t="s">
        <v>228</v>
      </c>
      <c r="D479"/>
      <c r="E479">
        <v>92.317000000000007</v>
      </c>
      <c r="F479" t="s">
        <v>1516</v>
      </c>
      <c r="G479">
        <v>1726428</v>
      </c>
      <c r="H479">
        <v>0.48497906559317244</v>
      </c>
      <c r="I479">
        <v>1366745</v>
      </c>
      <c r="J479">
        <v>0</v>
      </c>
      <c r="K479">
        <v>0.72708082290153542</v>
      </c>
      <c r="L479" s="126">
        <v>107315.8599</v>
      </c>
      <c r="M479">
        <v>33336</v>
      </c>
      <c r="N479">
        <v>32</v>
      </c>
      <c r="O479">
        <v>64.06</v>
      </c>
      <c r="P479">
        <v>0</v>
      </c>
      <c r="Q479">
        <v>17.019999999999996</v>
      </c>
      <c r="R479">
        <v>10856.300000000001</v>
      </c>
      <c r="S479">
        <v>1787.4792070000001</v>
      </c>
      <c r="T479">
        <v>2157.3524173559304</v>
      </c>
      <c r="U479">
        <v>0.47592508078892576</v>
      </c>
      <c r="V479">
        <v>0.14986988712982552</v>
      </c>
      <c r="W479">
        <v>2.76019378613113E-3</v>
      </c>
      <c r="X479">
        <v>8995</v>
      </c>
      <c r="Y479">
        <v>106.5</v>
      </c>
      <c r="Z479">
        <v>54412.347417840378</v>
      </c>
      <c r="AA479">
        <v>14.672727272727272</v>
      </c>
      <c r="AB479">
        <v>16.783842319248826</v>
      </c>
      <c r="AC479">
        <v>14</v>
      </c>
      <c r="AD479">
        <v>127.67708621428572</v>
      </c>
      <c r="AE479">
        <v>0.66490000000000005</v>
      </c>
      <c r="AF479">
        <v>0.14715001328475763</v>
      </c>
      <c r="AG479">
        <v>0.18540632685061276</v>
      </c>
      <c r="AH479">
        <v>0.33633948579462658</v>
      </c>
      <c r="AI479">
        <v>195.20674625671322</v>
      </c>
      <c r="AJ479">
        <v>5.7984816351797512</v>
      </c>
      <c r="AK479">
        <v>0.99437901228906822</v>
      </c>
      <c r="AL479">
        <v>3.3054187396826848</v>
      </c>
      <c r="AM479">
        <v>3</v>
      </c>
      <c r="AN479">
        <v>1.32277073128432</v>
      </c>
      <c r="AO479">
        <v>59</v>
      </c>
      <c r="AP479">
        <v>6.2162162162162166E-2</v>
      </c>
      <c r="AQ479">
        <v>11.61</v>
      </c>
      <c r="AR479">
        <v>3.3158499411711468</v>
      </c>
      <c r="AS479">
        <v>56032.920000000042</v>
      </c>
      <c r="AT479">
        <v>0.63201356787089658</v>
      </c>
      <c r="AU479">
        <v>19405488.98</v>
      </c>
    </row>
    <row r="480" spans="1:47" ht="15" x14ac:dyDescent="0.25">
      <c r="A480" t="s">
        <v>1245</v>
      </c>
      <c r="B480" t="s">
        <v>288</v>
      </c>
      <c r="C480" t="s">
        <v>289</v>
      </c>
      <c r="D480"/>
      <c r="E480">
        <v>82.707999999999998</v>
      </c>
      <c r="F480" t="s">
        <v>1519</v>
      </c>
      <c r="G480">
        <v>-69815</v>
      </c>
      <c r="H480">
        <v>0.56352001881185743</v>
      </c>
      <c r="I480">
        <v>-92876</v>
      </c>
      <c r="J480">
        <v>0</v>
      </c>
      <c r="K480">
        <v>0.72317385681238278</v>
      </c>
      <c r="L480" s="126">
        <v>117880.9115</v>
      </c>
      <c r="M480">
        <v>34220</v>
      </c>
      <c r="N480">
        <v>67</v>
      </c>
      <c r="O480">
        <v>53.190000000000005</v>
      </c>
      <c r="P480">
        <v>0</v>
      </c>
      <c r="Q480">
        <v>-492.78000000000003</v>
      </c>
      <c r="R480">
        <v>10769.7</v>
      </c>
      <c r="S480">
        <v>3125.8635479999998</v>
      </c>
      <c r="T480">
        <v>4066.52845607173</v>
      </c>
      <c r="U480">
        <v>0.61946923186680325</v>
      </c>
      <c r="V480">
        <v>0.18431092757347706</v>
      </c>
      <c r="W480">
        <v>1.4656188056997041E-2</v>
      </c>
      <c r="X480">
        <v>8278.5</v>
      </c>
      <c r="Y480">
        <v>190</v>
      </c>
      <c r="Z480">
        <v>62179.631578947367</v>
      </c>
      <c r="AA480">
        <v>11.842105263157896</v>
      </c>
      <c r="AB480">
        <v>16.451913410526316</v>
      </c>
      <c r="AC480">
        <v>22</v>
      </c>
      <c r="AD480">
        <v>142.08470672727273</v>
      </c>
      <c r="AE480">
        <v>0.45429999999999998</v>
      </c>
      <c r="AF480">
        <v>0.11667398562410081</v>
      </c>
      <c r="AG480">
        <v>0.15028331648461285</v>
      </c>
      <c r="AH480">
        <v>0.28083211399061309</v>
      </c>
      <c r="AI480">
        <v>149.01738122831202</v>
      </c>
      <c r="AJ480">
        <v>6.5611954066911693</v>
      </c>
      <c r="AK480">
        <v>1.1697607168618831</v>
      </c>
      <c r="AL480">
        <v>3.799925849276955</v>
      </c>
      <c r="AM480">
        <v>0</v>
      </c>
      <c r="AN480">
        <v>1.3236995676410801</v>
      </c>
      <c r="AO480">
        <v>65</v>
      </c>
      <c r="AP480">
        <v>4.8387096774193547E-2</v>
      </c>
      <c r="AQ480">
        <v>11.37</v>
      </c>
      <c r="AR480">
        <v>3.0781675939187565</v>
      </c>
      <c r="AS480">
        <v>70618</v>
      </c>
      <c r="AT480">
        <v>0.60215538095380605</v>
      </c>
      <c r="AU480">
        <v>33664603.68</v>
      </c>
    </row>
    <row r="481" spans="1:47" ht="15" x14ac:dyDescent="0.25">
      <c r="A481" t="s">
        <v>1246</v>
      </c>
      <c r="B481" t="s">
        <v>463</v>
      </c>
      <c r="C481" t="s">
        <v>109</v>
      </c>
      <c r="D481"/>
      <c r="E481">
        <v>111.015</v>
      </c>
      <c r="F481" t="s">
        <v>1516</v>
      </c>
      <c r="G481">
        <v>-604551</v>
      </c>
      <c r="H481">
        <v>0.51332574475329773</v>
      </c>
      <c r="I481">
        <v>3827552</v>
      </c>
      <c r="J481">
        <v>0</v>
      </c>
      <c r="K481">
        <v>0.79303049465108766</v>
      </c>
      <c r="L481" s="126">
        <v>264453.05949999997</v>
      </c>
      <c r="M481">
        <v>64983</v>
      </c>
      <c r="N481">
        <v>35</v>
      </c>
      <c r="O481">
        <v>21.65</v>
      </c>
      <c r="P481">
        <v>0</v>
      </c>
      <c r="Q481">
        <v>-10.74</v>
      </c>
      <c r="R481">
        <v>15351.7</v>
      </c>
      <c r="S481">
        <v>4507.5181409999996</v>
      </c>
      <c r="T481">
        <v>5249.7329216219596</v>
      </c>
      <c r="U481">
        <v>0.10035012901792779</v>
      </c>
      <c r="V481">
        <v>0.10436123212044107</v>
      </c>
      <c r="W481">
        <v>1.7789197401257895E-2</v>
      </c>
      <c r="X481">
        <v>13181.300000000001</v>
      </c>
      <c r="Y481">
        <v>280.64999999999992</v>
      </c>
      <c r="Z481">
        <v>82009.328344913622</v>
      </c>
      <c r="AA481">
        <v>14.401360544217686</v>
      </c>
      <c r="AB481">
        <v>16.060994623196155</v>
      </c>
      <c r="AC481">
        <v>17</v>
      </c>
      <c r="AD481">
        <v>265.14812594117643</v>
      </c>
      <c r="AE481">
        <v>0.67589999999999995</v>
      </c>
      <c r="AF481">
        <v>0.12502034411086224</v>
      </c>
      <c r="AG481">
        <v>0.13085573283451912</v>
      </c>
      <c r="AH481">
        <v>0.26326620086841163</v>
      </c>
      <c r="AI481">
        <v>201.27373237786378</v>
      </c>
      <c r="AJ481">
        <v>7.5269304322426684</v>
      </c>
      <c r="AK481">
        <v>1.1424500327915832</v>
      </c>
      <c r="AL481">
        <v>3.5225463904458003</v>
      </c>
      <c r="AM481">
        <v>2.8</v>
      </c>
      <c r="AN481">
        <v>0.57091947591693204</v>
      </c>
      <c r="AO481">
        <v>23</v>
      </c>
      <c r="AP481">
        <v>6.8121104185218162E-2</v>
      </c>
      <c r="AQ481">
        <v>84.61</v>
      </c>
      <c r="AR481">
        <v>8.9498036876920679</v>
      </c>
      <c r="AS481">
        <v>-117754.32000000007</v>
      </c>
      <c r="AT481">
        <v>0.23662935516760492</v>
      </c>
      <c r="AU481">
        <v>69198132.290000007</v>
      </c>
    </row>
    <row r="482" spans="1:47" ht="15" x14ac:dyDescent="0.25">
      <c r="A482" t="s">
        <v>1247</v>
      </c>
      <c r="B482" t="s">
        <v>542</v>
      </c>
      <c r="C482" t="s">
        <v>117</v>
      </c>
      <c r="D482"/>
      <c r="E482">
        <v>87.777000000000001</v>
      </c>
      <c r="F482" t="s">
        <v>1516</v>
      </c>
      <c r="G482">
        <v>406066</v>
      </c>
      <c r="H482">
        <v>0.32232650963859505</v>
      </c>
      <c r="I482">
        <v>418523</v>
      </c>
      <c r="J482">
        <v>2.1197719762257088E-2</v>
      </c>
      <c r="K482">
        <v>0.74187519567014404</v>
      </c>
      <c r="L482" s="126">
        <v>125454.8195</v>
      </c>
      <c r="M482">
        <v>34553</v>
      </c>
      <c r="N482">
        <v>44</v>
      </c>
      <c r="O482">
        <v>19.45</v>
      </c>
      <c r="P482">
        <v>0</v>
      </c>
      <c r="Q482">
        <v>1.2299999999999898</v>
      </c>
      <c r="R482">
        <v>12164</v>
      </c>
      <c r="S482">
        <v>743.052367</v>
      </c>
      <c r="T482">
        <v>882.25724070179001</v>
      </c>
      <c r="U482">
        <v>0.46607820038072767</v>
      </c>
      <c r="V482">
        <v>0.12492238921836311</v>
      </c>
      <c r="W482">
        <v>1.26113924350099E-2</v>
      </c>
      <c r="X482">
        <v>10244.800000000001</v>
      </c>
      <c r="Y482">
        <v>56.58</v>
      </c>
      <c r="Z482">
        <v>56793.001060445386</v>
      </c>
      <c r="AA482">
        <v>14.35593220338983</v>
      </c>
      <c r="AB482">
        <v>13.132774248851184</v>
      </c>
      <c r="AC482">
        <v>10</v>
      </c>
      <c r="AD482">
        <v>74.305236699999995</v>
      </c>
      <c r="AE482">
        <v>0.33250000000000002</v>
      </c>
      <c r="AF482">
        <v>0.10876203955276943</v>
      </c>
      <c r="AG482">
        <v>0.17408193653925486</v>
      </c>
      <c r="AH482">
        <v>0.28604780409338376</v>
      </c>
      <c r="AI482">
        <v>180.74769150153315</v>
      </c>
      <c r="AJ482">
        <v>5.3243961877815424</v>
      </c>
      <c r="AK482">
        <v>0.93260615762629839</v>
      </c>
      <c r="AL482">
        <v>2.9088016082796622</v>
      </c>
      <c r="AM482">
        <v>0.5</v>
      </c>
      <c r="AN482">
        <v>1.4417932390237</v>
      </c>
      <c r="AO482">
        <v>86</v>
      </c>
      <c r="AP482">
        <v>0</v>
      </c>
      <c r="AQ482">
        <v>3.95</v>
      </c>
      <c r="AR482">
        <v>3.1346416172269835</v>
      </c>
      <c r="AS482">
        <v>-44164.040000000037</v>
      </c>
      <c r="AT482">
        <v>0.49130678116346904</v>
      </c>
      <c r="AU482">
        <v>9038511.75</v>
      </c>
    </row>
    <row r="483" spans="1:47" ht="15" x14ac:dyDescent="0.25">
      <c r="A483" t="s">
        <v>1248</v>
      </c>
      <c r="B483" t="s">
        <v>290</v>
      </c>
      <c r="C483" t="s">
        <v>109</v>
      </c>
      <c r="D483"/>
      <c r="E483">
        <v>75.27</v>
      </c>
      <c r="F483" t="s">
        <v>1520</v>
      </c>
      <c r="G483">
        <v>-31646</v>
      </c>
      <c r="H483">
        <v>0.26672113155453997</v>
      </c>
      <c r="I483">
        <v>-292122</v>
      </c>
      <c r="J483">
        <v>0</v>
      </c>
      <c r="K483">
        <v>0.7504174575906577</v>
      </c>
      <c r="L483" s="126">
        <v>204615.3769</v>
      </c>
      <c r="M483">
        <v>43875</v>
      </c>
      <c r="N483">
        <v>98</v>
      </c>
      <c r="O483">
        <v>181.73000000000002</v>
      </c>
      <c r="P483">
        <v>0</v>
      </c>
      <c r="Q483">
        <v>-89.75</v>
      </c>
      <c r="R483">
        <v>16915.3</v>
      </c>
      <c r="S483">
        <v>3315.284893</v>
      </c>
      <c r="T483">
        <v>4326.8336386071796</v>
      </c>
      <c r="U483">
        <v>0.56386860174432674</v>
      </c>
      <c r="V483">
        <v>0.1750161502636208</v>
      </c>
      <c r="W483">
        <v>1.9301293573625922E-2</v>
      </c>
      <c r="X483">
        <v>12960.7</v>
      </c>
      <c r="Y483">
        <v>233.35000000000002</v>
      </c>
      <c r="Z483">
        <v>76658.41011356331</v>
      </c>
      <c r="AA483">
        <v>15.094262295081966</v>
      </c>
      <c r="AB483">
        <v>14.207349016498821</v>
      </c>
      <c r="AC483">
        <v>41</v>
      </c>
      <c r="AD483">
        <v>80.860607146341465</v>
      </c>
      <c r="AE483">
        <v>0.64270000000000005</v>
      </c>
      <c r="AF483">
        <v>0.11645283295325061</v>
      </c>
      <c r="AG483">
        <v>0.157980486412299</v>
      </c>
      <c r="AH483">
        <v>0.28080299673681014</v>
      </c>
      <c r="AI483">
        <v>225.3682636981147</v>
      </c>
      <c r="AJ483">
        <v>7.8584229616146475</v>
      </c>
      <c r="AK483">
        <v>1.1235132234059639</v>
      </c>
      <c r="AL483">
        <v>4.0439527811981364</v>
      </c>
      <c r="AM483">
        <v>2.6</v>
      </c>
      <c r="AN483">
        <v>0.59273508549668796</v>
      </c>
      <c r="AO483">
        <v>9</v>
      </c>
      <c r="AP483">
        <v>0.21839080459770116</v>
      </c>
      <c r="AQ483">
        <v>134.11000000000001</v>
      </c>
      <c r="AR483">
        <v>4.0704106833534404</v>
      </c>
      <c r="AS483">
        <v>-271339.54000000004</v>
      </c>
      <c r="AT483">
        <v>0.52411952867893563</v>
      </c>
      <c r="AU483">
        <v>56078995.490000002</v>
      </c>
    </row>
    <row r="484" spans="1:47" ht="15" x14ac:dyDescent="0.25">
      <c r="A484" t="s">
        <v>1249</v>
      </c>
      <c r="B484" t="s">
        <v>559</v>
      </c>
      <c r="C484" t="s">
        <v>206</v>
      </c>
      <c r="D484"/>
      <c r="E484">
        <v>82.021000000000001</v>
      </c>
      <c r="F484" t="s">
        <v>1520</v>
      </c>
      <c r="G484">
        <v>-554372</v>
      </c>
      <c r="H484">
        <v>0.38998868995736907</v>
      </c>
      <c r="I484">
        <v>-417540</v>
      </c>
      <c r="J484">
        <v>0</v>
      </c>
      <c r="K484">
        <v>0.69249533646565187</v>
      </c>
      <c r="L484" s="126">
        <v>111447.86289999999</v>
      </c>
      <c r="M484">
        <v>31802</v>
      </c>
      <c r="N484">
        <v>12</v>
      </c>
      <c r="O484">
        <v>65.16</v>
      </c>
      <c r="P484">
        <v>0</v>
      </c>
      <c r="Q484">
        <v>-226.57</v>
      </c>
      <c r="R484">
        <v>10755.1</v>
      </c>
      <c r="S484">
        <v>1545.8585659999999</v>
      </c>
      <c r="T484">
        <v>2065.1715132893601</v>
      </c>
      <c r="U484">
        <v>0.98074356823145503</v>
      </c>
      <c r="V484">
        <v>0.11500137199485556</v>
      </c>
      <c r="W484">
        <v>0</v>
      </c>
      <c r="X484">
        <v>8050.6</v>
      </c>
      <c r="Y484">
        <v>94</v>
      </c>
      <c r="Z484">
        <v>55859.319148936171</v>
      </c>
      <c r="AA484">
        <v>11.368421052631579</v>
      </c>
      <c r="AB484">
        <v>16.445303893617019</v>
      </c>
      <c r="AC484">
        <v>13</v>
      </c>
      <c r="AD484">
        <v>118.91219738461538</v>
      </c>
      <c r="AE484">
        <v>0.37669999999999998</v>
      </c>
      <c r="AF484">
        <v>0.11177736385941245</v>
      </c>
      <c r="AG484">
        <v>0.17123662258672509</v>
      </c>
      <c r="AH484">
        <v>0.28572626846284283</v>
      </c>
      <c r="AI484">
        <v>164.7841565862889</v>
      </c>
      <c r="AJ484">
        <v>7.7649511841810837</v>
      </c>
      <c r="AK484">
        <v>2.2104674306038086</v>
      </c>
      <c r="AL484">
        <v>4.9871010823097128</v>
      </c>
      <c r="AM484">
        <v>0.5</v>
      </c>
      <c r="AN484">
        <v>1.3784641478414901</v>
      </c>
      <c r="AO484">
        <v>28</v>
      </c>
      <c r="AP484">
        <v>0</v>
      </c>
      <c r="AQ484">
        <v>49.54</v>
      </c>
      <c r="AR484">
        <v>2.8173599763937816</v>
      </c>
      <c r="AS484">
        <v>-135977.77000000002</v>
      </c>
      <c r="AT484">
        <v>0.64525451691433866</v>
      </c>
      <c r="AU484">
        <v>16625863.59</v>
      </c>
    </row>
    <row r="485" spans="1:47" ht="15" x14ac:dyDescent="0.25">
      <c r="A485" t="s">
        <v>1250</v>
      </c>
      <c r="B485" t="s">
        <v>592</v>
      </c>
      <c r="C485" t="s">
        <v>136</v>
      </c>
      <c r="D485"/>
      <c r="E485">
        <v>99.301000000000002</v>
      </c>
      <c r="F485" t="s">
        <v>1520</v>
      </c>
      <c r="G485">
        <v>37546</v>
      </c>
      <c r="H485">
        <v>0.16900298512405004</v>
      </c>
      <c r="I485">
        <v>129728</v>
      </c>
      <c r="J485">
        <v>0</v>
      </c>
      <c r="K485">
        <v>0.76284996869544319</v>
      </c>
      <c r="L485" s="126">
        <v>178885.69089999999</v>
      </c>
      <c r="M485">
        <v>43136</v>
      </c>
      <c r="N485">
        <v>38</v>
      </c>
      <c r="O485">
        <v>21.5</v>
      </c>
      <c r="P485">
        <v>0</v>
      </c>
      <c r="Q485">
        <v>277.02</v>
      </c>
      <c r="R485">
        <v>10132.200000000001</v>
      </c>
      <c r="S485">
        <v>1261.9921320000001</v>
      </c>
      <c r="T485">
        <v>1453.05988381828</v>
      </c>
      <c r="U485">
        <v>0.2170561709967935</v>
      </c>
      <c r="V485">
        <v>0.13282750957753198</v>
      </c>
      <c r="W485">
        <v>7.9239796718479061E-4</v>
      </c>
      <c r="X485">
        <v>8799.9</v>
      </c>
      <c r="Y485">
        <v>72</v>
      </c>
      <c r="Z485">
        <v>59350.944444444445</v>
      </c>
      <c r="AA485">
        <v>16.833333333333332</v>
      </c>
      <c r="AB485">
        <v>17.527668500000001</v>
      </c>
      <c r="AC485">
        <v>5</v>
      </c>
      <c r="AD485">
        <v>252.39842640000001</v>
      </c>
      <c r="AE485">
        <v>0.36570000000000003</v>
      </c>
      <c r="AF485">
        <v>0.1099806283458715</v>
      </c>
      <c r="AG485">
        <v>0.17644220583901146</v>
      </c>
      <c r="AH485">
        <v>0.28377808077849492</v>
      </c>
      <c r="AI485">
        <v>139.5745627358634</v>
      </c>
      <c r="AJ485">
        <v>7.4095080105823712</v>
      </c>
      <c r="AK485">
        <v>1.5154485017769754</v>
      </c>
      <c r="AL485">
        <v>3.179868969354271</v>
      </c>
      <c r="AM485">
        <v>0.5</v>
      </c>
      <c r="AN485">
        <v>0.70283089959152001</v>
      </c>
      <c r="AO485">
        <v>53</v>
      </c>
      <c r="AP485">
        <v>2.1865889212827987E-2</v>
      </c>
      <c r="AQ485">
        <v>12.21</v>
      </c>
      <c r="AR485">
        <v>4.5393744003787742</v>
      </c>
      <c r="AS485">
        <v>2887.7799999999697</v>
      </c>
      <c r="AT485">
        <v>0.30171873263839544</v>
      </c>
      <c r="AU485">
        <v>12786733.51</v>
      </c>
    </row>
    <row r="486" spans="1:47" ht="15" x14ac:dyDescent="0.25">
      <c r="A486" t="s">
        <v>1251</v>
      </c>
      <c r="B486" t="s">
        <v>658</v>
      </c>
      <c r="C486" t="s">
        <v>210</v>
      </c>
      <c r="D486"/>
      <c r="E486">
        <v>87.483000000000004</v>
      </c>
      <c r="F486" t="s">
        <v>1516</v>
      </c>
      <c r="G486">
        <v>-1210932</v>
      </c>
      <c r="H486">
        <v>0.70777849502363577</v>
      </c>
      <c r="I486">
        <v>-703760</v>
      </c>
      <c r="J486">
        <v>0</v>
      </c>
      <c r="K486">
        <v>0.71557277798518315</v>
      </c>
      <c r="L486" s="126">
        <v>131240.09270000001</v>
      </c>
      <c r="M486">
        <v>37581</v>
      </c>
      <c r="N486">
        <v>30</v>
      </c>
      <c r="O486">
        <v>76.75</v>
      </c>
      <c r="P486">
        <v>0</v>
      </c>
      <c r="Q486">
        <v>9.0700000000000074</v>
      </c>
      <c r="R486">
        <v>13207</v>
      </c>
      <c r="S486">
        <v>1513.012307</v>
      </c>
      <c r="T486">
        <v>1845.07421480214</v>
      </c>
      <c r="U486">
        <v>0.43390594310611913</v>
      </c>
      <c r="V486">
        <v>0.13079094141168807</v>
      </c>
      <c r="W486">
        <v>6.6093315657345813E-4</v>
      </c>
      <c r="X486">
        <v>10830.1</v>
      </c>
      <c r="Y486">
        <v>108.5</v>
      </c>
      <c r="Z486">
        <v>52260.700460829496</v>
      </c>
      <c r="AA486">
        <v>12.692307692307692</v>
      </c>
      <c r="AB486">
        <v>13.944813889400921</v>
      </c>
      <c r="AC486">
        <v>10</v>
      </c>
      <c r="AD486">
        <v>151.30123069999999</v>
      </c>
      <c r="AE486">
        <v>0.59840000000000004</v>
      </c>
      <c r="AF486">
        <v>0.11177725014784633</v>
      </c>
      <c r="AG486">
        <v>0.22695178627635718</v>
      </c>
      <c r="AH486">
        <v>0.34576643593471779</v>
      </c>
      <c r="AI486">
        <v>216.16083258997577</v>
      </c>
      <c r="AJ486">
        <v>8.6743394974530208</v>
      </c>
      <c r="AK486">
        <v>1.5322858610504688</v>
      </c>
      <c r="AL486">
        <v>2.9085024797128303</v>
      </c>
      <c r="AM486">
        <v>0.5</v>
      </c>
      <c r="AN486">
        <v>1.13395477199474</v>
      </c>
      <c r="AO486">
        <v>99</v>
      </c>
      <c r="AP486">
        <v>2.1201413427561839E-2</v>
      </c>
      <c r="AQ486">
        <v>10.97</v>
      </c>
      <c r="AR486">
        <v>3.529050999881671</v>
      </c>
      <c r="AS486">
        <v>-11787.540000000037</v>
      </c>
      <c r="AT486">
        <v>0.47248275438001597</v>
      </c>
      <c r="AU486">
        <v>19982407.890000001</v>
      </c>
    </row>
    <row r="487" spans="1:47" ht="15" x14ac:dyDescent="0.25">
      <c r="A487" t="s">
        <v>1252</v>
      </c>
      <c r="B487" t="s">
        <v>772</v>
      </c>
      <c r="C487" t="s">
        <v>267</v>
      </c>
      <c r="D487"/>
      <c r="E487">
        <v>92.332999999999998</v>
      </c>
      <c r="F487" t="s">
        <v>1516</v>
      </c>
      <c r="G487">
        <v>1326275</v>
      </c>
      <c r="H487">
        <v>0.54192446220956025</v>
      </c>
      <c r="I487">
        <v>1244604</v>
      </c>
      <c r="J487">
        <v>0</v>
      </c>
      <c r="K487">
        <v>0.50900854726951927</v>
      </c>
      <c r="L487" s="126">
        <v>229017.3155</v>
      </c>
      <c r="M487">
        <v>36004</v>
      </c>
      <c r="N487">
        <v>114</v>
      </c>
      <c r="O487">
        <v>55.98</v>
      </c>
      <c r="P487">
        <v>0</v>
      </c>
      <c r="Q487">
        <v>80.069999999999993</v>
      </c>
      <c r="R487">
        <v>12040.300000000001</v>
      </c>
      <c r="S487">
        <v>1384.035711</v>
      </c>
      <c r="T487">
        <v>1679.5302517969501</v>
      </c>
      <c r="U487">
        <v>0.40134956243191905</v>
      </c>
      <c r="V487">
        <v>0.12550917987115434</v>
      </c>
      <c r="W487">
        <v>5.9733234730097215E-2</v>
      </c>
      <c r="X487">
        <v>9921.9</v>
      </c>
      <c r="Y487">
        <v>101</v>
      </c>
      <c r="Z487">
        <v>54377.782178217822</v>
      </c>
      <c r="AA487">
        <v>1.1176470588235294</v>
      </c>
      <c r="AB487">
        <v>13.703323871287129</v>
      </c>
      <c r="AC487">
        <v>10</v>
      </c>
      <c r="AD487">
        <v>138.40357109999999</v>
      </c>
      <c r="AE487">
        <v>0.42109999999999997</v>
      </c>
      <c r="AF487">
        <v>0.11798973269510502</v>
      </c>
      <c r="AG487">
        <v>0.18033975665693344</v>
      </c>
      <c r="AH487">
        <v>0.30116544290680936</v>
      </c>
      <c r="AI487">
        <v>166.25293565131139</v>
      </c>
      <c r="AJ487">
        <v>6.4758812255541072</v>
      </c>
      <c r="AK487">
        <v>1.2169903954802259</v>
      </c>
      <c r="AL487">
        <v>3.9018763581051719</v>
      </c>
      <c r="AM487">
        <v>1.9</v>
      </c>
      <c r="AN487">
        <v>1.0544594355212</v>
      </c>
      <c r="AO487">
        <v>118</v>
      </c>
      <c r="AP487">
        <v>5.5126791620727672E-2</v>
      </c>
      <c r="AQ487">
        <v>6.73</v>
      </c>
      <c r="AR487">
        <v>3.5019795407241374</v>
      </c>
      <c r="AS487">
        <v>-33704.730000000098</v>
      </c>
      <c r="AT487">
        <v>0.53327943196241545</v>
      </c>
      <c r="AU487">
        <v>16664189.640000001</v>
      </c>
    </row>
    <row r="488" spans="1:47" ht="15" x14ac:dyDescent="0.25">
      <c r="A488" t="s">
        <v>1253</v>
      </c>
      <c r="B488" t="s">
        <v>437</v>
      </c>
      <c r="C488" t="s">
        <v>293</v>
      </c>
      <c r="D488"/>
      <c r="E488">
        <v>88.009</v>
      </c>
      <c r="F488" t="s">
        <v>1516</v>
      </c>
      <c r="G488">
        <v>91281</v>
      </c>
      <c r="H488">
        <v>0.70548617365360244</v>
      </c>
      <c r="I488">
        <v>87807</v>
      </c>
      <c r="J488">
        <v>0</v>
      </c>
      <c r="K488">
        <v>0.75420349963086508</v>
      </c>
      <c r="L488" s="126">
        <v>176771.7524</v>
      </c>
      <c r="M488">
        <v>42427</v>
      </c>
      <c r="N488">
        <v>27</v>
      </c>
      <c r="O488">
        <v>38.14</v>
      </c>
      <c r="P488">
        <v>0</v>
      </c>
      <c r="Q488">
        <v>35.579999999999991</v>
      </c>
      <c r="R488">
        <v>12262.7</v>
      </c>
      <c r="S488">
        <v>722.78326100000004</v>
      </c>
      <c r="T488">
        <v>892.69514587440199</v>
      </c>
      <c r="U488">
        <v>0.32367982301681997</v>
      </c>
      <c r="V488">
        <v>0.1989247520772344</v>
      </c>
      <c r="W488">
        <v>0</v>
      </c>
      <c r="X488">
        <v>9928.7000000000007</v>
      </c>
      <c r="Y488">
        <v>55.669999999999995</v>
      </c>
      <c r="Z488">
        <v>66589.455721214312</v>
      </c>
      <c r="AA488">
        <v>11.72463768115942</v>
      </c>
      <c r="AB488">
        <v>12.983352990838874</v>
      </c>
      <c r="AC488">
        <v>5.0199999999999996</v>
      </c>
      <c r="AD488">
        <v>143.98072928286854</v>
      </c>
      <c r="AE488">
        <v>0.41</v>
      </c>
      <c r="AF488">
        <v>0.11287944333278951</v>
      </c>
      <c r="AG488">
        <v>0.13697000535006834</v>
      </c>
      <c r="AH488">
        <v>0.25359892411257012</v>
      </c>
      <c r="AI488">
        <v>183.35925463553312</v>
      </c>
      <c r="AJ488">
        <v>4.3116984207230109</v>
      </c>
      <c r="AK488">
        <v>0.56045567385251538</v>
      </c>
      <c r="AL488">
        <v>2.6724758354775182</v>
      </c>
      <c r="AM488">
        <v>3</v>
      </c>
      <c r="AN488">
        <v>1.33226192209334</v>
      </c>
      <c r="AO488">
        <v>79</v>
      </c>
      <c r="AP488">
        <v>0</v>
      </c>
      <c r="AQ488">
        <v>3.99</v>
      </c>
      <c r="AR488">
        <v>7.6543448168799086</v>
      </c>
      <c r="AS488">
        <v>374.81999999994878</v>
      </c>
      <c r="AT488">
        <v>0.36220324759906752</v>
      </c>
      <c r="AU488">
        <v>8863284.2799999993</v>
      </c>
    </row>
    <row r="489" spans="1:47" ht="15" x14ac:dyDescent="0.25">
      <c r="A489" t="s">
        <v>1254</v>
      </c>
      <c r="B489" t="s">
        <v>684</v>
      </c>
      <c r="C489" t="s">
        <v>143</v>
      </c>
      <c r="D489"/>
      <c r="E489">
        <v>85.456000000000003</v>
      </c>
      <c r="F489" t="s">
        <v>1516</v>
      </c>
      <c r="G489">
        <v>358920</v>
      </c>
      <c r="H489">
        <v>0.93871844666171322</v>
      </c>
      <c r="I489">
        <v>497496</v>
      </c>
      <c r="J489">
        <v>1.5864369945203592E-2</v>
      </c>
      <c r="K489">
        <v>0.67645509068668852</v>
      </c>
      <c r="L489" s="126">
        <v>94248.521200000003</v>
      </c>
      <c r="M489">
        <v>34872</v>
      </c>
      <c r="N489">
        <v>6</v>
      </c>
      <c r="O489">
        <v>23.6</v>
      </c>
      <c r="P489">
        <v>0</v>
      </c>
      <c r="Q489">
        <v>95.78</v>
      </c>
      <c r="R489">
        <v>11466.800000000001</v>
      </c>
      <c r="S489">
        <v>1034.192757</v>
      </c>
      <c r="T489">
        <v>1231.2584780885802</v>
      </c>
      <c r="U489">
        <v>0.53147769821404778</v>
      </c>
      <c r="V489">
        <v>0.132200487843873</v>
      </c>
      <c r="W489">
        <v>0</v>
      </c>
      <c r="X489">
        <v>9631.5</v>
      </c>
      <c r="Y489">
        <v>64</v>
      </c>
      <c r="Z489">
        <v>54740.046875</v>
      </c>
      <c r="AA489">
        <v>5.25</v>
      </c>
      <c r="AB489">
        <v>16.159261828125</v>
      </c>
      <c r="AC489">
        <v>7</v>
      </c>
      <c r="AD489">
        <v>147.74182242857142</v>
      </c>
      <c r="AE489">
        <v>0.28810000000000002</v>
      </c>
      <c r="AF489">
        <v>0.11645279384390443</v>
      </c>
      <c r="AG489">
        <v>0.17410086487217971</v>
      </c>
      <c r="AH489">
        <v>0.29297818856190655</v>
      </c>
      <c r="AI489">
        <v>191.45367114575527</v>
      </c>
      <c r="AJ489">
        <v>6.0524276767676763</v>
      </c>
      <c r="AK489">
        <v>1.2881918686868687</v>
      </c>
      <c r="AL489">
        <v>3.7205992424242424</v>
      </c>
      <c r="AM489">
        <v>0.5</v>
      </c>
      <c r="AN489">
        <v>1.39912424993976</v>
      </c>
      <c r="AO489">
        <v>136</v>
      </c>
      <c r="AP489">
        <v>4.8780487804878049E-3</v>
      </c>
      <c r="AQ489">
        <v>5.96</v>
      </c>
      <c r="AR489">
        <v>3.4547388394931691</v>
      </c>
      <c r="AS489">
        <v>-69215.950000000012</v>
      </c>
      <c r="AT489">
        <v>0.49955226415623927</v>
      </c>
      <c r="AU489">
        <v>11858837.789999999</v>
      </c>
    </row>
    <row r="490" spans="1:47" ht="15" x14ac:dyDescent="0.25">
      <c r="A490" t="s">
        <v>1255</v>
      </c>
      <c r="B490" t="s">
        <v>451</v>
      </c>
      <c r="C490" t="s">
        <v>168</v>
      </c>
      <c r="D490"/>
      <c r="E490">
        <v>83.2</v>
      </c>
      <c r="F490" t="s">
        <v>1516</v>
      </c>
      <c r="G490">
        <v>0</v>
      </c>
      <c r="H490">
        <v>0</v>
      </c>
      <c r="I490">
        <v>0</v>
      </c>
      <c r="J490">
        <v>0</v>
      </c>
      <c r="K490">
        <v>0</v>
      </c>
      <c r="L490" s="126">
        <v>147748.49729999999</v>
      </c>
      <c r="M490">
        <v>33669</v>
      </c>
      <c r="N490">
        <v>9</v>
      </c>
      <c r="O490">
        <v>41.339999999999996</v>
      </c>
      <c r="P490">
        <v>0</v>
      </c>
      <c r="Q490">
        <v>50.509999999999991</v>
      </c>
      <c r="R490">
        <v>13788.7</v>
      </c>
      <c r="S490">
        <v>878.92661099999998</v>
      </c>
      <c r="T490">
        <v>1228.4289304065601</v>
      </c>
      <c r="U490">
        <v>0.99772359378478315</v>
      </c>
      <c r="V490">
        <v>0.17006567912414705</v>
      </c>
      <c r="W490">
        <v>0</v>
      </c>
      <c r="X490">
        <v>9865.7000000000007</v>
      </c>
      <c r="Y490">
        <v>68</v>
      </c>
      <c r="Z490">
        <v>39791.191176470587</v>
      </c>
      <c r="AA490">
        <v>10.794117647058824</v>
      </c>
      <c r="AB490">
        <v>12.925391338235293</v>
      </c>
      <c r="AC490">
        <v>11</v>
      </c>
      <c r="AD490">
        <v>79.902419181818175</v>
      </c>
      <c r="AE490">
        <v>0.53190000000000004</v>
      </c>
      <c r="AF490">
        <v>0.10757939568981358</v>
      </c>
      <c r="AG490">
        <v>0.25412711006661787</v>
      </c>
      <c r="AH490">
        <v>0.38871234572882124</v>
      </c>
      <c r="AI490">
        <v>149.07956860120601</v>
      </c>
      <c r="AJ490">
        <v>12.630039990841793</v>
      </c>
      <c r="AK490">
        <v>2.2160848660612076</v>
      </c>
      <c r="AL490">
        <v>5.0876145920781504</v>
      </c>
      <c r="AM490">
        <v>2.5</v>
      </c>
      <c r="AN490">
        <v>1.92343908862962</v>
      </c>
      <c r="AO490">
        <v>100</v>
      </c>
      <c r="AP490">
        <v>6.9444444444444441E-3</v>
      </c>
      <c r="AQ490">
        <v>7.03</v>
      </c>
      <c r="AR490">
        <v>3.3888285139710894</v>
      </c>
      <c r="AS490">
        <v>-137672.82999999996</v>
      </c>
      <c r="AT490">
        <v>0.70596211461037317</v>
      </c>
      <c r="AU490">
        <v>12119284.9</v>
      </c>
    </row>
    <row r="491" spans="1:47" ht="15" x14ac:dyDescent="0.25">
      <c r="A491" t="s">
        <v>1256</v>
      </c>
      <c r="B491" t="s">
        <v>607</v>
      </c>
      <c r="C491" t="s">
        <v>605</v>
      </c>
      <c r="D491"/>
      <c r="E491">
        <v>86.029000000000011</v>
      </c>
      <c r="F491" t="s">
        <v>1518</v>
      </c>
      <c r="G491">
        <v>680068</v>
      </c>
      <c r="H491">
        <v>0.33748713710003908</v>
      </c>
      <c r="I491">
        <v>635068</v>
      </c>
      <c r="J491">
        <v>1.8700779629338691E-3</v>
      </c>
      <c r="K491">
        <v>0.63227598753658509</v>
      </c>
      <c r="L491" s="126">
        <v>126244.2136</v>
      </c>
      <c r="M491">
        <v>33770</v>
      </c>
      <c r="N491">
        <v>10</v>
      </c>
      <c r="O491">
        <v>19.52</v>
      </c>
      <c r="P491">
        <v>0</v>
      </c>
      <c r="Q491">
        <v>-21.509999999999998</v>
      </c>
      <c r="R491">
        <v>9872.6</v>
      </c>
      <c r="S491">
        <v>756.13998800000002</v>
      </c>
      <c r="T491">
        <v>920.66136618670612</v>
      </c>
      <c r="U491">
        <v>0.58401808793109344</v>
      </c>
      <c r="V491">
        <v>0.16244099366425785</v>
      </c>
      <c r="W491">
        <v>0</v>
      </c>
      <c r="X491">
        <v>8108.4000000000005</v>
      </c>
      <c r="Y491">
        <v>56.999999999999993</v>
      </c>
      <c r="Z491">
        <v>39865.210526315794</v>
      </c>
      <c r="AA491">
        <v>11.084745762711865</v>
      </c>
      <c r="AB491">
        <v>13.265613824561406</v>
      </c>
      <c r="AC491">
        <v>14</v>
      </c>
      <c r="AD491">
        <v>54.009999142857147</v>
      </c>
      <c r="AE491">
        <v>0.65380000000000005</v>
      </c>
      <c r="AF491">
        <v>9.6576519521199472E-2</v>
      </c>
      <c r="AG491">
        <v>0.24350681308514008</v>
      </c>
      <c r="AH491">
        <v>0.34517886756418509</v>
      </c>
      <c r="AI491">
        <v>177.97630350955595</v>
      </c>
      <c r="AJ491">
        <v>6.1102261192643512</v>
      </c>
      <c r="AK491">
        <v>1.73417655582389</v>
      </c>
      <c r="AL491">
        <v>2.4051739178896527</v>
      </c>
      <c r="AM491">
        <v>0.5</v>
      </c>
      <c r="AN491">
        <v>1.2178955954894199</v>
      </c>
      <c r="AO491">
        <v>80</v>
      </c>
      <c r="AP491">
        <v>0</v>
      </c>
      <c r="AQ491">
        <v>4.78</v>
      </c>
      <c r="AR491">
        <v>2.9783359435402339</v>
      </c>
      <c r="AS491">
        <v>-108000.67000000004</v>
      </c>
      <c r="AT491">
        <v>0.61597206668444449</v>
      </c>
      <c r="AU491">
        <v>7465101.46</v>
      </c>
    </row>
    <row r="492" spans="1:47" ht="15" x14ac:dyDescent="0.25">
      <c r="A492" t="s">
        <v>1257</v>
      </c>
      <c r="B492" t="s">
        <v>644</v>
      </c>
      <c r="C492" t="s">
        <v>252</v>
      </c>
      <c r="D492"/>
      <c r="E492">
        <v>77.941000000000003</v>
      </c>
      <c r="F492" t="s">
        <v>1519</v>
      </c>
      <c r="G492">
        <v>651061</v>
      </c>
      <c r="H492">
        <v>0.29000543221044339</v>
      </c>
      <c r="I492">
        <v>651061</v>
      </c>
      <c r="J492">
        <v>9.4804312195895298E-3</v>
      </c>
      <c r="K492">
        <v>0.60963311985290292</v>
      </c>
      <c r="L492" s="126">
        <v>75865.773700000005</v>
      </c>
      <c r="M492">
        <v>33549</v>
      </c>
      <c r="N492">
        <v>18</v>
      </c>
      <c r="O492">
        <v>7.04</v>
      </c>
      <c r="P492">
        <v>0</v>
      </c>
      <c r="Q492">
        <v>-55.440000000000005</v>
      </c>
      <c r="R492">
        <v>14749.9</v>
      </c>
      <c r="S492">
        <v>669.53255000000001</v>
      </c>
      <c r="T492">
        <v>961.91131557058509</v>
      </c>
      <c r="U492">
        <v>1</v>
      </c>
      <c r="V492">
        <v>0.202798628685043</v>
      </c>
      <c r="W492">
        <v>0</v>
      </c>
      <c r="X492">
        <v>10266.6</v>
      </c>
      <c r="Y492">
        <v>49.7</v>
      </c>
      <c r="Z492">
        <v>51581.549295774646</v>
      </c>
      <c r="AA492">
        <v>13.156862745098039</v>
      </c>
      <c r="AB492">
        <v>13.471479879275654</v>
      </c>
      <c r="AC492">
        <v>6</v>
      </c>
      <c r="AD492">
        <v>111.58875833333333</v>
      </c>
      <c r="AE492">
        <v>0.41</v>
      </c>
      <c r="AF492">
        <v>9.4218360452173855E-2</v>
      </c>
      <c r="AG492">
        <v>0.26516584710730812</v>
      </c>
      <c r="AH492">
        <v>0.36313908552667828</v>
      </c>
      <c r="AI492">
        <v>251.88618536918034</v>
      </c>
      <c r="AJ492">
        <v>7.9315607841276998</v>
      </c>
      <c r="AK492">
        <v>1.0802645778731783</v>
      </c>
      <c r="AL492">
        <v>2.0647637655206768</v>
      </c>
      <c r="AM492">
        <v>0.5</v>
      </c>
      <c r="AN492">
        <v>1.6473954120484799</v>
      </c>
      <c r="AO492">
        <v>87</v>
      </c>
      <c r="AP492">
        <v>0</v>
      </c>
      <c r="AQ492">
        <v>5.71</v>
      </c>
      <c r="AR492">
        <v>2.8154940865234983</v>
      </c>
      <c r="AS492">
        <v>-34530.22000000003</v>
      </c>
      <c r="AT492">
        <v>0.68874752824024599</v>
      </c>
      <c r="AU492">
        <v>9875530.6500000004</v>
      </c>
    </row>
    <row r="493" spans="1:47" ht="15" x14ac:dyDescent="0.25">
      <c r="A493" t="s">
        <v>1258</v>
      </c>
      <c r="B493" t="s">
        <v>744</v>
      </c>
      <c r="C493" t="s">
        <v>192</v>
      </c>
      <c r="D493"/>
      <c r="E493">
        <v>90.338999999999999</v>
      </c>
      <c r="F493" t="s">
        <v>1516</v>
      </c>
      <c r="G493">
        <v>701505</v>
      </c>
      <c r="H493">
        <v>0.48872782638755324</v>
      </c>
      <c r="I493">
        <v>697255</v>
      </c>
      <c r="J493">
        <v>0</v>
      </c>
      <c r="K493">
        <v>0.59266243144668551</v>
      </c>
      <c r="L493" s="126">
        <v>124431.7491</v>
      </c>
      <c r="M493">
        <v>38805</v>
      </c>
      <c r="N493">
        <v>4</v>
      </c>
      <c r="O493">
        <v>15.94</v>
      </c>
      <c r="P493">
        <v>0</v>
      </c>
      <c r="Q493">
        <v>37.4</v>
      </c>
      <c r="R493">
        <v>10259.5</v>
      </c>
      <c r="S493">
        <v>490.09924999999998</v>
      </c>
      <c r="T493">
        <v>581.32660608297704</v>
      </c>
      <c r="U493">
        <v>0.47923247791136186</v>
      </c>
      <c r="V493">
        <v>0.1246080217425348</v>
      </c>
      <c r="W493">
        <v>3.3273707315406013E-2</v>
      </c>
      <c r="X493">
        <v>8649.5</v>
      </c>
      <c r="Y493">
        <v>34.75</v>
      </c>
      <c r="Z493">
        <v>49221.525179856115</v>
      </c>
      <c r="AA493">
        <v>11.175000000000001</v>
      </c>
      <c r="AB493">
        <v>14.103575539568345</v>
      </c>
      <c r="AC493">
        <v>6</v>
      </c>
      <c r="AD493">
        <v>81.683208333333326</v>
      </c>
      <c r="AE493">
        <v>0.27710000000000001</v>
      </c>
      <c r="AF493">
        <v>0.11297905710588474</v>
      </c>
      <c r="AG493">
        <v>0.17665820068497584</v>
      </c>
      <c r="AH493">
        <v>0.29613106230653191</v>
      </c>
      <c r="AI493">
        <v>218.19457997538254</v>
      </c>
      <c r="AJ493">
        <v>6.7081273086022613</v>
      </c>
      <c r="AK493">
        <v>1.3556737144299915</v>
      </c>
      <c r="AL493">
        <v>2.1768582436387778</v>
      </c>
      <c r="AM493">
        <v>1.5</v>
      </c>
      <c r="AN493">
        <v>1.2989405561487399</v>
      </c>
      <c r="AO493">
        <v>26</v>
      </c>
      <c r="AP493">
        <v>1.5337423312883436E-2</v>
      </c>
      <c r="AQ493">
        <v>11.96</v>
      </c>
      <c r="AR493">
        <v>3.4484058690415358</v>
      </c>
      <c r="AS493">
        <v>-15442.869999999995</v>
      </c>
      <c r="AT493">
        <v>0.46329618156141056</v>
      </c>
      <c r="AU493">
        <v>5028155.8099999996</v>
      </c>
    </row>
    <row r="494" spans="1:47" ht="15" x14ac:dyDescent="0.25">
      <c r="A494" t="s">
        <v>1259</v>
      </c>
      <c r="B494" t="s">
        <v>567</v>
      </c>
      <c r="C494" t="s">
        <v>200</v>
      </c>
      <c r="D494"/>
      <c r="E494">
        <v>93.177000000000007</v>
      </c>
      <c r="F494" t="s">
        <v>1516</v>
      </c>
      <c r="G494">
        <v>323845</v>
      </c>
      <c r="H494">
        <v>0.32801407244862557</v>
      </c>
      <c r="I494">
        <v>1754309</v>
      </c>
      <c r="J494">
        <v>3.3226092633829307E-3</v>
      </c>
      <c r="K494">
        <v>0.72888330838830773</v>
      </c>
      <c r="L494" s="126">
        <v>147286.7727</v>
      </c>
      <c r="M494">
        <v>51954</v>
      </c>
      <c r="N494">
        <v>158</v>
      </c>
      <c r="O494">
        <v>101.10000000000004</v>
      </c>
      <c r="P494">
        <v>0.2</v>
      </c>
      <c r="Q494">
        <v>-98.52</v>
      </c>
      <c r="R494">
        <v>9376.7000000000007</v>
      </c>
      <c r="S494">
        <v>4036.9578179999999</v>
      </c>
      <c r="T494">
        <v>4745.57393209576</v>
      </c>
      <c r="U494">
        <v>0.26268765288347135</v>
      </c>
      <c r="V494">
        <v>0.13170372789860052</v>
      </c>
      <c r="W494">
        <v>1.2160599444737621E-2</v>
      </c>
      <c r="X494">
        <v>7976.6</v>
      </c>
      <c r="Y494">
        <v>227.20000000000002</v>
      </c>
      <c r="Z494">
        <v>60617.442781690137</v>
      </c>
      <c r="AA494">
        <v>11.845493562231759</v>
      </c>
      <c r="AB494">
        <v>17.768300255281687</v>
      </c>
      <c r="AC494">
        <v>24.25</v>
      </c>
      <c r="AD494">
        <v>166.47248734020619</v>
      </c>
      <c r="AE494">
        <v>0.43219999999999997</v>
      </c>
      <c r="AF494">
        <v>0.11616621330353726</v>
      </c>
      <c r="AG494">
        <v>0.15715459843212443</v>
      </c>
      <c r="AH494">
        <v>0.27973699238402899</v>
      </c>
      <c r="AI494">
        <v>100.24132484012</v>
      </c>
      <c r="AJ494">
        <v>7.2348656683223362</v>
      </c>
      <c r="AK494">
        <v>2.0435756542367853</v>
      </c>
      <c r="AL494">
        <v>3.2197897793263648</v>
      </c>
      <c r="AM494">
        <v>2.8</v>
      </c>
      <c r="AN494">
        <v>1.0383956307330799</v>
      </c>
      <c r="AO494">
        <v>65</v>
      </c>
      <c r="AP494">
        <v>4.2595541401273883E-2</v>
      </c>
      <c r="AQ494">
        <v>35.29</v>
      </c>
      <c r="AR494">
        <v>3.2971137740749996</v>
      </c>
      <c r="AS494">
        <v>-191216.54000000004</v>
      </c>
      <c r="AT494">
        <v>0.37999323644819583</v>
      </c>
      <c r="AU494">
        <v>37853361.57</v>
      </c>
    </row>
    <row r="495" spans="1:47" ht="15" x14ac:dyDescent="0.25">
      <c r="A495" t="s">
        <v>1260</v>
      </c>
      <c r="B495" t="s">
        <v>517</v>
      </c>
      <c r="C495" t="s">
        <v>145</v>
      </c>
      <c r="D495"/>
      <c r="E495">
        <v>94.051000000000002</v>
      </c>
      <c r="F495" t="s">
        <v>1516</v>
      </c>
      <c r="G495">
        <v>-1063708</v>
      </c>
      <c r="H495">
        <v>0.21277863041751427</v>
      </c>
      <c r="I495">
        <v>-828383</v>
      </c>
      <c r="J495">
        <v>0</v>
      </c>
      <c r="K495">
        <v>0.71529524815936041</v>
      </c>
      <c r="L495" s="126">
        <v>149956.10870000001</v>
      </c>
      <c r="M495">
        <v>42082</v>
      </c>
      <c r="N495">
        <v>0</v>
      </c>
      <c r="O495">
        <v>69.939999999999984</v>
      </c>
      <c r="P495">
        <v>0</v>
      </c>
      <c r="Q495">
        <v>7.0800000000000054</v>
      </c>
      <c r="R495">
        <v>10605.7</v>
      </c>
      <c r="S495">
        <v>3581.3702320000002</v>
      </c>
      <c r="T495">
        <v>4276.04818008449</v>
      </c>
      <c r="U495">
        <v>0.4305592092160998</v>
      </c>
      <c r="V495">
        <v>0.13696884857560854</v>
      </c>
      <c r="W495">
        <v>1.6817702750146718E-3</v>
      </c>
      <c r="X495">
        <v>8882.7000000000007</v>
      </c>
      <c r="Y495">
        <v>188.96999999999997</v>
      </c>
      <c r="Z495">
        <v>70385.23045986137</v>
      </c>
      <c r="AA495">
        <v>13.649038461538462</v>
      </c>
      <c r="AB495">
        <v>18.952057109594119</v>
      </c>
      <c r="AC495">
        <v>13.5</v>
      </c>
      <c r="AD495">
        <v>265.28668385185188</v>
      </c>
      <c r="AE495">
        <v>0.66490000000000005</v>
      </c>
      <c r="AF495">
        <v>0.10402466731286338</v>
      </c>
      <c r="AG495">
        <v>0.15373987261327643</v>
      </c>
      <c r="AH495">
        <v>0.26274514162376533</v>
      </c>
      <c r="AI495">
        <v>162.53276324211095</v>
      </c>
      <c r="AJ495">
        <v>6.1715065367898436</v>
      </c>
      <c r="AK495">
        <v>1.1586100774794275</v>
      </c>
      <c r="AL495">
        <v>1.5632350152038343</v>
      </c>
      <c r="AM495">
        <v>0</v>
      </c>
      <c r="AN495">
        <v>1.8024513420294399</v>
      </c>
      <c r="AO495">
        <v>68</v>
      </c>
      <c r="AP495">
        <v>8.2750582750582752E-2</v>
      </c>
      <c r="AQ495">
        <v>23.53</v>
      </c>
      <c r="AR495">
        <v>3.4162561278984294</v>
      </c>
      <c r="AS495">
        <v>83973.969999999972</v>
      </c>
      <c r="AT495">
        <v>0.4718864262900368</v>
      </c>
      <c r="AU495">
        <v>37982916.810000002</v>
      </c>
    </row>
    <row r="496" spans="1:47" ht="15" x14ac:dyDescent="0.25">
      <c r="A496" t="s">
        <v>1261</v>
      </c>
      <c r="B496" t="s">
        <v>291</v>
      </c>
      <c r="C496" t="s">
        <v>122</v>
      </c>
      <c r="D496"/>
      <c r="E496">
        <v>81.484000000000009</v>
      </c>
      <c r="F496" t="s">
        <v>1520</v>
      </c>
      <c r="G496">
        <v>20888326</v>
      </c>
      <c r="H496">
        <v>0.65819957945448737</v>
      </c>
      <c r="I496">
        <v>19982023</v>
      </c>
      <c r="J496">
        <v>1.4044052001072871E-3</v>
      </c>
      <c r="K496">
        <v>0.72615081816905092</v>
      </c>
      <c r="L496" s="126">
        <v>103616.2902</v>
      </c>
      <c r="M496">
        <v>37079</v>
      </c>
      <c r="N496">
        <v>462</v>
      </c>
      <c r="O496">
        <v>1698.8699999999997</v>
      </c>
      <c r="P496">
        <v>13.42</v>
      </c>
      <c r="Q496">
        <v>-180.11</v>
      </c>
      <c r="R496">
        <v>10558.5</v>
      </c>
      <c r="S496">
        <v>22760.704659999999</v>
      </c>
      <c r="T496">
        <v>29829.1402664243</v>
      </c>
      <c r="U496">
        <v>0.57913363100595672</v>
      </c>
      <c r="V496">
        <v>0.17239011087805223</v>
      </c>
      <c r="W496">
        <v>0.12704867868532854</v>
      </c>
      <c r="X496">
        <v>8056.5</v>
      </c>
      <c r="Y496">
        <v>1333.7499999999993</v>
      </c>
      <c r="Z496">
        <v>67208.618256794784</v>
      </c>
      <c r="AA496">
        <v>11.801423487544485</v>
      </c>
      <c r="AB496">
        <v>17.065195621368332</v>
      </c>
      <c r="AC496">
        <v>111</v>
      </c>
      <c r="AD496">
        <v>205.05139333333332</v>
      </c>
      <c r="AE496">
        <v>0.62050000000000005</v>
      </c>
      <c r="AF496">
        <v>0.11125729242234382</v>
      </c>
      <c r="AG496">
        <v>0.14790793712723382</v>
      </c>
      <c r="AH496">
        <v>0.26002943175881832</v>
      </c>
      <c r="AI496">
        <v>130.09214979199155</v>
      </c>
      <c r="AJ496">
        <v>6.0032781749611361</v>
      </c>
      <c r="AK496">
        <v>1.3754329887750343</v>
      </c>
      <c r="AL496">
        <v>3.8772154134986652</v>
      </c>
      <c r="AM496">
        <v>2</v>
      </c>
      <c r="AN496">
        <v>1.1790085618925199</v>
      </c>
      <c r="AO496">
        <v>119</v>
      </c>
      <c r="AP496">
        <v>7.4929775280898878E-2</v>
      </c>
      <c r="AQ496">
        <v>107.29</v>
      </c>
      <c r="AR496">
        <v>2.827787362207165</v>
      </c>
      <c r="AS496">
        <v>1060465.6899999995</v>
      </c>
      <c r="AT496">
        <v>0.56422950444413489</v>
      </c>
      <c r="AU496">
        <v>240319241.37</v>
      </c>
    </row>
    <row r="497" spans="1:47" ht="15" x14ac:dyDescent="0.25">
      <c r="A497" t="s">
        <v>1262</v>
      </c>
      <c r="B497" t="s">
        <v>401</v>
      </c>
      <c r="C497" t="s">
        <v>164</v>
      </c>
      <c r="D497"/>
      <c r="E497">
        <v>95.058000000000007</v>
      </c>
      <c r="F497" t="s">
        <v>1516</v>
      </c>
      <c r="G497">
        <v>1055237</v>
      </c>
      <c r="H497">
        <v>0.69793443709533254</v>
      </c>
      <c r="I497">
        <v>1141098</v>
      </c>
      <c r="J497">
        <v>4.1212143834178042E-3</v>
      </c>
      <c r="K497">
        <v>0.62139449232752353</v>
      </c>
      <c r="L497" s="126">
        <v>146100.94219999999</v>
      </c>
      <c r="M497">
        <v>40846</v>
      </c>
      <c r="N497">
        <v>17</v>
      </c>
      <c r="O497">
        <v>10.5</v>
      </c>
      <c r="P497">
        <v>0</v>
      </c>
      <c r="Q497">
        <v>71.25</v>
      </c>
      <c r="R497">
        <v>10194.4</v>
      </c>
      <c r="S497">
        <v>954.53000899999995</v>
      </c>
      <c r="T497">
        <v>1128.19183943244</v>
      </c>
      <c r="U497">
        <v>0.38198695647294212</v>
      </c>
      <c r="V497">
        <v>0.13152513888120201</v>
      </c>
      <c r="W497">
        <v>0</v>
      </c>
      <c r="X497">
        <v>8625.1</v>
      </c>
      <c r="Y497">
        <v>55.5</v>
      </c>
      <c r="Z497">
        <v>56714.666666666664</v>
      </c>
      <c r="AA497">
        <v>2.7857142857142856</v>
      </c>
      <c r="AB497">
        <v>17.198738900900899</v>
      </c>
      <c r="AC497">
        <v>14</v>
      </c>
      <c r="AD497">
        <v>68.180714928571419</v>
      </c>
      <c r="AE497">
        <v>0.28810000000000002</v>
      </c>
      <c r="AF497">
        <v>0.11179202982307847</v>
      </c>
      <c r="AG497">
        <v>0.13561777594068639</v>
      </c>
      <c r="AH497">
        <v>0.2524992250491202</v>
      </c>
      <c r="AI497">
        <v>190.91699399887597</v>
      </c>
      <c r="AJ497">
        <v>5.4010034790052464</v>
      </c>
      <c r="AK497">
        <v>1.5002531881735772</v>
      </c>
      <c r="AL497">
        <v>2.8279150113040235</v>
      </c>
      <c r="AM497">
        <v>1.9</v>
      </c>
      <c r="AN497">
        <v>1.8693230275437001</v>
      </c>
      <c r="AO497">
        <v>89</v>
      </c>
      <c r="AP497">
        <v>3.6960985626283367E-2</v>
      </c>
      <c r="AQ497">
        <v>4.53</v>
      </c>
      <c r="AR497">
        <v>3.2547319313798471</v>
      </c>
      <c r="AS497">
        <v>26766.479999999981</v>
      </c>
      <c r="AT497">
        <v>0.57315583510842194</v>
      </c>
      <c r="AU497">
        <v>9730819.6099999994</v>
      </c>
    </row>
    <row r="498" spans="1:47" ht="15" x14ac:dyDescent="0.25">
      <c r="A498" t="s">
        <v>1263</v>
      </c>
      <c r="B498" t="s">
        <v>758</v>
      </c>
      <c r="C498" t="s">
        <v>183</v>
      </c>
      <c r="D498"/>
      <c r="E498">
        <v>101.741</v>
      </c>
      <c r="F498" t="s">
        <v>1516</v>
      </c>
      <c r="G498">
        <v>1395760</v>
      </c>
      <c r="H498">
        <v>0.18752586982578107</v>
      </c>
      <c r="I498">
        <v>1395760</v>
      </c>
      <c r="J498">
        <v>1.4752445551465173E-2</v>
      </c>
      <c r="K498">
        <v>0.73513804120239457</v>
      </c>
      <c r="L498" s="126">
        <v>180032.89449999999</v>
      </c>
      <c r="M498">
        <v>73373</v>
      </c>
      <c r="N498">
        <v>288</v>
      </c>
      <c r="O498">
        <v>78.36999999999999</v>
      </c>
      <c r="P498">
        <v>0</v>
      </c>
      <c r="Q498">
        <v>-60.68</v>
      </c>
      <c r="R498">
        <v>8589.9</v>
      </c>
      <c r="S498">
        <v>5852.9394780000002</v>
      </c>
      <c r="T498">
        <v>6598.4880574155404</v>
      </c>
      <c r="U498">
        <v>7.0487897841885042E-2</v>
      </c>
      <c r="V498">
        <v>9.3603331122639022E-2</v>
      </c>
      <c r="W498">
        <v>3.2260528356688398E-3</v>
      </c>
      <c r="X498">
        <v>7619.3</v>
      </c>
      <c r="Y498">
        <v>292.83</v>
      </c>
      <c r="Z498">
        <v>60021.626882491553</v>
      </c>
      <c r="AA498">
        <v>13.061488673139159</v>
      </c>
      <c r="AB498">
        <v>19.987499498002254</v>
      </c>
      <c r="AC498">
        <v>24.14</v>
      </c>
      <c r="AD498">
        <v>242.45813910521954</v>
      </c>
      <c r="AE498">
        <v>0.53190000000000004</v>
      </c>
      <c r="AF498">
        <v>0.11102446600660644</v>
      </c>
      <c r="AG498">
        <v>0.13650334479576418</v>
      </c>
      <c r="AH498">
        <v>0.25366426967262506</v>
      </c>
      <c r="AI498">
        <v>183.60244523956786</v>
      </c>
      <c r="AJ498">
        <v>3.8597243475331604</v>
      </c>
      <c r="AK498">
        <v>0.80488358610626698</v>
      </c>
      <c r="AL498">
        <v>1.8701880210010291</v>
      </c>
      <c r="AM498">
        <v>0</v>
      </c>
      <c r="AN498">
        <v>0.95777445257207405</v>
      </c>
      <c r="AO498">
        <v>38</v>
      </c>
      <c r="AP498">
        <v>0.10631149508039357</v>
      </c>
      <c r="AQ498">
        <v>96.08</v>
      </c>
      <c r="AR498">
        <v>5.3202680812410854</v>
      </c>
      <c r="AS498">
        <v>117578.58000000007</v>
      </c>
      <c r="AT498">
        <v>0.23825255378418553</v>
      </c>
      <c r="AU498">
        <v>50275956.729999997</v>
      </c>
    </row>
    <row r="499" spans="1:47" ht="15" x14ac:dyDescent="0.25">
      <c r="A499" t="s">
        <v>1573</v>
      </c>
      <c r="B499" t="s">
        <v>292</v>
      </c>
      <c r="C499" t="s">
        <v>293</v>
      </c>
      <c r="D499"/>
      <c r="E499">
        <v>68.671000000000006</v>
      </c>
      <c r="F499" t="s">
        <v>1520</v>
      </c>
      <c r="G499">
        <v>2717260</v>
      </c>
      <c r="H499">
        <v>0.33528596290983714</v>
      </c>
      <c r="I499">
        <v>2745903</v>
      </c>
      <c r="J499">
        <v>9.501172478629063E-4</v>
      </c>
      <c r="K499">
        <v>0.69062778154328441</v>
      </c>
      <c r="L499" s="126">
        <v>65711.878899999996</v>
      </c>
      <c r="M499">
        <v>26288</v>
      </c>
      <c r="N499">
        <v>92</v>
      </c>
      <c r="O499">
        <v>771.07000000000016</v>
      </c>
      <c r="P499">
        <v>438.12</v>
      </c>
      <c r="Q499">
        <v>-506.80999999999995</v>
      </c>
      <c r="R499">
        <v>12844.6</v>
      </c>
      <c r="S499">
        <v>7608.0516639999996</v>
      </c>
      <c r="T499">
        <v>10879.989576058899</v>
      </c>
      <c r="U499">
        <v>0.99978030932572282</v>
      </c>
      <c r="V499">
        <v>0.18976995540549735</v>
      </c>
      <c r="W499">
        <v>3.5074904428251528E-2</v>
      </c>
      <c r="X499">
        <v>8981.9</v>
      </c>
      <c r="Y499">
        <v>533.5</v>
      </c>
      <c r="Z499">
        <v>57035.112483598889</v>
      </c>
      <c r="AA499">
        <v>11.518587360594795</v>
      </c>
      <c r="AB499">
        <v>14.260640419868791</v>
      </c>
      <c r="AC499">
        <v>69</v>
      </c>
      <c r="AD499">
        <v>110.26161831884058</v>
      </c>
      <c r="AE499">
        <v>0.62050000000000005</v>
      </c>
      <c r="AF499">
        <v>0.1162003139134918</v>
      </c>
      <c r="AG499">
        <v>0.17317589095515851</v>
      </c>
      <c r="AH499">
        <v>0.2923852365118309</v>
      </c>
      <c r="AI499">
        <v>163.77359868569894</v>
      </c>
      <c r="AJ499">
        <v>6.6028828216417681</v>
      </c>
      <c r="AK499">
        <v>1.5181355106509</v>
      </c>
      <c r="AL499">
        <v>3.5556810283804632</v>
      </c>
      <c r="AM499">
        <v>2.0499999999999998</v>
      </c>
      <c r="AN499">
        <v>0.65423407255070398</v>
      </c>
      <c r="AO499">
        <v>17</v>
      </c>
      <c r="AP499">
        <v>0.10127431254191818</v>
      </c>
      <c r="AQ499">
        <v>70.180000000000007</v>
      </c>
      <c r="AR499">
        <v>3.0395714942482788</v>
      </c>
      <c r="AS499">
        <v>606394.71</v>
      </c>
      <c r="AT499">
        <v>0.73988938499230816</v>
      </c>
      <c r="AU499">
        <v>97722462.739999995</v>
      </c>
    </row>
    <row r="500" spans="1:47" ht="15" x14ac:dyDescent="0.25">
      <c r="A500" t="s">
        <v>1264</v>
      </c>
      <c r="B500" t="s">
        <v>580</v>
      </c>
      <c r="C500" t="s">
        <v>237</v>
      </c>
      <c r="D500"/>
      <c r="E500">
        <v>88.756</v>
      </c>
      <c r="F500" t="s">
        <v>1516</v>
      </c>
      <c r="G500">
        <v>4781341</v>
      </c>
      <c r="H500">
        <v>0.22787227805136442</v>
      </c>
      <c r="I500">
        <v>7856899</v>
      </c>
      <c r="J500">
        <v>6.257150924026492E-3</v>
      </c>
      <c r="K500">
        <v>0.66547160370247638</v>
      </c>
      <c r="L500" s="126">
        <v>162046.80040000001</v>
      </c>
      <c r="M500">
        <v>41374</v>
      </c>
      <c r="N500">
        <v>109</v>
      </c>
      <c r="O500">
        <v>233.25</v>
      </c>
      <c r="P500">
        <v>0</v>
      </c>
      <c r="Q500">
        <v>-68.47</v>
      </c>
      <c r="R500">
        <v>10422.1</v>
      </c>
      <c r="S500">
        <v>3610.6019190000002</v>
      </c>
      <c r="T500">
        <v>4450.2415863495098</v>
      </c>
      <c r="U500">
        <v>0.42494264153743716</v>
      </c>
      <c r="V500">
        <v>0.12739686714823351</v>
      </c>
      <c r="W500">
        <v>8.1030093198706903E-3</v>
      </c>
      <c r="X500">
        <v>8455.7000000000007</v>
      </c>
      <c r="Y500">
        <v>212.7</v>
      </c>
      <c r="Z500">
        <v>59573.258110014111</v>
      </c>
      <c r="AA500">
        <v>13.43661971830986</v>
      </c>
      <c r="AB500">
        <v>16.975091297602258</v>
      </c>
      <c r="AC500">
        <v>20</v>
      </c>
      <c r="AD500">
        <v>180.53009595</v>
      </c>
      <c r="AE500">
        <v>0</v>
      </c>
      <c r="AF500">
        <v>0.11618260611004805</v>
      </c>
      <c r="AG500">
        <v>0.12666611621399781</v>
      </c>
      <c r="AH500">
        <v>0.25618843239479733</v>
      </c>
      <c r="AI500">
        <v>158.44726525776821</v>
      </c>
      <c r="AJ500">
        <v>6.9219330699715078</v>
      </c>
      <c r="AK500">
        <v>0.94207561747277535</v>
      </c>
      <c r="AL500">
        <v>3.6569567725357897</v>
      </c>
      <c r="AM500">
        <v>1.35</v>
      </c>
      <c r="AN500">
        <v>1.3521720089192699</v>
      </c>
      <c r="AO500">
        <v>22</v>
      </c>
      <c r="AP500">
        <v>0.15288315629742033</v>
      </c>
      <c r="AQ500">
        <v>106.05</v>
      </c>
      <c r="AR500">
        <v>3.6523727990713519</v>
      </c>
      <c r="AS500">
        <v>-63716.330000000075</v>
      </c>
      <c r="AT500">
        <v>0.46490555495904529</v>
      </c>
      <c r="AU500">
        <v>37629904.299999997</v>
      </c>
    </row>
    <row r="501" spans="1:47" ht="15" x14ac:dyDescent="0.25">
      <c r="A501" t="s">
        <v>1265</v>
      </c>
      <c r="B501" t="s">
        <v>593</v>
      </c>
      <c r="C501" t="s">
        <v>136</v>
      </c>
      <c r="D501"/>
      <c r="E501">
        <v>97.093000000000004</v>
      </c>
      <c r="F501" t="s">
        <v>1520</v>
      </c>
      <c r="G501">
        <v>54694</v>
      </c>
      <c r="H501">
        <v>0.24256301129561417</v>
      </c>
      <c r="I501">
        <v>-50920</v>
      </c>
      <c r="J501">
        <v>0</v>
      </c>
      <c r="K501">
        <v>0.76578539106973387</v>
      </c>
      <c r="L501" s="126">
        <v>167721.9203</v>
      </c>
      <c r="M501">
        <v>38960</v>
      </c>
      <c r="N501">
        <v>8</v>
      </c>
      <c r="O501">
        <v>30.600000000000005</v>
      </c>
      <c r="P501">
        <v>0</v>
      </c>
      <c r="Q501">
        <v>-29.02</v>
      </c>
      <c r="R501">
        <v>10812.9</v>
      </c>
      <c r="S501">
        <v>1005.857891</v>
      </c>
      <c r="T501">
        <v>1142.4941983359201</v>
      </c>
      <c r="U501">
        <v>0.28985517199665733</v>
      </c>
      <c r="V501">
        <v>0.11174279687586604</v>
      </c>
      <c r="W501">
        <v>2.0929785597317545E-3</v>
      </c>
      <c r="X501">
        <v>9519.7000000000007</v>
      </c>
      <c r="Y501">
        <v>65.430000000000007</v>
      </c>
      <c r="Z501">
        <v>57344.047073207999</v>
      </c>
      <c r="AA501">
        <v>13.409090909090908</v>
      </c>
      <c r="AB501">
        <v>15.373038224056241</v>
      </c>
      <c r="AC501">
        <v>8</v>
      </c>
      <c r="AD501">
        <v>125.732236375</v>
      </c>
      <c r="AE501">
        <v>0.48759999999999998</v>
      </c>
      <c r="AF501">
        <v>0.12374028267410583</v>
      </c>
      <c r="AG501">
        <v>0.16926230431460293</v>
      </c>
      <c r="AH501">
        <v>0.29569688596479815</v>
      </c>
      <c r="AI501">
        <v>164.07784984012218</v>
      </c>
      <c r="AJ501">
        <v>7.4202771466138318</v>
      </c>
      <c r="AK501">
        <v>1.2837950423839213</v>
      </c>
      <c r="AL501">
        <v>4.771120765394846</v>
      </c>
      <c r="AM501">
        <v>3.5</v>
      </c>
      <c r="AN501">
        <v>1.3535299859543199</v>
      </c>
      <c r="AO501">
        <v>35</v>
      </c>
      <c r="AP501">
        <v>1.95822454308094E-2</v>
      </c>
      <c r="AQ501">
        <v>20</v>
      </c>
      <c r="AR501">
        <v>3.4428349829675873</v>
      </c>
      <c r="AS501">
        <v>-36225.200000000012</v>
      </c>
      <c r="AT501">
        <v>0.42066357639955898</v>
      </c>
      <c r="AU501">
        <v>10876254.279999999</v>
      </c>
    </row>
    <row r="502" spans="1:47" ht="15" x14ac:dyDescent="0.25">
      <c r="A502" t="s">
        <v>1266</v>
      </c>
      <c r="B502" t="s">
        <v>730</v>
      </c>
      <c r="C502" t="s">
        <v>98</v>
      </c>
      <c r="D502"/>
      <c r="E502">
        <v>84.269000000000005</v>
      </c>
      <c r="F502" t="s">
        <v>1516</v>
      </c>
      <c r="G502">
        <v>-1470326</v>
      </c>
      <c r="H502">
        <v>0.21107261340341438</v>
      </c>
      <c r="I502">
        <v>-1599987</v>
      </c>
      <c r="J502">
        <v>4.5073869345568134E-4</v>
      </c>
      <c r="K502">
        <v>0.77623097259970419</v>
      </c>
      <c r="L502" s="126">
        <v>153790.6182</v>
      </c>
      <c r="M502">
        <v>35961</v>
      </c>
      <c r="N502">
        <v>0</v>
      </c>
      <c r="O502">
        <v>111.80000000000001</v>
      </c>
      <c r="P502">
        <v>0</v>
      </c>
      <c r="Q502">
        <v>27.150000000000034</v>
      </c>
      <c r="R502">
        <v>12169</v>
      </c>
      <c r="S502">
        <v>2138.0340030000002</v>
      </c>
      <c r="T502">
        <v>2704.6291852658801</v>
      </c>
      <c r="U502">
        <v>0.52924791159179707</v>
      </c>
      <c r="V502">
        <v>0.1858440298154603</v>
      </c>
      <c r="W502">
        <v>9.3543877094269014E-3</v>
      </c>
      <c r="X502">
        <v>9619.7000000000007</v>
      </c>
      <c r="Y502">
        <v>146.95000000000002</v>
      </c>
      <c r="Z502">
        <v>66563.484178291925</v>
      </c>
      <c r="AA502">
        <v>14.802547770700636</v>
      </c>
      <c r="AB502">
        <v>14.549397774753317</v>
      </c>
      <c r="AC502">
        <v>16</v>
      </c>
      <c r="AD502">
        <v>133.62712518750001</v>
      </c>
      <c r="AE502">
        <v>0</v>
      </c>
      <c r="AF502">
        <v>0.10665374182597064</v>
      </c>
      <c r="AG502">
        <v>9.4438162917350743E-3</v>
      </c>
      <c r="AH502">
        <v>0.2865973492834592</v>
      </c>
      <c r="AI502">
        <v>186.93341613800328</v>
      </c>
      <c r="AJ502">
        <v>5.1796247153901973</v>
      </c>
      <c r="AK502">
        <v>0.98481592313658772</v>
      </c>
      <c r="AL502">
        <v>3.6868718692921663</v>
      </c>
      <c r="AM502">
        <v>2.2999999999999998</v>
      </c>
      <c r="AN502">
        <v>0.93877064307563995</v>
      </c>
      <c r="AO502">
        <v>20</v>
      </c>
      <c r="AP502">
        <v>6.5964912280701754E-2</v>
      </c>
      <c r="AQ502">
        <v>62.3</v>
      </c>
      <c r="AR502">
        <v>3.3065290372219738</v>
      </c>
      <c r="AS502">
        <v>-47729.890000000014</v>
      </c>
      <c r="AT502">
        <v>0.49615934735700062</v>
      </c>
      <c r="AU502">
        <v>26017716.059999999</v>
      </c>
    </row>
    <row r="503" spans="1:47" ht="15" x14ac:dyDescent="0.25">
      <c r="A503" t="s">
        <v>1267</v>
      </c>
      <c r="B503" t="s">
        <v>280</v>
      </c>
      <c r="C503" t="s">
        <v>145</v>
      </c>
      <c r="D503"/>
      <c r="E503">
        <v>81.286000000000001</v>
      </c>
      <c r="F503" t="s">
        <v>1520</v>
      </c>
      <c r="G503">
        <v>2383914</v>
      </c>
      <c r="H503">
        <v>0.99758077679969392</v>
      </c>
      <c r="I503">
        <v>2383914</v>
      </c>
      <c r="J503">
        <v>0</v>
      </c>
      <c r="K503">
        <v>0.57783582294200841</v>
      </c>
      <c r="L503" s="126">
        <v>113707.3024</v>
      </c>
      <c r="M503">
        <v>30810</v>
      </c>
      <c r="N503">
        <v>12</v>
      </c>
      <c r="O503">
        <v>40.56</v>
      </c>
      <c r="P503">
        <v>0</v>
      </c>
      <c r="Q503">
        <v>198.15</v>
      </c>
      <c r="R503">
        <v>12679.5</v>
      </c>
      <c r="S503">
        <v>927.53281600000003</v>
      </c>
      <c r="T503">
        <v>1268.64931604649</v>
      </c>
      <c r="U503">
        <v>0.87248648785273819</v>
      </c>
      <c r="V503">
        <v>0.20983274299590926</v>
      </c>
      <c r="W503">
        <v>2.3135596530743124E-2</v>
      </c>
      <c r="X503">
        <v>9270.2000000000007</v>
      </c>
      <c r="Y503">
        <v>68.06</v>
      </c>
      <c r="Z503">
        <v>63153.320599471052</v>
      </c>
      <c r="AA503">
        <v>12.72463768115942</v>
      </c>
      <c r="AB503">
        <v>13.628163620334998</v>
      </c>
      <c r="AC503">
        <v>9.4600000000000009</v>
      </c>
      <c r="AD503">
        <v>98.047866384778004</v>
      </c>
      <c r="AE503">
        <v>0.73140000000000005</v>
      </c>
      <c r="AF503">
        <v>0.11039650167031814</v>
      </c>
      <c r="AG503">
        <v>0.13789649118049871</v>
      </c>
      <c r="AH503">
        <v>0.2586988264507416</v>
      </c>
      <c r="AI503">
        <v>222.06438030759656</v>
      </c>
      <c r="AJ503">
        <v>5.2150271396112098</v>
      </c>
      <c r="AK503">
        <v>1.4520506185306741</v>
      </c>
      <c r="AL503">
        <v>1.8443173343949661</v>
      </c>
      <c r="AM503">
        <v>0.5</v>
      </c>
      <c r="AN503">
        <v>0.789987442125756</v>
      </c>
      <c r="AO503">
        <v>2</v>
      </c>
      <c r="AP503">
        <v>0.12340425531914893</v>
      </c>
      <c r="AQ503">
        <v>99.5</v>
      </c>
      <c r="AR503">
        <v>3.0878883100954897</v>
      </c>
      <c r="AS503">
        <v>8172.6599999999744</v>
      </c>
      <c r="AT503">
        <v>0.66543317979070959</v>
      </c>
      <c r="AU503">
        <v>11760674.880000001</v>
      </c>
    </row>
    <row r="504" spans="1:47" ht="15" x14ac:dyDescent="0.25">
      <c r="A504" t="s">
        <v>1268</v>
      </c>
      <c r="B504" t="s">
        <v>415</v>
      </c>
      <c r="C504" t="s">
        <v>113</v>
      </c>
      <c r="D504"/>
      <c r="E504">
        <v>87.153000000000006</v>
      </c>
      <c r="F504" t="s">
        <v>1520</v>
      </c>
      <c r="G504">
        <v>467054</v>
      </c>
      <c r="H504">
        <v>0.14204051552406105</v>
      </c>
      <c r="I504">
        <v>217461</v>
      </c>
      <c r="J504">
        <v>1.7333356417687919E-3</v>
      </c>
      <c r="K504">
        <v>0.52668142686601704</v>
      </c>
      <c r="L504" s="126">
        <v>283688.10060000001</v>
      </c>
      <c r="M504">
        <v>43362</v>
      </c>
      <c r="N504">
        <v>35</v>
      </c>
      <c r="O504">
        <v>16.459999999999997</v>
      </c>
      <c r="P504">
        <v>0</v>
      </c>
      <c r="Q504">
        <v>102.75999999999999</v>
      </c>
      <c r="R504">
        <v>9258.9</v>
      </c>
      <c r="S504">
        <v>1700.59175</v>
      </c>
      <c r="T504">
        <v>2021.3966139627701</v>
      </c>
      <c r="U504">
        <v>0.26863191180364127</v>
      </c>
      <c r="V504">
        <v>0.11404502991385203</v>
      </c>
      <c r="W504">
        <v>2.352382927883779E-3</v>
      </c>
      <c r="X504">
        <v>7789.5</v>
      </c>
      <c r="Y504">
        <v>92.5</v>
      </c>
      <c r="Z504">
        <v>58128.464864864865</v>
      </c>
      <c r="AA504">
        <v>15.137254901960784</v>
      </c>
      <c r="AB504">
        <v>18.384775675675677</v>
      </c>
      <c r="AC504">
        <v>9</v>
      </c>
      <c r="AD504">
        <v>188.95463888888889</v>
      </c>
      <c r="AE504">
        <v>0.45429999999999998</v>
      </c>
      <c r="AF504">
        <v>0.1144588552333401</v>
      </c>
      <c r="AG504">
        <v>0.17654985761000677</v>
      </c>
      <c r="AH504">
        <v>0.29494313370041958</v>
      </c>
      <c r="AI504">
        <v>137.67854630601377</v>
      </c>
      <c r="AJ504">
        <v>5.5495556409763598</v>
      </c>
      <c r="AK504">
        <v>1.4282800093962886</v>
      </c>
      <c r="AL504">
        <v>2.4160309223311338</v>
      </c>
      <c r="AM504">
        <v>0</v>
      </c>
      <c r="AN504">
        <v>1.9231705084554001</v>
      </c>
      <c r="AO504">
        <v>78</v>
      </c>
      <c r="AP504">
        <v>1.2526096033402923E-2</v>
      </c>
      <c r="AQ504">
        <v>5.83</v>
      </c>
      <c r="AR504">
        <v>3.0721375255432783</v>
      </c>
      <c r="AS504">
        <v>-45963.790000000037</v>
      </c>
      <c r="AT504">
        <v>0.33891470751610758</v>
      </c>
      <c r="AU504">
        <v>15745686.720000001</v>
      </c>
    </row>
    <row r="505" spans="1:47" ht="15" x14ac:dyDescent="0.25">
      <c r="A505" t="s">
        <v>1269</v>
      </c>
      <c r="B505" t="s">
        <v>610</v>
      </c>
      <c r="C505" t="s">
        <v>139</v>
      </c>
      <c r="D505"/>
      <c r="E505">
        <v>105.94</v>
      </c>
      <c r="F505" t="s">
        <v>1517</v>
      </c>
      <c r="G505">
        <v>690716</v>
      </c>
      <c r="H505">
        <v>0.67223789015034985</v>
      </c>
      <c r="I505">
        <v>713091</v>
      </c>
      <c r="J505">
        <v>0</v>
      </c>
      <c r="K505">
        <v>0.77125387481909391</v>
      </c>
      <c r="L505" s="126">
        <v>148442.1746</v>
      </c>
      <c r="M505">
        <v>46554</v>
      </c>
      <c r="N505">
        <v>7</v>
      </c>
      <c r="O505">
        <v>0.73</v>
      </c>
      <c r="P505">
        <v>0</v>
      </c>
      <c r="Q505">
        <v>5.4400000000000013</v>
      </c>
      <c r="R505">
        <v>9568.2000000000007</v>
      </c>
      <c r="S505">
        <v>979.85401000000002</v>
      </c>
      <c r="T505">
        <v>1086.52789094479</v>
      </c>
      <c r="U505">
        <v>9.844756567358437E-2</v>
      </c>
      <c r="V505">
        <v>0.10663896145100227</v>
      </c>
      <c r="W505">
        <v>8.405182727169733E-3</v>
      </c>
      <c r="X505">
        <v>8628.7999999999993</v>
      </c>
      <c r="Y505">
        <v>58.539999999999992</v>
      </c>
      <c r="Z505">
        <v>58445.746498120949</v>
      </c>
      <c r="AA505">
        <v>15.28169014084507</v>
      </c>
      <c r="AB505">
        <v>16.738196276050566</v>
      </c>
      <c r="AC505">
        <v>5</v>
      </c>
      <c r="AD505">
        <v>195.97080199999999</v>
      </c>
      <c r="AE505">
        <v>0.33250000000000002</v>
      </c>
      <c r="AF505">
        <v>0.11133065307884554</v>
      </c>
      <c r="AG505">
        <v>0.18540029949430278</v>
      </c>
      <c r="AH505">
        <v>0.29895727680184786</v>
      </c>
      <c r="AI505">
        <v>204.11203909855917</v>
      </c>
      <c r="AJ505">
        <v>3.1569474999999998</v>
      </c>
      <c r="AK505">
        <v>0.72310794999999994</v>
      </c>
      <c r="AL505">
        <v>1.8763239999999999</v>
      </c>
      <c r="AM505">
        <v>1.71</v>
      </c>
      <c r="AN505">
        <v>1.4999417584949699</v>
      </c>
      <c r="AO505">
        <v>50</v>
      </c>
      <c r="AP505">
        <v>0</v>
      </c>
      <c r="AQ505">
        <v>6.26</v>
      </c>
      <c r="AR505">
        <v>2.8847501375269595</v>
      </c>
      <c r="AS505">
        <v>16774.97000000003</v>
      </c>
      <c r="AT505">
        <v>0.64932008482456371</v>
      </c>
      <c r="AU505">
        <v>9375427.6799999997</v>
      </c>
    </row>
    <row r="506" spans="1:47" ht="15" x14ac:dyDescent="0.25">
      <c r="A506" t="s">
        <v>1270</v>
      </c>
      <c r="B506" t="s">
        <v>281</v>
      </c>
      <c r="C506" t="s">
        <v>282</v>
      </c>
      <c r="D506"/>
      <c r="E506">
        <v>94.472999999999999</v>
      </c>
      <c r="F506" t="s">
        <v>1520</v>
      </c>
      <c r="G506">
        <v>-884346</v>
      </c>
      <c r="H506">
        <v>0.11788836960593646</v>
      </c>
      <c r="I506">
        <v>-884346</v>
      </c>
      <c r="J506">
        <v>0</v>
      </c>
      <c r="K506">
        <v>0.79853347281778753</v>
      </c>
      <c r="L506" s="126">
        <v>131951.81289999999</v>
      </c>
      <c r="M506">
        <v>39287</v>
      </c>
      <c r="N506">
        <v>34</v>
      </c>
      <c r="O506">
        <v>27.299999999999997</v>
      </c>
      <c r="P506">
        <v>0</v>
      </c>
      <c r="Q506">
        <v>-59.970000000000013</v>
      </c>
      <c r="R506">
        <v>10374.800000000001</v>
      </c>
      <c r="S506">
        <v>2012.2340750000001</v>
      </c>
      <c r="T506">
        <v>2449.6049832577201</v>
      </c>
      <c r="U506">
        <v>0.49893834841257217</v>
      </c>
      <c r="V506">
        <v>0.13926576558942327</v>
      </c>
      <c r="W506">
        <v>1.4908802297267528E-3</v>
      </c>
      <c r="X506">
        <v>8522.4</v>
      </c>
      <c r="Y506">
        <v>128.93</v>
      </c>
      <c r="Z506">
        <v>60302.396649344606</v>
      </c>
      <c r="AA506">
        <v>14.510948905109489</v>
      </c>
      <c r="AB506">
        <v>15.607182773598076</v>
      </c>
      <c r="AC506">
        <v>17.3</v>
      </c>
      <c r="AD506">
        <v>116.31410838150289</v>
      </c>
      <c r="AE506">
        <v>0.53190000000000004</v>
      </c>
      <c r="AF506">
        <v>0.11732922340660729</v>
      </c>
      <c r="AG506">
        <v>0.16361466475141981</v>
      </c>
      <c r="AH506">
        <v>0.28473974288916271</v>
      </c>
      <c r="AI506">
        <v>191.00809631205553</v>
      </c>
      <c r="AJ506">
        <v>5.1551376729204659</v>
      </c>
      <c r="AK506">
        <v>1.3951638988117696</v>
      </c>
      <c r="AL506">
        <v>2.3040141744698235</v>
      </c>
      <c r="AM506">
        <v>2.5</v>
      </c>
      <c r="AN506">
        <v>1.56717362970125</v>
      </c>
      <c r="AO506">
        <v>81</v>
      </c>
      <c r="AP506">
        <v>5.014124293785311E-2</v>
      </c>
      <c r="AQ506">
        <v>16.86</v>
      </c>
      <c r="AR506">
        <v>3.7513181079918825</v>
      </c>
      <c r="AS506">
        <v>-64873.85999999987</v>
      </c>
      <c r="AT506">
        <v>0.67424782300460961</v>
      </c>
      <c r="AU506">
        <v>20876526.350000001</v>
      </c>
    </row>
    <row r="507" spans="1:47" ht="15" x14ac:dyDescent="0.25">
      <c r="A507" t="s">
        <v>1271</v>
      </c>
      <c r="B507" t="s">
        <v>294</v>
      </c>
      <c r="C507" t="s">
        <v>295</v>
      </c>
      <c r="D507"/>
      <c r="E507">
        <v>102.01400000000001</v>
      </c>
      <c r="F507" t="s">
        <v>1516</v>
      </c>
      <c r="G507">
        <v>634939</v>
      </c>
      <c r="H507">
        <v>0.19963854150813085</v>
      </c>
      <c r="I507">
        <v>251516</v>
      </c>
      <c r="J507">
        <v>0</v>
      </c>
      <c r="K507">
        <v>0.62665143284222824</v>
      </c>
      <c r="L507" s="126">
        <v>90696.308999999994</v>
      </c>
      <c r="M507">
        <v>26831</v>
      </c>
      <c r="N507">
        <v>55</v>
      </c>
      <c r="O507">
        <v>54.09</v>
      </c>
      <c r="P507">
        <v>0</v>
      </c>
      <c r="Q507">
        <v>463.94000000000005</v>
      </c>
      <c r="R507">
        <v>10020.5</v>
      </c>
      <c r="S507">
        <v>2524.0016099999998</v>
      </c>
      <c r="T507">
        <v>3484.24375107167</v>
      </c>
      <c r="U507">
        <v>0.99999109667762864</v>
      </c>
      <c r="V507">
        <v>0.14426237865989316</v>
      </c>
      <c r="W507">
        <v>7.7903753793564341E-4</v>
      </c>
      <c r="X507">
        <v>7258.9000000000005</v>
      </c>
      <c r="Y507">
        <v>135</v>
      </c>
      <c r="Z507">
        <v>53069.170370370368</v>
      </c>
      <c r="AA507">
        <v>13.101449275362318</v>
      </c>
      <c r="AB507">
        <v>18.696308222222221</v>
      </c>
      <c r="AC507">
        <v>13</v>
      </c>
      <c r="AD507">
        <v>194.15396999999999</v>
      </c>
      <c r="AE507">
        <v>0.37669999999999998</v>
      </c>
      <c r="AF507">
        <v>0.11786923388594937</v>
      </c>
      <c r="AG507">
        <v>0.17054041031493378</v>
      </c>
      <c r="AH507">
        <v>0.29120124766136252</v>
      </c>
      <c r="AI507">
        <v>182.09655579419382</v>
      </c>
      <c r="AJ507">
        <v>9.4252006039877116</v>
      </c>
      <c r="AK507">
        <v>1.4911321723540725</v>
      </c>
      <c r="AL507">
        <v>2.4862675256520719</v>
      </c>
      <c r="AM507">
        <v>5.2</v>
      </c>
      <c r="AN507">
        <v>1.0160513577430099</v>
      </c>
      <c r="AO507">
        <v>7</v>
      </c>
      <c r="AP507">
        <v>8.1967213114754103E-3</v>
      </c>
      <c r="AQ507">
        <v>100.86</v>
      </c>
      <c r="AR507">
        <v>3.3781676329588142</v>
      </c>
      <c r="AS507">
        <v>-616433.09999999986</v>
      </c>
      <c r="AT507">
        <v>0.73376868144443597</v>
      </c>
      <c r="AU507">
        <v>25291871.91</v>
      </c>
    </row>
    <row r="508" spans="1:47" ht="15" x14ac:dyDescent="0.25">
      <c r="A508" t="s">
        <v>1574</v>
      </c>
      <c r="B508" t="s">
        <v>296</v>
      </c>
      <c r="C508" t="s">
        <v>98</v>
      </c>
      <c r="D508"/>
      <c r="E508">
        <v>89.646000000000001</v>
      </c>
      <c r="F508" t="s">
        <v>1520</v>
      </c>
      <c r="G508">
        <v>-206766</v>
      </c>
      <c r="H508">
        <v>0.35293745728654513</v>
      </c>
      <c r="I508">
        <v>-864456</v>
      </c>
      <c r="J508">
        <v>1.3152984630184201E-2</v>
      </c>
      <c r="K508">
        <v>0.79004123533851944</v>
      </c>
      <c r="L508" s="126">
        <v>181765.54620000001</v>
      </c>
      <c r="M508">
        <v>47962</v>
      </c>
      <c r="N508">
        <v>65</v>
      </c>
      <c r="O508">
        <v>74.12</v>
      </c>
      <c r="P508">
        <v>0</v>
      </c>
      <c r="Q508">
        <v>237.73000000000002</v>
      </c>
      <c r="R508">
        <v>10967.6</v>
      </c>
      <c r="S508">
        <v>5167.501088</v>
      </c>
      <c r="T508">
        <v>6205.6995176360706</v>
      </c>
      <c r="U508">
        <v>0.23426106901286056</v>
      </c>
      <c r="V508">
        <v>0.13581660826928502</v>
      </c>
      <c r="W508">
        <v>1.7977157898568397E-2</v>
      </c>
      <c r="X508">
        <v>9132.7000000000007</v>
      </c>
      <c r="Y508">
        <v>296.58000000000004</v>
      </c>
      <c r="Z508">
        <v>68472.024411625855</v>
      </c>
      <c r="AA508">
        <v>14.089171974522293</v>
      </c>
      <c r="AB508">
        <v>17.423633043360979</v>
      </c>
      <c r="AC508">
        <v>27</v>
      </c>
      <c r="AD508">
        <v>191.38892918518519</v>
      </c>
      <c r="AE508">
        <v>0.72030000000000005</v>
      </c>
      <c r="AF508">
        <v>0.11761643943181506</v>
      </c>
      <c r="AG508">
        <v>0.15388822383878409</v>
      </c>
      <c r="AH508">
        <v>0.28280485585516951</v>
      </c>
      <c r="AI508">
        <v>145.8755377430895</v>
      </c>
      <c r="AJ508">
        <v>6.0349769571192811</v>
      </c>
      <c r="AK508">
        <v>0.96560466004786338</v>
      </c>
      <c r="AL508">
        <v>3.1173817742354859</v>
      </c>
      <c r="AM508">
        <v>2.65</v>
      </c>
      <c r="AN508">
        <v>0.66968678181041896</v>
      </c>
      <c r="AO508">
        <v>21</v>
      </c>
      <c r="AP508">
        <v>7.2458122321776397E-2</v>
      </c>
      <c r="AQ508">
        <v>111.33</v>
      </c>
      <c r="AR508">
        <v>4.3263021277540163</v>
      </c>
      <c r="AS508">
        <v>-285766.67999999993</v>
      </c>
      <c r="AT508">
        <v>0.28869316074002194</v>
      </c>
      <c r="AU508">
        <v>56675077.210000001</v>
      </c>
    </row>
    <row r="509" spans="1:47" ht="15" x14ac:dyDescent="0.25">
      <c r="A509" t="s">
        <v>1272</v>
      </c>
      <c r="B509" t="s">
        <v>749</v>
      </c>
      <c r="C509" t="s">
        <v>149</v>
      </c>
      <c r="D509"/>
      <c r="E509">
        <v>86.597000000000008</v>
      </c>
      <c r="F509" t="s">
        <v>1516</v>
      </c>
      <c r="G509">
        <v>613638</v>
      </c>
      <c r="H509">
        <v>0.51909441786595678</v>
      </c>
      <c r="I509">
        <v>333160</v>
      </c>
      <c r="J509">
        <v>0</v>
      </c>
      <c r="K509">
        <v>0.64593560393110072</v>
      </c>
      <c r="L509" s="126">
        <v>171180.4694</v>
      </c>
      <c r="M509">
        <v>40250</v>
      </c>
      <c r="N509">
        <v>14</v>
      </c>
      <c r="O509">
        <v>12.729999999999999</v>
      </c>
      <c r="P509">
        <v>0</v>
      </c>
      <c r="Q509">
        <v>-3.509999999999998</v>
      </c>
      <c r="R509">
        <v>10382.200000000001</v>
      </c>
      <c r="S509">
        <v>549.90018199999997</v>
      </c>
      <c r="T509">
        <v>614.82463639918501</v>
      </c>
      <c r="U509">
        <v>0.3051802117788715</v>
      </c>
      <c r="V509">
        <v>0.12434711105442041</v>
      </c>
      <c r="W509">
        <v>2.3776224172990003E-3</v>
      </c>
      <c r="X509">
        <v>9285.9</v>
      </c>
      <c r="Y509">
        <v>38</v>
      </c>
      <c r="Z509">
        <v>46019.65789473684</v>
      </c>
      <c r="AA509">
        <v>11.75609756097561</v>
      </c>
      <c r="AB509">
        <v>14.471057421052631</v>
      </c>
      <c r="AC509">
        <v>4</v>
      </c>
      <c r="AD509">
        <v>137.47504549999999</v>
      </c>
      <c r="AE509">
        <v>0.75349999999999995</v>
      </c>
      <c r="AF509">
        <v>9.7400144057337032E-2</v>
      </c>
      <c r="AG509">
        <v>0.20349016015126806</v>
      </c>
      <c r="AH509">
        <v>0.30082852831301593</v>
      </c>
      <c r="AI509">
        <v>60.74920702608533</v>
      </c>
      <c r="AJ509">
        <v>16.712757289109742</v>
      </c>
      <c r="AK509">
        <v>5.0623274262108611</v>
      </c>
      <c r="AL509">
        <v>7.2383419146261154</v>
      </c>
      <c r="AM509">
        <v>2.1</v>
      </c>
      <c r="AN509">
        <v>1.7361681280943799</v>
      </c>
      <c r="AO509">
        <v>22</v>
      </c>
      <c r="AP509">
        <v>4.2918454935622317E-3</v>
      </c>
      <c r="AQ509">
        <v>10.59</v>
      </c>
      <c r="AR509">
        <v>2.9651067831267515</v>
      </c>
      <c r="AS509">
        <v>16139.51999999999</v>
      </c>
      <c r="AT509">
        <v>0.4432723674849694</v>
      </c>
      <c r="AU509">
        <v>5709196.3700000001</v>
      </c>
    </row>
    <row r="510" spans="1:47" ht="15" x14ac:dyDescent="0.25">
      <c r="A510" t="s">
        <v>1273</v>
      </c>
      <c r="B510" t="s">
        <v>659</v>
      </c>
      <c r="C510" t="s">
        <v>210</v>
      </c>
      <c r="D510"/>
      <c r="E510">
        <v>88.100999999999999</v>
      </c>
      <c r="F510" t="s">
        <v>1520</v>
      </c>
      <c r="G510">
        <v>-1133518</v>
      </c>
      <c r="H510">
        <v>0.15470345598330185</v>
      </c>
      <c r="I510">
        <v>-1516695</v>
      </c>
      <c r="J510">
        <v>0</v>
      </c>
      <c r="K510">
        <v>0.83924180379624458</v>
      </c>
      <c r="L510" s="126">
        <v>197330.08350000001</v>
      </c>
      <c r="M510">
        <v>41528</v>
      </c>
      <c r="N510">
        <v>48</v>
      </c>
      <c r="O510">
        <v>48.089999999999996</v>
      </c>
      <c r="P510">
        <v>0</v>
      </c>
      <c r="Q510">
        <v>11.909999999999997</v>
      </c>
      <c r="R510">
        <v>11315.6</v>
      </c>
      <c r="S510">
        <v>2147.0131489999999</v>
      </c>
      <c r="T510">
        <v>2574.6345653388703</v>
      </c>
      <c r="U510">
        <v>0.38284021752863517</v>
      </c>
      <c r="V510">
        <v>0.13597531861226622</v>
      </c>
      <c r="W510">
        <v>1.5757100516947044E-2</v>
      </c>
      <c r="X510">
        <v>9436.2000000000007</v>
      </c>
      <c r="Y510">
        <v>137</v>
      </c>
      <c r="Z510">
        <v>60471.708029197078</v>
      </c>
      <c r="AA510">
        <v>11.021897810218977</v>
      </c>
      <c r="AB510">
        <v>15.671628824817518</v>
      </c>
      <c r="AC510">
        <v>13</v>
      </c>
      <c r="AD510">
        <v>165.1548576153846</v>
      </c>
      <c r="AE510">
        <v>0.48759999999999998</v>
      </c>
      <c r="AF510">
        <v>0.11098371850811409</v>
      </c>
      <c r="AG510">
        <v>0.16569601332439576</v>
      </c>
      <c r="AH510">
        <v>0.28357863259352273</v>
      </c>
      <c r="AI510">
        <v>165.62497540624051</v>
      </c>
      <c r="AJ510">
        <v>5.4656227660932677</v>
      </c>
      <c r="AK510">
        <v>1.1419904442925881</v>
      </c>
      <c r="AL510">
        <v>3.8149759138805228</v>
      </c>
      <c r="AM510">
        <v>2</v>
      </c>
      <c r="AN510">
        <v>1.17373321114477</v>
      </c>
      <c r="AO510">
        <v>24</v>
      </c>
      <c r="AP510">
        <v>5.4019292604501605E-2</v>
      </c>
      <c r="AQ510">
        <v>58.75</v>
      </c>
      <c r="AR510">
        <v>4.3192289162987461</v>
      </c>
      <c r="AS510">
        <v>-79433.040000000037</v>
      </c>
      <c r="AT510">
        <v>0.27199802367551001</v>
      </c>
      <c r="AU510">
        <v>24294668.82</v>
      </c>
    </row>
    <row r="511" spans="1:47" ht="15" x14ac:dyDescent="0.25">
      <c r="A511" t="s">
        <v>1274</v>
      </c>
      <c r="B511" t="s">
        <v>297</v>
      </c>
      <c r="C511" t="s">
        <v>109</v>
      </c>
      <c r="D511"/>
      <c r="E511">
        <v>95.713000000000008</v>
      </c>
      <c r="F511" t="s">
        <v>1516</v>
      </c>
      <c r="G511">
        <v>6966748</v>
      </c>
      <c r="H511">
        <v>0.39435146838928398</v>
      </c>
      <c r="I511">
        <v>6273144</v>
      </c>
      <c r="J511">
        <v>9.4212370775351717E-3</v>
      </c>
      <c r="K511">
        <v>0.75768094968590205</v>
      </c>
      <c r="L511" s="126">
        <v>269090.27840000001</v>
      </c>
      <c r="M511">
        <v>54854</v>
      </c>
      <c r="N511">
        <v>89</v>
      </c>
      <c r="O511">
        <v>116.23999999999998</v>
      </c>
      <c r="P511">
        <v>0</v>
      </c>
      <c r="Q511">
        <v>-23.26</v>
      </c>
      <c r="R511">
        <v>12788.6</v>
      </c>
      <c r="S511">
        <v>5343.071038</v>
      </c>
      <c r="T511">
        <v>6212.8978307987809</v>
      </c>
      <c r="U511">
        <v>0.19688010575164658</v>
      </c>
      <c r="V511">
        <v>0.10666687059682697</v>
      </c>
      <c r="W511">
        <v>2.5436249870799489E-2</v>
      </c>
      <c r="X511">
        <v>10998.2</v>
      </c>
      <c r="Y511">
        <v>313.81000000000006</v>
      </c>
      <c r="Z511">
        <v>75089.500015933198</v>
      </c>
      <c r="AA511">
        <v>11.493939393939394</v>
      </c>
      <c r="AB511">
        <v>17.026452433000859</v>
      </c>
      <c r="AC511">
        <v>23</v>
      </c>
      <c r="AD511">
        <v>232.3074364347826</v>
      </c>
      <c r="AE511">
        <v>0.78680000000000005</v>
      </c>
      <c r="AF511">
        <v>0.10783560780799664</v>
      </c>
      <c r="AG511">
        <v>0.16573676145335794</v>
      </c>
      <c r="AH511">
        <v>0.28500452948467125</v>
      </c>
      <c r="AI511">
        <v>142.96347448263143</v>
      </c>
      <c r="AJ511">
        <v>9.6011778929233476</v>
      </c>
      <c r="AK511">
        <v>1.8258111391556611</v>
      </c>
      <c r="AL511">
        <v>5.9149793549637106</v>
      </c>
      <c r="AM511">
        <v>1</v>
      </c>
      <c r="AN511">
        <v>0.90790419657136101</v>
      </c>
      <c r="AO511">
        <v>25</v>
      </c>
      <c r="AP511">
        <v>0.14636471990464839</v>
      </c>
      <c r="AQ511">
        <v>157.80000000000001</v>
      </c>
      <c r="AR511">
        <v>5.0583136764029186</v>
      </c>
      <c r="AS511">
        <v>-95379.479999999981</v>
      </c>
      <c r="AT511">
        <v>0.33396523971126735</v>
      </c>
      <c r="AU511">
        <v>68330592.640000001</v>
      </c>
    </row>
    <row r="512" spans="1:47" ht="15" x14ac:dyDescent="0.25">
      <c r="A512" t="s">
        <v>1275</v>
      </c>
      <c r="B512" t="s">
        <v>298</v>
      </c>
      <c r="C512" t="s">
        <v>136</v>
      </c>
      <c r="D512"/>
      <c r="E512">
        <v>83.116</v>
      </c>
      <c r="F512" t="s">
        <v>1517</v>
      </c>
      <c r="G512">
        <v>-693633</v>
      </c>
      <c r="H512">
        <v>0.39353474344659656</v>
      </c>
      <c r="I512">
        <v>-558307</v>
      </c>
      <c r="J512">
        <v>0</v>
      </c>
      <c r="K512">
        <v>0.72665497880453811</v>
      </c>
      <c r="L512" s="126">
        <v>80648.167400000006</v>
      </c>
      <c r="M512">
        <v>29267</v>
      </c>
      <c r="N512">
        <v>16</v>
      </c>
      <c r="O512">
        <v>63.409999999999989</v>
      </c>
      <c r="P512">
        <v>0</v>
      </c>
      <c r="Q512">
        <v>214.76</v>
      </c>
      <c r="R512">
        <v>10603</v>
      </c>
      <c r="S512">
        <v>1854.062815</v>
      </c>
      <c r="T512">
        <v>2326.4331264242201</v>
      </c>
      <c r="U512">
        <v>0.66140669295500654</v>
      </c>
      <c r="V512">
        <v>0.12986209369610813</v>
      </c>
      <c r="W512">
        <v>8.6938014556966342E-3</v>
      </c>
      <c r="X512">
        <v>8450.2000000000007</v>
      </c>
      <c r="Y512">
        <v>119.5</v>
      </c>
      <c r="Z512">
        <v>59069.481171548119</v>
      </c>
      <c r="AA512">
        <v>12.766666666666667</v>
      </c>
      <c r="AB512">
        <v>15.515169999999999</v>
      </c>
      <c r="AC512">
        <v>10</v>
      </c>
      <c r="AD512">
        <v>185.40628150000001</v>
      </c>
      <c r="AE512">
        <v>0.60940000000000005</v>
      </c>
      <c r="AF512">
        <v>0.12517757517396472</v>
      </c>
      <c r="AG512">
        <v>0.14762642976267518</v>
      </c>
      <c r="AH512">
        <v>0.27390922300398657</v>
      </c>
      <c r="AI512">
        <v>153.82650344562356</v>
      </c>
      <c r="AJ512">
        <v>6.2931171021444294</v>
      </c>
      <c r="AK512">
        <v>1.6447568407175215</v>
      </c>
      <c r="AL512">
        <v>3.5818909973212159</v>
      </c>
      <c r="AM512">
        <v>0.5</v>
      </c>
      <c r="AN512">
        <v>0.52727671056304504</v>
      </c>
      <c r="AO512">
        <v>6</v>
      </c>
      <c r="AP512">
        <v>5.5900621118012424E-2</v>
      </c>
      <c r="AQ512">
        <v>72.83</v>
      </c>
      <c r="AR512">
        <v>2.837414588963556</v>
      </c>
      <c r="AS512">
        <v>82734.550000000047</v>
      </c>
      <c r="AT512">
        <v>0.60569384993811248</v>
      </c>
      <c r="AU512">
        <v>19658709.800000001</v>
      </c>
    </row>
    <row r="513" spans="1:47" ht="15" x14ac:dyDescent="0.25">
      <c r="A513" t="s">
        <v>1276</v>
      </c>
      <c r="B513" t="s">
        <v>778</v>
      </c>
      <c r="C513" t="s">
        <v>130</v>
      </c>
      <c r="D513"/>
      <c r="E513">
        <v>91.521000000000001</v>
      </c>
      <c r="F513" t="s">
        <v>1516</v>
      </c>
      <c r="G513">
        <v>1128940</v>
      </c>
      <c r="H513">
        <v>0.77733803032714288</v>
      </c>
      <c r="I513">
        <v>1110765</v>
      </c>
      <c r="J513">
        <v>4.4274658773792363E-3</v>
      </c>
      <c r="K513">
        <v>0.52723804813462216</v>
      </c>
      <c r="L513" s="126">
        <v>155338.13279999999</v>
      </c>
      <c r="M513">
        <v>36955</v>
      </c>
      <c r="N513">
        <v>22</v>
      </c>
      <c r="O513">
        <v>3.45</v>
      </c>
      <c r="P513">
        <v>3</v>
      </c>
      <c r="Q513">
        <v>-70.990000000000009</v>
      </c>
      <c r="R513">
        <v>12211.800000000001</v>
      </c>
      <c r="S513">
        <v>390.132498</v>
      </c>
      <c r="T513">
        <v>463.25037578063103</v>
      </c>
      <c r="U513">
        <v>0.47279446328001107</v>
      </c>
      <c r="V513">
        <v>0.17007969430939332</v>
      </c>
      <c r="W513">
        <v>0</v>
      </c>
      <c r="X513">
        <v>10284.4</v>
      </c>
      <c r="Y513">
        <v>32.019999999999996</v>
      </c>
      <c r="Z513">
        <v>49397.064334790761</v>
      </c>
      <c r="AA513">
        <v>7.625</v>
      </c>
      <c r="AB513">
        <v>12.184025546533418</v>
      </c>
      <c r="AC513">
        <v>5.5</v>
      </c>
      <c r="AD513">
        <v>70.933181454545448</v>
      </c>
      <c r="AE513">
        <v>0.45429999999999998</v>
      </c>
      <c r="AF513">
        <v>0.12920648301318152</v>
      </c>
      <c r="AG513">
        <v>0.15023220298661649</v>
      </c>
      <c r="AH513">
        <v>0.28312212664002195</v>
      </c>
      <c r="AI513">
        <v>302.3639420061848</v>
      </c>
      <c r="AJ513">
        <v>4.5060171072040154</v>
      </c>
      <c r="AK513">
        <v>1.3513161017954936</v>
      </c>
      <c r="AL513">
        <v>2.0828935589427102</v>
      </c>
      <c r="AM513">
        <v>5</v>
      </c>
      <c r="AN513">
        <v>1.8231058764869901</v>
      </c>
      <c r="AO513">
        <v>51</v>
      </c>
      <c r="AP513">
        <v>0</v>
      </c>
      <c r="AQ513">
        <v>2.9</v>
      </c>
      <c r="AR513">
        <v>3.8606688799921884</v>
      </c>
      <c r="AS513">
        <v>-12294.440000000002</v>
      </c>
      <c r="AT513">
        <v>0.6116582930186395</v>
      </c>
      <c r="AU513">
        <v>4764237.12</v>
      </c>
    </row>
    <row r="514" spans="1:47" ht="15" x14ac:dyDescent="0.25">
      <c r="A514" t="s">
        <v>1277</v>
      </c>
      <c r="B514" t="s">
        <v>500</v>
      </c>
      <c r="C514" t="s">
        <v>392</v>
      </c>
      <c r="D514"/>
      <c r="E514">
        <v>92.103999999999999</v>
      </c>
      <c r="F514" t="s">
        <v>1516</v>
      </c>
      <c r="G514">
        <v>-9995</v>
      </c>
      <c r="H514">
        <v>0.17129164128967053</v>
      </c>
      <c r="I514">
        <v>-79232</v>
      </c>
      <c r="J514">
        <v>0</v>
      </c>
      <c r="K514">
        <v>0.69471674995785848</v>
      </c>
      <c r="L514" s="126">
        <v>137504.78229999999</v>
      </c>
      <c r="M514">
        <v>43018</v>
      </c>
      <c r="N514">
        <v>60</v>
      </c>
      <c r="O514">
        <v>28.27</v>
      </c>
      <c r="P514">
        <v>0</v>
      </c>
      <c r="Q514">
        <v>2.1400000000000006</v>
      </c>
      <c r="R514">
        <v>11365.1</v>
      </c>
      <c r="S514">
        <v>1172.1582309999999</v>
      </c>
      <c r="T514">
        <v>1456.36218534419</v>
      </c>
      <c r="U514">
        <v>0.40113162844820743</v>
      </c>
      <c r="V514">
        <v>0.17514426429003171</v>
      </c>
      <c r="W514">
        <v>2.5593814219438777E-3</v>
      </c>
      <c r="X514">
        <v>9147.2000000000007</v>
      </c>
      <c r="Y514">
        <v>75.2</v>
      </c>
      <c r="Z514">
        <v>53647.832446808512</v>
      </c>
      <c r="AA514">
        <v>11.179487179487179</v>
      </c>
      <c r="AB514">
        <v>15.587210518617018</v>
      </c>
      <c r="AC514">
        <v>9.85</v>
      </c>
      <c r="AD514">
        <v>119.00083563451776</v>
      </c>
      <c r="AE514">
        <v>0.45429999999999998</v>
      </c>
      <c r="AF514">
        <v>0.12912969673717672</v>
      </c>
      <c r="AG514">
        <v>0.12301856880183436</v>
      </c>
      <c r="AH514">
        <v>0.26258419849167808</v>
      </c>
      <c r="AI514">
        <v>194.94637665518388</v>
      </c>
      <c r="AJ514">
        <v>5.6510695030370934</v>
      </c>
      <c r="AK514">
        <v>1.3962468272445605</v>
      </c>
      <c r="AL514">
        <v>2.9303591996779108</v>
      </c>
      <c r="AM514">
        <v>1</v>
      </c>
      <c r="AN514">
        <v>1.1495408968357099</v>
      </c>
      <c r="AO514">
        <v>43</v>
      </c>
      <c r="AP514">
        <v>6.5248226950354607E-2</v>
      </c>
      <c r="AQ514">
        <v>15</v>
      </c>
      <c r="AR514">
        <v>3.2222845946260024</v>
      </c>
      <c r="AS514">
        <v>4451.820000000007</v>
      </c>
      <c r="AT514">
        <v>0.52841747172689424</v>
      </c>
      <c r="AU514">
        <v>13321641.220000001</v>
      </c>
    </row>
    <row r="515" spans="1:47" ht="15" x14ac:dyDescent="0.25">
      <c r="A515" t="s">
        <v>1529</v>
      </c>
      <c r="B515" t="s">
        <v>615</v>
      </c>
      <c r="C515" t="s">
        <v>616</v>
      </c>
      <c r="D515"/>
      <c r="E515">
        <v>72.022000000000006</v>
      </c>
      <c r="F515" t="s">
        <v>1520</v>
      </c>
      <c r="G515">
        <v>3289448</v>
      </c>
      <c r="H515">
        <v>0.30474292416078208</v>
      </c>
      <c r="I515">
        <v>3289448</v>
      </c>
      <c r="J515">
        <v>0</v>
      </c>
      <c r="K515">
        <v>0.60891174371970569</v>
      </c>
      <c r="L515" s="126">
        <v>275884.5307</v>
      </c>
      <c r="M515">
        <v>34539</v>
      </c>
      <c r="N515">
        <v>35</v>
      </c>
      <c r="O515">
        <v>36.770000000000003</v>
      </c>
      <c r="P515">
        <v>0</v>
      </c>
      <c r="Q515">
        <v>-185.53000000000003</v>
      </c>
      <c r="R515">
        <v>15317.4</v>
      </c>
      <c r="S515">
        <v>2092.2832579999999</v>
      </c>
      <c r="T515">
        <v>2656.2578390088802</v>
      </c>
      <c r="U515">
        <v>0.59088859181608955</v>
      </c>
      <c r="V515">
        <v>0.20847740205929613</v>
      </c>
      <c r="W515">
        <v>8.4227314502556701E-4</v>
      </c>
      <c r="X515">
        <v>12065.2</v>
      </c>
      <c r="Y515">
        <v>171.2</v>
      </c>
      <c r="Z515">
        <v>42901.31974299065</v>
      </c>
      <c r="AA515">
        <v>12.480874316939891</v>
      </c>
      <c r="AB515">
        <v>12.221280712616823</v>
      </c>
      <c r="AC515">
        <v>22.8</v>
      </c>
      <c r="AD515">
        <v>91.766809561403505</v>
      </c>
      <c r="AE515">
        <v>0.52080000000000004</v>
      </c>
      <c r="AF515">
        <v>9.4915344442915051E-2</v>
      </c>
      <c r="AG515">
        <v>0.26835651062536314</v>
      </c>
      <c r="AH515">
        <v>0.36640176784164324</v>
      </c>
      <c r="AI515">
        <v>250.42880690105872</v>
      </c>
      <c r="AJ515">
        <v>7.682892886588494</v>
      </c>
      <c r="AK515">
        <v>1.8856373289971906</v>
      </c>
      <c r="AL515">
        <v>2.7415773673201418</v>
      </c>
      <c r="AM515">
        <v>0.5</v>
      </c>
      <c r="AN515">
        <v>1.37360071621764</v>
      </c>
      <c r="AO515">
        <v>546</v>
      </c>
      <c r="AP515">
        <v>1.9893899204244031E-2</v>
      </c>
      <c r="AQ515">
        <v>2.5</v>
      </c>
      <c r="AR515">
        <v>3.6746706216628144</v>
      </c>
      <c r="AS515">
        <v>-388974.24</v>
      </c>
      <c r="AT515">
        <v>0.51275721355188197</v>
      </c>
      <c r="AU515">
        <v>32048408.68</v>
      </c>
    </row>
    <row r="516" spans="1:47" ht="15" x14ac:dyDescent="0.25">
      <c r="A516" t="s">
        <v>1278</v>
      </c>
      <c r="B516" t="s">
        <v>299</v>
      </c>
      <c r="C516" t="s">
        <v>145</v>
      </c>
      <c r="D516"/>
      <c r="E516">
        <v>103.53100000000001</v>
      </c>
      <c r="F516" t="s">
        <v>1516</v>
      </c>
      <c r="G516">
        <v>9142377</v>
      </c>
      <c r="H516">
        <v>0.51675166122264748</v>
      </c>
      <c r="I516">
        <v>9038087</v>
      </c>
      <c r="J516">
        <v>1.1150260059363948E-2</v>
      </c>
      <c r="K516">
        <v>0.69789657372214553</v>
      </c>
      <c r="L516" s="126">
        <v>319956.97289999999</v>
      </c>
      <c r="M516">
        <v>67195</v>
      </c>
      <c r="N516">
        <v>69</v>
      </c>
      <c r="O516">
        <v>21.93</v>
      </c>
      <c r="P516">
        <v>0</v>
      </c>
      <c r="Q516">
        <v>-16.25</v>
      </c>
      <c r="R516">
        <v>14129.7</v>
      </c>
      <c r="S516">
        <v>5334.0062049999997</v>
      </c>
      <c r="T516">
        <v>6282.77252276542</v>
      </c>
      <c r="U516">
        <v>0.14711944659239481</v>
      </c>
      <c r="V516">
        <v>9.5895493432407816E-2</v>
      </c>
      <c r="W516">
        <v>3.9844790544258477E-2</v>
      </c>
      <c r="X516">
        <v>11995.9</v>
      </c>
      <c r="Y516">
        <v>362.17999999999995</v>
      </c>
      <c r="Z516">
        <v>71579.863603732956</v>
      </c>
      <c r="AA516">
        <v>11.720430107526882</v>
      </c>
      <c r="AB516">
        <v>14.727500704069801</v>
      </c>
      <c r="AC516">
        <v>27</v>
      </c>
      <c r="AD516">
        <v>197.55578537037036</v>
      </c>
      <c r="AE516">
        <v>0.68700000000000006</v>
      </c>
      <c r="AF516">
        <v>0.12376222931294616</v>
      </c>
      <c r="AG516">
        <v>0.11408191821415629</v>
      </c>
      <c r="AH516">
        <v>0.25001220811276353</v>
      </c>
      <c r="AI516">
        <v>191.79355266610531</v>
      </c>
      <c r="AJ516">
        <v>6.3505972172804652</v>
      </c>
      <c r="AK516">
        <v>1.208158662324003</v>
      </c>
      <c r="AL516">
        <v>3.3375130397212982</v>
      </c>
      <c r="AM516">
        <v>0</v>
      </c>
      <c r="AN516">
        <v>0.84391088442236095</v>
      </c>
      <c r="AO516">
        <v>17</v>
      </c>
      <c r="AP516">
        <v>8.1424936386768454E-2</v>
      </c>
      <c r="AQ516">
        <v>192.94</v>
      </c>
      <c r="AR516">
        <v>4.0780044969797826</v>
      </c>
      <c r="AS516">
        <v>125980.54999999981</v>
      </c>
      <c r="AT516">
        <v>0.40459270519352541</v>
      </c>
      <c r="AU516">
        <v>75367688.370000005</v>
      </c>
    </row>
    <row r="517" spans="1:47" ht="15" x14ac:dyDescent="0.25">
      <c r="A517" t="s">
        <v>1575</v>
      </c>
      <c r="B517" t="s">
        <v>300</v>
      </c>
      <c r="C517" t="s">
        <v>237</v>
      </c>
      <c r="D517"/>
      <c r="E517">
        <v>96.416000000000011</v>
      </c>
      <c r="F517" t="s">
        <v>1516</v>
      </c>
      <c r="G517">
        <v>8875176</v>
      </c>
      <c r="H517">
        <v>0.15887611133474808</v>
      </c>
      <c r="I517">
        <v>8964294</v>
      </c>
      <c r="J517">
        <v>4.843921184433663E-3</v>
      </c>
      <c r="K517">
        <v>0.75532451280164215</v>
      </c>
      <c r="L517" s="126">
        <v>180532.45879999999</v>
      </c>
      <c r="M517">
        <v>52329</v>
      </c>
      <c r="N517">
        <v>122</v>
      </c>
      <c r="O517">
        <v>185.95</v>
      </c>
      <c r="P517">
        <v>0</v>
      </c>
      <c r="Q517">
        <v>-48.2</v>
      </c>
      <c r="R517">
        <v>11319.6</v>
      </c>
      <c r="S517">
        <v>7707.2120940000004</v>
      </c>
      <c r="T517">
        <v>9223.0409610851802</v>
      </c>
      <c r="U517">
        <v>0.21452691204477964</v>
      </c>
      <c r="V517">
        <v>0.12539261657952241</v>
      </c>
      <c r="W517">
        <v>2.4840385429258174E-2</v>
      </c>
      <c r="X517">
        <v>9459.2000000000007</v>
      </c>
      <c r="Y517">
        <v>450.31000000000012</v>
      </c>
      <c r="Z517">
        <v>66529.322022606633</v>
      </c>
      <c r="AA517">
        <v>11.815789473684211</v>
      </c>
      <c r="AB517">
        <v>17.115347414003683</v>
      </c>
      <c r="AC517">
        <v>58.32</v>
      </c>
      <c r="AD517">
        <v>132.15384248971193</v>
      </c>
      <c r="AE517">
        <v>0.58730000000000004</v>
      </c>
      <c r="AF517">
        <v>0.12785510712372766</v>
      </c>
      <c r="AG517">
        <v>0.16940048398963864</v>
      </c>
      <c r="AH517">
        <v>0.31052944914702535</v>
      </c>
      <c r="AI517">
        <v>147.93637259413404</v>
      </c>
      <c r="AJ517">
        <v>8.3466343471232971</v>
      </c>
      <c r="AK517">
        <v>1.4857584129481651</v>
      </c>
      <c r="AL517">
        <v>4.1642192221032355</v>
      </c>
      <c r="AM517">
        <v>1.3</v>
      </c>
      <c r="AN517">
        <v>0.77397490914348599</v>
      </c>
      <c r="AO517">
        <v>29</v>
      </c>
      <c r="AP517">
        <v>9.7891231964483905E-2</v>
      </c>
      <c r="AQ517">
        <v>134.03</v>
      </c>
      <c r="AR517">
        <v>3.8567179915277232</v>
      </c>
      <c r="AS517">
        <v>-27802.520000000019</v>
      </c>
      <c r="AT517">
        <v>0.31461008690215325</v>
      </c>
      <c r="AU517">
        <v>87242701.25</v>
      </c>
    </row>
    <row r="518" spans="1:47" ht="15" x14ac:dyDescent="0.25">
      <c r="A518" t="s">
        <v>1279</v>
      </c>
      <c r="B518" t="s">
        <v>560</v>
      </c>
      <c r="C518" t="s">
        <v>206</v>
      </c>
      <c r="D518"/>
      <c r="E518">
        <v>84.463000000000008</v>
      </c>
      <c r="F518" t="s">
        <v>1518</v>
      </c>
      <c r="G518">
        <v>542880</v>
      </c>
      <c r="H518">
        <v>0.52689754807114864</v>
      </c>
      <c r="I518">
        <v>533962</v>
      </c>
      <c r="J518">
        <v>6.7418537545629346E-3</v>
      </c>
      <c r="K518">
        <v>0.70203129303292089</v>
      </c>
      <c r="L518" s="126">
        <v>94221.358699999997</v>
      </c>
      <c r="M518">
        <v>35530</v>
      </c>
      <c r="N518">
        <v>0</v>
      </c>
      <c r="O518">
        <v>6.88</v>
      </c>
      <c r="P518">
        <v>0</v>
      </c>
      <c r="Q518">
        <v>76.759999999999991</v>
      </c>
      <c r="R518">
        <v>13165.5</v>
      </c>
      <c r="S518">
        <v>755.36416099999997</v>
      </c>
      <c r="T518">
        <v>1079.39205974532</v>
      </c>
      <c r="U518">
        <v>0.98138563394193123</v>
      </c>
      <c r="V518">
        <v>0.19887382372116541</v>
      </c>
      <c r="W518">
        <v>0</v>
      </c>
      <c r="X518">
        <v>9213.3000000000011</v>
      </c>
      <c r="Y518">
        <v>60.58</v>
      </c>
      <c r="Z518">
        <v>50198.415318586995</v>
      </c>
      <c r="AA518">
        <v>11.112903225806452</v>
      </c>
      <c r="AB518">
        <v>12.468870270716408</v>
      </c>
      <c r="AC518">
        <v>10</v>
      </c>
      <c r="AD518">
        <v>75.536416099999997</v>
      </c>
      <c r="AE518">
        <v>0.73140000000000005</v>
      </c>
      <c r="AF518">
        <v>0.11616309013013475</v>
      </c>
      <c r="AG518">
        <v>0.17825242714366132</v>
      </c>
      <c r="AH518">
        <v>0.29968734130637659</v>
      </c>
      <c r="AI518">
        <v>187.67106955713777</v>
      </c>
      <c r="AJ518">
        <v>8.1894176777652383</v>
      </c>
      <c r="AK518">
        <v>1.6072177624153499</v>
      </c>
      <c r="AL518">
        <v>4.9330029627539504</v>
      </c>
      <c r="AM518">
        <v>2.2999999999999998</v>
      </c>
      <c r="AN518">
        <v>1.3667451869485601</v>
      </c>
      <c r="AO518">
        <v>150</v>
      </c>
      <c r="AP518">
        <v>1.7543859649122807E-3</v>
      </c>
      <c r="AQ518">
        <v>3.68</v>
      </c>
      <c r="AR518">
        <v>2.7977836667091349</v>
      </c>
      <c r="AS518">
        <v>-87790.799999999988</v>
      </c>
      <c r="AT518">
        <v>0.67717889340882653</v>
      </c>
      <c r="AU518">
        <v>9944721.2699999996</v>
      </c>
    </row>
    <row r="519" spans="1:47" ht="15" x14ac:dyDescent="0.25">
      <c r="A519" t="s">
        <v>1280</v>
      </c>
      <c r="B519" t="s">
        <v>428</v>
      </c>
      <c r="C519" t="s">
        <v>198</v>
      </c>
      <c r="D519"/>
      <c r="E519">
        <v>94.082999999999998</v>
      </c>
      <c r="F519" t="s">
        <v>1516</v>
      </c>
      <c r="G519">
        <v>566487</v>
      </c>
      <c r="H519">
        <v>0.72268135928420119</v>
      </c>
      <c r="I519">
        <v>644265</v>
      </c>
      <c r="J519">
        <v>0</v>
      </c>
      <c r="K519">
        <v>0.72106756327917698</v>
      </c>
      <c r="L519" s="126">
        <v>232655.18780000001</v>
      </c>
      <c r="M519">
        <v>40852</v>
      </c>
      <c r="N519">
        <v>150</v>
      </c>
      <c r="O519">
        <v>43.7</v>
      </c>
      <c r="P519">
        <v>0</v>
      </c>
      <c r="Q519">
        <v>41.02000000000001</v>
      </c>
      <c r="R519">
        <v>12328</v>
      </c>
      <c r="S519">
        <v>2827.7701980000002</v>
      </c>
      <c r="T519">
        <v>3249.3982726393901</v>
      </c>
      <c r="U519">
        <v>0.31999965048079199</v>
      </c>
      <c r="V519">
        <v>9.9354899205992678E-2</v>
      </c>
      <c r="W519">
        <v>1.5434135712607858E-2</v>
      </c>
      <c r="X519">
        <v>10728.4</v>
      </c>
      <c r="Y519">
        <v>189.5</v>
      </c>
      <c r="Z519">
        <v>65763.556728232186</v>
      </c>
      <c r="AA519">
        <v>13.296875</v>
      </c>
      <c r="AB519">
        <v>14.922270174142481</v>
      </c>
      <c r="AC519">
        <v>14</v>
      </c>
      <c r="AD519">
        <v>201.98358557142859</v>
      </c>
      <c r="AE519">
        <v>0.73140000000000005</v>
      </c>
      <c r="AF519">
        <v>0.10938931212297934</v>
      </c>
      <c r="AG519">
        <v>0.14034183343558393</v>
      </c>
      <c r="AH519">
        <v>0.25520415041124817</v>
      </c>
      <c r="AI519">
        <v>171.17020341410358</v>
      </c>
      <c r="AJ519">
        <v>5.9185669276697732</v>
      </c>
      <c r="AK519">
        <v>1.5518654422246556</v>
      </c>
      <c r="AL519">
        <v>2.6325902526702891</v>
      </c>
      <c r="AM519">
        <v>2</v>
      </c>
      <c r="AN519">
        <v>1.23739339191797</v>
      </c>
      <c r="AO519">
        <v>138</v>
      </c>
      <c r="AP519">
        <v>6.1275740833751882E-2</v>
      </c>
      <c r="AQ519">
        <v>14.14</v>
      </c>
      <c r="AR519">
        <v>3.8715191631535673</v>
      </c>
      <c r="AS519">
        <v>-75956.109999999986</v>
      </c>
      <c r="AT519">
        <v>0.42959054246788309</v>
      </c>
      <c r="AU519">
        <v>34860736.990000002</v>
      </c>
    </row>
    <row r="520" spans="1:47" ht="15" x14ac:dyDescent="0.25">
      <c r="A520" t="s">
        <v>1281</v>
      </c>
      <c r="B520" t="s">
        <v>301</v>
      </c>
      <c r="C520" t="s">
        <v>98</v>
      </c>
      <c r="D520"/>
      <c r="E520">
        <v>90.28</v>
      </c>
      <c r="F520" t="s">
        <v>1520</v>
      </c>
      <c r="G520">
        <v>-989419</v>
      </c>
      <c r="H520">
        <v>0.11889681729149885</v>
      </c>
      <c r="I520">
        <v>-1088917</v>
      </c>
      <c r="J520">
        <v>0</v>
      </c>
      <c r="K520">
        <v>0.78177043577988425</v>
      </c>
      <c r="L520" s="126">
        <v>154212.76639999999</v>
      </c>
      <c r="M520">
        <v>43769</v>
      </c>
      <c r="N520">
        <v>23</v>
      </c>
      <c r="O520">
        <v>65.37</v>
      </c>
      <c r="P520">
        <v>0</v>
      </c>
      <c r="Q520">
        <v>-81.38</v>
      </c>
      <c r="R520">
        <v>12051.5</v>
      </c>
      <c r="S520">
        <v>2325.8969529999999</v>
      </c>
      <c r="T520">
        <v>2789.7146318779701</v>
      </c>
      <c r="U520">
        <v>0.2190758865489601</v>
      </c>
      <c r="V520">
        <v>0.13347617081641192</v>
      </c>
      <c r="W520">
        <v>1.7963539591085226E-2</v>
      </c>
      <c r="X520">
        <v>10047.800000000001</v>
      </c>
      <c r="Y520">
        <v>152.17000000000002</v>
      </c>
      <c r="Z520">
        <v>62428.201353749093</v>
      </c>
      <c r="AA520">
        <v>6.8461538461538458</v>
      </c>
      <c r="AB520">
        <v>15.28485873036735</v>
      </c>
      <c r="AC520">
        <v>15</v>
      </c>
      <c r="AD520">
        <v>155.05979686666666</v>
      </c>
      <c r="AE520">
        <v>0.70920000000000005</v>
      </c>
      <c r="AF520">
        <v>0.10741214261422424</v>
      </c>
      <c r="AG520">
        <v>0.18410027093587764</v>
      </c>
      <c r="AH520">
        <v>0.29785491127267277</v>
      </c>
      <c r="AI520">
        <v>158.89611941892423</v>
      </c>
      <c r="AJ520">
        <v>5.5880944379505166</v>
      </c>
      <c r="AK520">
        <v>1.089812217243544</v>
      </c>
      <c r="AL520">
        <v>2.735085097517155</v>
      </c>
      <c r="AM520">
        <v>1.25</v>
      </c>
      <c r="AN520">
        <v>0.81417231048655803</v>
      </c>
      <c r="AO520">
        <v>14</v>
      </c>
      <c r="AP520">
        <v>0.10206995003568879</v>
      </c>
      <c r="AQ520">
        <v>89.5</v>
      </c>
      <c r="AR520">
        <v>4.2338632197612309</v>
      </c>
      <c r="AS520">
        <v>11635.900000000023</v>
      </c>
      <c r="AT520">
        <v>0.34126619366184796</v>
      </c>
      <c r="AU520">
        <v>28030628.440000001</v>
      </c>
    </row>
    <row r="521" spans="1:47" ht="15" x14ac:dyDescent="0.25">
      <c r="A521" t="s">
        <v>1282</v>
      </c>
      <c r="B521" t="s">
        <v>646</v>
      </c>
      <c r="C521" t="s">
        <v>147</v>
      </c>
      <c r="D521"/>
      <c r="E521">
        <v>96.823999999999998</v>
      </c>
      <c r="F521" t="s">
        <v>1518</v>
      </c>
      <c r="G521">
        <v>3680692</v>
      </c>
      <c r="H521">
        <v>0.51307061065706483</v>
      </c>
      <c r="I521">
        <v>3675609</v>
      </c>
      <c r="J521">
        <v>0</v>
      </c>
      <c r="K521">
        <v>0.73421188982548424</v>
      </c>
      <c r="L521" s="126">
        <v>129066.325</v>
      </c>
      <c r="M521">
        <v>46750</v>
      </c>
      <c r="N521">
        <v>97</v>
      </c>
      <c r="O521">
        <v>62.080000000000005</v>
      </c>
      <c r="P521">
        <v>0</v>
      </c>
      <c r="Q521">
        <v>92.88000000000001</v>
      </c>
      <c r="R521">
        <v>9749.6</v>
      </c>
      <c r="S521">
        <v>3995.9155540000002</v>
      </c>
      <c r="T521">
        <v>4657.2146874046002</v>
      </c>
      <c r="U521">
        <v>0.30078471498149184</v>
      </c>
      <c r="V521">
        <v>0.12768517054602399</v>
      </c>
      <c r="W521">
        <v>3.3428043759905742E-3</v>
      </c>
      <c r="X521">
        <v>8365.2000000000007</v>
      </c>
      <c r="Y521">
        <v>218.91</v>
      </c>
      <c r="Z521">
        <v>65321.141108217991</v>
      </c>
      <c r="AA521">
        <v>13.147321428571429</v>
      </c>
      <c r="AB521">
        <v>18.253691261248917</v>
      </c>
      <c r="AC521">
        <v>25.5</v>
      </c>
      <c r="AD521">
        <v>156.70257074509806</v>
      </c>
      <c r="AE521">
        <v>0</v>
      </c>
      <c r="AF521">
        <v>0.10942588826998939</v>
      </c>
      <c r="AG521">
        <v>0.1293548255581666</v>
      </c>
      <c r="AH521">
        <v>0.24674111757984568</v>
      </c>
      <c r="AI521">
        <v>184.15354129878591</v>
      </c>
      <c r="AJ521">
        <v>5.7631822271023641</v>
      </c>
      <c r="AK521">
        <v>1.3006021237677718</v>
      </c>
      <c r="AL521">
        <v>2.4374631656479067</v>
      </c>
      <c r="AM521">
        <v>2.2999999999999998</v>
      </c>
      <c r="AN521">
        <v>1.28977256835765</v>
      </c>
      <c r="AO521">
        <v>152</v>
      </c>
      <c r="AP521">
        <v>2.2184300341296929E-2</v>
      </c>
      <c r="AQ521">
        <v>14.7</v>
      </c>
      <c r="AR521">
        <v>3.5287506795998107</v>
      </c>
      <c r="AS521">
        <v>69026.570000000065</v>
      </c>
      <c r="AT521">
        <v>0.46304365253193569</v>
      </c>
      <c r="AU521">
        <v>38958606.170000002</v>
      </c>
    </row>
    <row r="522" spans="1:47" ht="15" x14ac:dyDescent="0.25">
      <c r="A522" t="s">
        <v>1283</v>
      </c>
      <c r="B522" t="s">
        <v>434</v>
      </c>
      <c r="C522" t="s">
        <v>293</v>
      </c>
      <c r="D522"/>
      <c r="E522">
        <v>79.539000000000001</v>
      </c>
      <c r="F522" t="s">
        <v>1520</v>
      </c>
      <c r="G522">
        <v>2646371</v>
      </c>
      <c r="H522">
        <v>0.33115902194521279</v>
      </c>
      <c r="I522">
        <v>3165384</v>
      </c>
      <c r="J522">
        <v>0</v>
      </c>
      <c r="K522">
        <v>0.72959318606288026</v>
      </c>
      <c r="L522" s="126">
        <v>93568.823600000003</v>
      </c>
      <c r="M522">
        <v>35101</v>
      </c>
      <c r="N522">
        <v>0</v>
      </c>
      <c r="O522">
        <v>62.440000000000005</v>
      </c>
      <c r="P522">
        <v>0</v>
      </c>
      <c r="Q522">
        <v>132.59</v>
      </c>
      <c r="R522">
        <v>10286.700000000001</v>
      </c>
      <c r="S522">
        <v>2859.2862249999998</v>
      </c>
      <c r="T522">
        <v>3601.0447796805302</v>
      </c>
      <c r="U522">
        <v>0.61402858120648629</v>
      </c>
      <c r="V522">
        <v>0.14853159375466163</v>
      </c>
      <c r="W522">
        <v>8.4460189710458253E-2</v>
      </c>
      <c r="X522">
        <v>8167.8</v>
      </c>
      <c r="Y522">
        <v>172</v>
      </c>
      <c r="Z522">
        <v>59028.174418604649</v>
      </c>
      <c r="AA522">
        <v>15.11046511627907</v>
      </c>
      <c r="AB522">
        <v>16.623757122093021</v>
      </c>
      <c r="AC522">
        <v>14</v>
      </c>
      <c r="AD522">
        <v>204.23473035714284</v>
      </c>
      <c r="AE522">
        <v>0.53190000000000004</v>
      </c>
      <c r="AF522">
        <v>0.11316586134566789</v>
      </c>
      <c r="AG522">
        <v>0.17493316595411845</v>
      </c>
      <c r="AH522">
        <v>0.29315445753219721</v>
      </c>
      <c r="AI522">
        <v>193.86376752121066</v>
      </c>
      <c r="AJ522">
        <v>5.9391026353389424</v>
      </c>
      <c r="AK522">
        <v>1.1645686905569428</v>
      </c>
      <c r="AL522">
        <v>2.7963516214694972</v>
      </c>
      <c r="AM522">
        <v>4.5</v>
      </c>
      <c r="AN522">
        <v>1.159978487654</v>
      </c>
      <c r="AO522">
        <v>43</v>
      </c>
      <c r="AP522">
        <v>1.4170996693434106E-3</v>
      </c>
      <c r="AQ522">
        <v>46.37</v>
      </c>
      <c r="AR522">
        <v>2.9750705544103075</v>
      </c>
      <c r="AS522">
        <v>-14039.90000000014</v>
      </c>
      <c r="AT522">
        <v>0.58213246326304158</v>
      </c>
      <c r="AU522">
        <v>29412589.23</v>
      </c>
    </row>
    <row r="523" spans="1:47" ht="15" x14ac:dyDescent="0.25">
      <c r="A523" t="s">
        <v>1284</v>
      </c>
      <c r="B523" t="s">
        <v>518</v>
      </c>
      <c r="C523" t="s">
        <v>145</v>
      </c>
      <c r="D523"/>
      <c r="E523">
        <v>90.047000000000011</v>
      </c>
      <c r="F523" t="s">
        <v>1517</v>
      </c>
      <c r="G523">
        <v>1152032</v>
      </c>
      <c r="H523">
        <v>0.6537154953569887</v>
      </c>
      <c r="I523">
        <v>1418595</v>
      </c>
      <c r="J523">
        <v>8.7324063325544942E-3</v>
      </c>
      <c r="K523">
        <v>0.71363517617159822</v>
      </c>
      <c r="L523" s="126">
        <v>188930.64019999999</v>
      </c>
      <c r="M523">
        <v>51624</v>
      </c>
      <c r="N523">
        <v>42</v>
      </c>
      <c r="O523">
        <v>27.279999999999998</v>
      </c>
      <c r="P523">
        <v>0</v>
      </c>
      <c r="Q523">
        <v>158.10000000000002</v>
      </c>
      <c r="R523">
        <v>10041.700000000001</v>
      </c>
      <c r="S523">
        <v>2077.119561</v>
      </c>
      <c r="T523">
        <v>2517.5220869360701</v>
      </c>
      <c r="U523">
        <v>0.35492859575453206</v>
      </c>
      <c r="V523">
        <v>0.16404567863968036</v>
      </c>
      <c r="W523">
        <v>4.8143593598365809E-4</v>
      </c>
      <c r="X523">
        <v>8285.1</v>
      </c>
      <c r="Y523">
        <v>112.5</v>
      </c>
      <c r="Z523">
        <v>62466.915555555555</v>
      </c>
      <c r="AA523">
        <v>13.964601769911505</v>
      </c>
      <c r="AB523">
        <v>18.463284986666668</v>
      </c>
      <c r="AC523">
        <v>14</v>
      </c>
      <c r="AD523">
        <v>148.36568292857143</v>
      </c>
      <c r="AE523">
        <v>0.70920000000000005</v>
      </c>
      <c r="AF523">
        <v>0.12513294576528586</v>
      </c>
      <c r="AG523">
        <v>0.12233335345422554</v>
      </c>
      <c r="AH523">
        <v>0.25787675678316796</v>
      </c>
      <c r="AI523">
        <v>180.85189078819715</v>
      </c>
      <c r="AJ523">
        <v>4.2620733074050117</v>
      </c>
      <c r="AK523">
        <v>0.79355622639098522</v>
      </c>
      <c r="AL523">
        <v>1.4779833941610698</v>
      </c>
      <c r="AM523">
        <v>0.5</v>
      </c>
      <c r="AN523">
        <v>0.69376250086319502</v>
      </c>
      <c r="AO523">
        <v>24</v>
      </c>
      <c r="AP523">
        <v>0.34845890410958902</v>
      </c>
      <c r="AQ523">
        <v>46.5</v>
      </c>
      <c r="AR523">
        <v>3.701076530144892</v>
      </c>
      <c r="AS523">
        <v>127882.21999999997</v>
      </c>
      <c r="AT523">
        <v>0.39266449867644915</v>
      </c>
      <c r="AU523">
        <v>20857843.710000001</v>
      </c>
    </row>
    <row r="524" spans="1:47" ht="15" x14ac:dyDescent="0.25">
      <c r="A524" t="s">
        <v>1285</v>
      </c>
      <c r="B524" t="s">
        <v>302</v>
      </c>
      <c r="C524" t="s">
        <v>181</v>
      </c>
      <c r="D524"/>
      <c r="E524">
        <v>85.367000000000004</v>
      </c>
      <c r="F524" t="s">
        <v>1516</v>
      </c>
      <c r="G524">
        <v>2088348</v>
      </c>
      <c r="H524">
        <v>0.5618694058093997</v>
      </c>
      <c r="I524">
        <v>2229997</v>
      </c>
      <c r="J524">
        <v>1.8797220987549609E-3</v>
      </c>
      <c r="K524">
        <v>0.61541895411018821</v>
      </c>
      <c r="L524" s="126">
        <v>125984.94349999999</v>
      </c>
      <c r="M524">
        <v>32410</v>
      </c>
      <c r="N524">
        <v>31</v>
      </c>
      <c r="O524">
        <v>180.85999999999999</v>
      </c>
      <c r="P524">
        <v>0</v>
      </c>
      <c r="Q524">
        <v>-83.570000000000022</v>
      </c>
      <c r="R524">
        <v>8928.1</v>
      </c>
      <c r="S524">
        <v>2579.3915010000001</v>
      </c>
      <c r="T524">
        <v>3125.3518127422403</v>
      </c>
      <c r="U524">
        <v>0.42780241331034763</v>
      </c>
      <c r="V524">
        <v>0.14812853801056236</v>
      </c>
      <c r="W524">
        <v>9.275924182398863E-3</v>
      </c>
      <c r="X524">
        <v>7368.5</v>
      </c>
      <c r="Y524">
        <v>157.15</v>
      </c>
      <c r="Z524">
        <v>51433.063951638564</v>
      </c>
      <c r="AA524">
        <v>10.333333333333334</v>
      </c>
      <c r="AB524">
        <v>16.413563480750874</v>
      </c>
      <c r="AC524">
        <v>22</v>
      </c>
      <c r="AD524">
        <v>117.24506822727272</v>
      </c>
      <c r="AE524">
        <v>0.75349999999999995</v>
      </c>
      <c r="AF524">
        <v>0.11500877707842613</v>
      </c>
      <c r="AG524">
        <v>0.12460407069660957</v>
      </c>
      <c r="AH524">
        <v>0.24599188135143535</v>
      </c>
      <c r="AI524">
        <v>155.21955462936916</v>
      </c>
      <c r="AJ524">
        <v>5.4758160910353366</v>
      </c>
      <c r="AK524">
        <v>1.3256101575534753</v>
      </c>
      <c r="AL524">
        <v>2.9320908305276094</v>
      </c>
      <c r="AM524">
        <v>1.5</v>
      </c>
      <c r="AN524">
        <v>0.54974471714339201</v>
      </c>
      <c r="AO524">
        <v>41</v>
      </c>
      <c r="AP524">
        <v>5.1930758988015982E-2</v>
      </c>
      <c r="AQ524">
        <v>15.05</v>
      </c>
      <c r="AR524">
        <v>2.9764961072645724</v>
      </c>
      <c r="AS524">
        <v>96236.310000000056</v>
      </c>
      <c r="AT524">
        <v>0.42247474931793139</v>
      </c>
      <c r="AU524">
        <v>23029179.719999999</v>
      </c>
    </row>
    <row r="525" spans="1:47" ht="15" x14ac:dyDescent="0.25">
      <c r="A525" t="s">
        <v>1286</v>
      </c>
      <c r="B525" t="s">
        <v>388</v>
      </c>
      <c r="C525" t="s">
        <v>272</v>
      </c>
      <c r="D525"/>
      <c r="E525">
        <v>98.687000000000012</v>
      </c>
      <c r="F525" t="s">
        <v>1516</v>
      </c>
      <c r="G525">
        <v>1623476</v>
      </c>
      <c r="H525">
        <v>0.52344033297761927</v>
      </c>
      <c r="I525">
        <v>1623476</v>
      </c>
      <c r="J525">
        <v>3.1906089048780771E-3</v>
      </c>
      <c r="K525">
        <v>0.71239268395099797</v>
      </c>
      <c r="L525" s="126">
        <v>166659.1979</v>
      </c>
      <c r="M525">
        <v>48208</v>
      </c>
      <c r="N525">
        <v>45</v>
      </c>
      <c r="O525">
        <v>27.909999999999997</v>
      </c>
      <c r="P525">
        <v>0</v>
      </c>
      <c r="Q525">
        <v>50.970000000000006</v>
      </c>
      <c r="R525">
        <v>9906</v>
      </c>
      <c r="S525">
        <v>2458.3774119999998</v>
      </c>
      <c r="T525">
        <v>2829.4160713446799</v>
      </c>
      <c r="U525">
        <v>0.10972723662496781</v>
      </c>
      <c r="V525">
        <v>0.13624795540547377</v>
      </c>
      <c r="W525">
        <v>1.1289050600827763E-2</v>
      </c>
      <c r="X525">
        <v>8607</v>
      </c>
      <c r="Y525">
        <v>151.74999999999997</v>
      </c>
      <c r="Z525">
        <v>61295.512355848448</v>
      </c>
      <c r="AA525">
        <v>13.816455696202532</v>
      </c>
      <c r="AB525">
        <v>16.200180639209229</v>
      </c>
      <c r="AC525">
        <v>15</v>
      </c>
      <c r="AD525">
        <v>163.89182746666665</v>
      </c>
      <c r="AE525">
        <v>0.33250000000000002</v>
      </c>
      <c r="AF525">
        <v>0.11110266916104314</v>
      </c>
      <c r="AG525">
        <v>0.13689045786950046</v>
      </c>
      <c r="AH525">
        <v>0.25223714390237062</v>
      </c>
      <c r="AI525">
        <v>139.24794391984921</v>
      </c>
      <c r="AJ525">
        <v>5.9188256154987675</v>
      </c>
      <c r="AK525">
        <v>1.5988585083137612</v>
      </c>
      <c r="AL525">
        <v>3.3806436592234257</v>
      </c>
      <c r="AM525">
        <v>2</v>
      </c>
      <c r="AN525">
        <v>0.95872606632277002</v>
      </c>
      <c r="AO525">
        <v>28</v>
      </c>
      <c r="AP525">
        <v>2.9523809523809525E-2</v>
      </c>
      <c r="AQ525">
        <v>37.07</v>
      </c>
      <c r="AR525">
        <v>4.7680367681072067</v>
      </c>
      <c r="AS525">
        <v>-70368.300000000047</v>
      </c>
      <c r="AT525">
        <v>0.32243037691706372</v>
      </c>
      <c r="AU525">
        <v>24352792.52</v>
      </c>
    </row>
    <row r="526" spans="1:47" ht="15" x14ac:dyDescent="0.25">
      <c r="A526" t="s">
        <v>1287</v>
      </c>
      <c r="B526" t="s">
        <v>303</v>
      </c>
      <c r="C526" t="s">
        <v>237</v>
      </c>
      <c r="D526"/>
      <c r="E526">
        <v>63.978000000000002</v>
      </c>
      <c r="F526" t="s">
        <v>1520</v>
      </c>
      <c r="G526">
        <v>17859541</v>
      </c>
      <c r="H526">
        <v>0.24421738219854949</v>
      </c>
      <c r="I526">
        <v>25744953</v>
      </c>
      <c r="J526">
        <v>0</v>
      </c>
      <c r="K526">
        <v>0.62027201522984809</v>
      </c>
      <c r="L526" s="126">
        <v>69663.064700000003</v>
      </c>
      <c r="M526">
        <v>27881</v>
      </c>
      <c r="N526">
        <v>481</v>
      </c>
      <c r="O526">
        <v>7972.1399999999994</v>
      </c>
      <c r="P526">
        <v>1914.32</v>
      </c>
      <c r="Q526">
        <v>-383.03000000000003</v>
      </c>
      <c r="R526">
        <v>13771.9</v>
      </c>
      <c r="S526">
        <v>23082.355647</v>
      </c>
      <c r="T526">
        <v>32880.0798518417</v>
      </c>
      <c r="U526">
        <v>0.86387826294460701</v>
      </c>
      <c r="V526">
        <v>0.22495919538761971</v>
      </c>
      <c r="W526">
        <v>1.3969372880792091E-2</v>
      </c>
      <c r="X526">
        <v>9668.1</v>
      </c>
      <c r="Y526">
        <v>1421.35</v>
      </c>
      <c r="Z526">
        <v>59441.499982411093</v>
      </c>
      <c r="AA526">
        <v>13.76406035665295</v>
      </c>
      <c r="AB526">
        <v>16.239740842860662</v>
      </c>
      <c r="AC526">
        <v>276.38</v>
      </c>
      <c r="AD526">
        <v>83.516736547507051</v>
      </c>
      <c r="AE526">
        <v>0.80889999999999995</v>
      </c>
      <c r="AF526">
        <v>0.10793748203343205</v>
      </c>
      <c r="AG526">
        <v>0.15109118741700878</v>
      </c>
      <c r="AH526">
        <v>0.29094161868017637</v>
      </c>
      <c r="AI526">
        <v>189.10192992227402</v>
      </c>
      <c r="AJ526">
        <v>8.1108094378863473</v>
      </c>
      <c r="AK526">
        <v>2.0607302428132668</v>
      </c>
      <c r="AL526">
        <v>3.4497990958822138</v>
      </c>
      <c r="AM526">
        <v>2</v>
      </c>
      <c r="AN526">
        <v>0.50615940986901697</v>
      </c>
      <c r="AO526">
        <v>70</v>
      </c>
      <c r="AP526">
        <v>0.15890061885693485</v>
      </c>
      <c r="AQ526">
        <v>49.74</v>
      </c>
      <c r="AR526">
        <v>3.0655392774739654</v>
      </c>
      <c r="AS526">
        <v>556108.05000000075</v>
      </c>
      <c r="AT526">
        <v>0.58144315870646879</v>
      </c>
      <c r="AU526">
        <v>317887936.32999998</v>
      </c>
    </row>
    <row r="527" spans="1:47" ht="15" x14ac:dyDescent="0.25">
      <c r="A527" t="s">
        <v>1288</v>
      </c>
      <c r="B527" t="s">
        <v>304</v>
      </c>
      <c r="C527" t="s">
        <v>295</v>
      </c>
      <c r="D527"/>
      <c r="E527">
        <v>77.825000000000003</v>
      </c>
      <c r="F527" t="s">
        <v>1520</v>
      </c>
      <c r="G527">
        <v>1048550</v>
      </c>
      <c r="H527">
        <v>0.24102899090090793</v>
      </c>
      <c r="I527">
        <v>897234</v>
      </c>
      <c r="J527">
        <v>0</v>
      </c>
      <c r="K527">
        <v>0.54533619123880472</v>
      </c>
      <c r="L527" s="126">
        <v>104187.5943</v>
      </c>
      <c r="M527">
        <v>34105</v>
      </c>
      <c r="N527">
        <v>22</v>
      </c>
      <c r="O527">
        <v>12.86</v>
      </c>
      <c r="P527">
        <v>0</v>
      </c>
      <c r="Q527">
        <v>64.660000000000011</v>
      </c>
      <c r="R527">
        <v>8127</v>
      </c>
      <c r="S527">
        <v>929.79531599999996</v>
      </c>
      <c r="T527">
        <v>1131.9564773741299</v>
      </c>
      <c r="U527">
        <v>0.5640257882305787</v>
      </c>
      <c r="V527">
        <v>0.13417258169969101</v>
      </c>
      <c r="W527">
        <v>0</v>
      </c>
      <c r="X527">
        <v>6675.6</v>
      </c>
      <c r="Y527">
        <v>54.620000000000005</v>
      </c>
      <c r="Z527">
        <v>45687.239106554371</v>
      </c>
      <c r="AA527">
        <v>12.934426229508198</v>
      </c>
      <c r="AB527">
        <v>17.022982716953496</v>
      </c>
      <c r="AC527">
        <v>6</v>
      </c>
      <c r="AD527">
        <v>154.96588599999998</v>
      </c>
      <c r="AE527">
        <v>0.29920000000000002</v>
      </c>
      <c r="AF527">
        <v>0.12156828698883214</v>
      </c>
      <c r="AG527">
        <v>0.13050445085030998</v>
      </c>
      <c r="AH527">
        <v>0.25443888976057683</v>
      </c>
      <c r="AI527">
        <v>146.50751370315572</v>
      </c>
      <c r="AJ527">
        <v>6.9021821732172484</v>
      </c>
      <c r="AK527">
        <v>1.4368699622674752</v>
      </c>
      <c r="AL527">
        <v>3.5871594162470086</v>
      </c>
      <c r="AM527">
        <v>0.5</v>
      </c>
      <c r="AN527">
        <v>0.81257816399725602</v>
      </c>
      <c r="AO527">
        <v>5</v>
      </c>
      <c r="AP527">
        <v>1.7045454545454544E-2</v>
      </c>
      <c r="AQ527">
        <v>35</v>
      </c>
      <c r="AR527">
        <v>3.8383101385733984</v>
      </c>
      <c r="AS527">
        <v>-37702.44</v>
      </c>
      <c r="AT527">
        <v>0.3996279781454849</v>
      </c>
      <c r="AU527">
        <v>7556434.6100000003</v>
      </c>
    </row>
    <row r="528" spans="1:47" ht="15" x14ac:dyDescent="0.25">
      <c r="A528" t="s">
        <v>1289</v>
      </c>
      <c r="B528" t="s">
        <v>431</v>
      </c>
      <c r="C528" t="s">
        <v>308</v>
      </c>
      <c r="D528"/>
      <c r="E528">
        <v>89.288000000000011</v>
      </c>
      <c r="F528" t="s">
        <v>1516</v>
      </c>
      <c r="G528">
        <v>349716</v>
      </c>
      <c r="H528">
        <v>0.33038854071600299</v>
      </c>
      <c r="I528">
        <v>522404</v>
      </c>
      <c r="J528">
        <v>0</v>
      </c>
      <c r="K528">
        <v>0.58115662579241789</v>
      </c>
      <c r="L528" s="126">
        <v>141856.92019999999</v>
      </c>
      <c r="M528">
        <v>42278</v>
      </c>
      <c r="N528">
        <v>44</v>
      </c>
      <c r="O528">
        <v>21.119999999999997</v>
      </c>
      <c r="P528">
        <v>0</v>
      </c>
      <c r="Q528">
        <v>-37.25</v>
      </c>
      <c r="R528">
        <v>11192.4</v>
      </c>
      <c r="S528">
        <v>809.83763099999999</v>
      </c>
      <c r="T528">
        <v>990.83460824455801</v>
      </c>
      <c r="U528">
        <v>0.37339287213241396</v>
      </c>
      <c r="V528">
        <v>0.15611419766192614</v>
      </c>
      <c r="W528">
        <v>0</v>
      </c>
      <c r="X528">
        <v>9147.8000000000011</v>
      </c>
      <c r="Y528">
        <v>52.32</v>
      </c>
      <c r="Z528">
        <v>51597.113914373091</v>
      </c>
      <c r="AA528">
        <v>12.754385964912281</v>
      </c>
      <c r="AB528">
        <v>15.478547993119266</v>
      </c>
      <c r="AC528">
        <v>10</v>
      </c>
      <c r="AD528">
        <v>80.983763100000004</v>
      </c>
      <c r="AE528">
        <v>0.82</v>
      </c>
      <c r="AF528">
        <v>0.13400650327053726</v>
      </c>
      <c r="AG528">
        <v>0.11347416435540641</v>
      </c>
      <c r="AH528">
        <v>0.25420453001541399</v>
      </c>
      <c r="AI528">
        <v>216.21494642547674</v>
      </c>
      <c r="AJ528">
        <v>9.0144636462801042</v>
      </c>
      <c r="AK528">
        <v>1.6767979257448644</v>
      </c>
      <c r="AL528">
        <v>1.648780975333954</v>
      </c>
      <c r="AM528">
        <v>0.5</v>
      </c>
      <c r="AN528">
        <v>1.5310712621327001</v>
      </c>
      <c r="AO528">
        <v>83</v>
      </c>
      <c r="AP528">
        <v>0</v>
      </c>
      <c r="AQ528">
        <v>6.53</v>
      </c>
      <c r="AR528">
        <v>2.6140883196187215</v>
      </c>
      <c r="AS528">
        <v>-13617.599999999977</v>
      </c>
      <c r="AT528">
        <v>0.55427434468307901</v>
      </c>
      <c r="AU528">
        <v>9063997.5399999991</v>
      </c>
    </row>
    <row r="529" spans="1:47" ht="15" x14ac:dyDescent="0.25">
      <c r="A529" t="s">
        <v>1290</v>
      </c>
      <c r="B529" t="s">
        <v>789</v>
      </c>
      <c r="C529" t="s">
        <v>171</v>
      </c>
      <c r="D529"/>
      <c r="E529">
        <v>83.903000000000006</v>
      </c>
      <c r="F529" t="s">
        <v>1518</v>
      </c>
      <c r="G529">
        <v>1444830</v>
      </c>
      <c r="H529">
        <v>0.6187579418531296</v>
      </c>
      <c r="I529">
        <v>1599364</v>
      </c>
      <c r="J529">
        <v>0</v>
      </c>
      <c r="K529">
        <v>0.65230454539402205</v>
      </c>
      <c r="L529" s="126">
        <v>147943.3321</v>
      </c>
      <c r="M529">
        <v>37960</v>
      </c>
      <c r="N529">
        <v>40</v>
      </c>
      <c r="O529">
        <v>13.11</v>
      </c>
      <c r="P529">
        <v>0</v>
      </c>
      <c r="Q529">
        <v>7.0800000000000054</v>
      </c>
      <c r="R529">
        <v>11952.9</v>
      </c>
      <c r="S529">
        <v>810.24262699999997</v>
      </c>
      <c r="T529">
        <v>916.17652469480208</v>
      </c>
      <c r="U529">
        <v>0.42315217883494544</v>
      </c>
      <c r="V529">
        <v>9.4826461160750566E-2</v>
      </c>
      <c r="W529">
        <v>0</v>
      </c>
      <c r="X529">
        <v>10570.800000000001</v>
      </c>
      <c r="Y529">
        <v>48.02</v>
      </c>
      <c r="Z529">
        <v>56546.797584339853</v>
      </c>
      <c r="AA529">
        <v>16.293103448275861</v>
      </c>
      <c r="AB529">
        <v>16.873024302374009</v>
      </c>
      <c r="AC529">
        <v>7.75</v>
      </c>
      <c r="AD529">
        <v>104.54743574193547</v>
      </c>
      <c r="AE529">
        <v>0.36570000000000003</v>
      </c>
      <c r="AF529">
        <v>0.11791625208278575</v>
      </c>
      <c r="AG529">
        <v>0.17025047418564757</v>
      </c>
      <c r="AH529">
        <v>0.29026254176864619</v>
      </c>
      <c r="AI529">
        <v>220.6808109591104</v>
      </c>
      <c r="AJ529">
        <v>4.3289229048404687</v>
      </c>
      <c r="AK529">
        <v>0.89966085959564901</v>
      </c>
      <c r="AL529">
        <v>2.2326664802438412</v>
      </c>
      <c r="AM529">
        <v>2</v>
      </c>
      <c r="AN529">
        <v>1.34195214365245</v>
      </c>
      <c r="AO529">
        <v>58</v>
      </c>
      <c r="AP529">
        <v>1.2295081967213115E-2</v>
      </c>
      <c r="AQ529">
        <v>6.57</v>
      </c>
      <c r="AR529">
        <v>3.5015602827925769</v>
      </c>
      <c r="AS529">
        <v>-16507.330000000016</v>
      </c>
      <c r="AT529">
        <v>0.3907265833513513</v>
      </c>
      <c r="AU529">
        <v>9684759.9399999995</v>
      </c>
    </row>
    <row r="530" spans="1:47" ht="15" x14ac:dyDescent="0.25">
      <c r="A530" t="s">
        <v>1291</v>
      </c>
      <c r="B530" t="s">
        <v>410</v>
      </c>
      <c r="C530" t="s">
        <v>106</v>
      </c>
      <c r="D530"/>
      <c r="E530">
        <v>72.599000000000004</v>
      </c>
      <c r="F530" t="s">
        <v>1517</v>
      </c>
      <c r="G530">
        <v>365371</v>
      </c>
      <c r="H530">
        <v>0.60562822862678412</v>
      </c>
      <c r="I530">
        <v>314896</v>
      </c>
      <c r="J530">
        <v>1.6634696015653172E-3</v>
      </c>
      <c r="K530">
        <v>0.6614241057997392</v>
      </c>
      <c r="L530" s="126">
        <v>54552.059699999998</v>
      </c>
      <c r="M530">
        <v>30580</v>
      </c>
      <c r="N530">
        <v>0</v>
      </c>
      <c r="O530">
        <v>14.53</v>
      </c>
      <c r="P530">
        <v>0</v>
      </c>
      <c r="Q530">
        <v>25.509999999999991</v>
      </c>
      <c r="R530">
        <v>15122.4</v>
      </c>
      <c r="S530">
        <v>790.44232699999998</v>
      </c>
      <c r="T530">
        <v>1151.2705342240201</v>
      </c>
      <c r="U530">
        <v>0.99332057277342634</v>
      </c>
      <c r="V530">
        <v>0.22382067604029002</v>
      </c>
      <c r="W530">
        <v>0</v>
      </c>
      <c r="X530">
        <v>10382.800000000001</v>
      </c>
      <c r="Y530">
        <v>66</v>
      </c>
      <c r="Z530">
        <v>52127.71212121212</v>
      </c>
      <c r="AA530">
        <v>13.323529411764707</v>
      </c>
      <c r="AB530">
        <v>11.976398893939393</v>
      </c>
      <c r="AC530">
        <v>8.4499999999999993</v>
      </c>
      <c r="AD530">
        <v>93.543470650887585</v>
      </c>
      <c r="AE530">
        <v>0.45429999999999998</v>
      </c>
      <c r="AF530">
        <v>0.11419708148397531</v>
      </c>
      <c r="AG530">
        <v>0.19289584427129408</v>
      </c>
      <c r="AH530">
        <v>0.31065519235926631</v>
      </c>
      <c r="AI530">
        <v>240.49825459308937</v>
      </c>
      <c r="AJ530">
        <v>5.6406279326670177</v>
      </c>
      <c r="AK530">
        <v>1.4582816938453445</v>
      </c>
      <c r="AL530">
        <v>3.0057752761704366</v>
      </c>
      <c r="AM530">
        <v>5.5</v>
      </c>
      <c r="AN530">
        <v>1.1379746015728001</v>
      </c>
      <c r="AO530">
        <v>39</v>
      </c>
      <c r="AP530">
        <v>0</v>
      </c>
      <c r="AQ530">
        <v>13.33</v>
      </c>
      <c r="AR530">
        <v>3.0912397255696877</v>
      </c>
      <c r="AS530">
        <v>-38533.399999999965</v>
      </c>
      <c r="AT530">
        <v>0.69715536768201325</v>
      </c>
      <c r="AU530">
        <v>11953412.119999999</v>
      </c>
    </row>
    <row r="531" spans="1:47" ht="15" x14ac:dyDescent="0.25">
      <c r="A531" t="s">
        <v>1292</v>
      </c>
      <c r="B531" t="s">
        <v>634</v>
      </c>
      <c r="C531" t="s">
        <v>335</v>
      </c>
      <c r="D531"/>
      <c r="E531">
        <v>91.606000000000009</v>
      </c>
      <c r="F531" t="s">
        <v>1520</v>
      </c>
      <c r="G531">
        <v>1681815</v>
      </c>
      <c r="H531">
        <v>0.29515786315945314</v>
      </c>
      <c r="I531">
        <v>1790915</v>
      </c>
      <c r="J531">
        <v>0</v>
      </c>
      <c r="K531">
        <v>0.64804424878815381</v>
      </c>
      <c r="L531" s="126">
        <v>136441.0061</v>
      </c>
      <c r="M531">
        <v>38236</v>
      </c>
      <c r="N531">
        <v>18</v>
      </c>
      <c r="O531">
        <v>88.71</v>
      </c>
      <c r="P531">
        <v>0</v>
      </c>
      <c r="Q531">
        <v>206.34</v>
      </c>
      <c r="R531">
        <v>9605.9</v>
      </c>
      <c r="S531">
        <v>3012.630846</v>
      </c>
      <c r="T531">
        <v>3610.4129829424601</v>
      </c>
      <c r="U531">
        <v>0.37022595665210817</v>
      </c>
      <c r="V531">
        <v>0.14783690427632301</v>
      </c>
      <c r="W531">
        <v>2.6554863204105955E-3</v>
      </c>
      <c r="X531">
        <v>8015.4000000000005</v>
      </c>
      <c r="Y531">
        <v>155.17999999999998</v>
      </c>
      <c r="Z531">
        <v>52372.071143188565</v>
      </c>
      <c r="AA531">
        <v>8.6086956521739122</v>
      </c>
      <c r="AB531">
        <v>19.413783000386651</v>
      </c>
      <c r="AC531">
        <v>30.05</v>
      </c>
      <c r="AD531">
        <v>100.25393830282862</v>
      </c>
      <c r="AE531">
        <v>0.29920000000000002</v>
      </c>
      <c r="AF531">
        <v>0.12413556114739221</v>
      </c>
      <c r="AG531">
        <v>0.17417519756663072</v>
      </c>
      <c r="AH531">
        <v>0.29729136392770744</v>
      </c>
      <c r="AI531">
        <v>159.55190813976017</v>
      </c>
      <c r="AJ531">
        <v>5.8419884078714963</v>
      </c>
      <c r="AK531">
        <v>1.9620977758175551</v>
      </c>
      <c r="AL531">
        <v>2.7011893374054186</v>
      </c>
      <c r="AM531">
        <v>0.5</v>
      </c>
      <c r="AN531">
        <v>1.37700906624811</v>
      </c>
      <c r="AO531">
        <v>230</v>
      </c>
      <c r="AP531">
        <v>5.8013052936910807E-3</v>
      </c>
      <c r="AQ531">
        <v>5.89</v>
      </c>
      <c r="AR531">
        <v>3.1611199202209455</v>
      </c>
      <c r="AS531">
        <v>65197.790000000037</v>
      </c>
      <c r="AT531">
        <v>0.45538271037141209</v>
      </c>
      <c r="AU531">
        <v>28938927.5</v>
      </c>
    </row>
    <row r="532" spans="1:47" ht="15" x14ac:dyDescent="0.25">
      <c r="A532" t="s">
        <v>1293</v>
      </c>
      <c r="B532" t="s">
        <v>468</v>
      </c>
      <c r="C532" t="s">
        <v>196</v>
      </c>
      <c r="D532"/>
      <c r="E532">
        <v>86.519000000000005</v>
      </c>
      <c r="F532" t="s">
        <v>1516</v>
      </c>
      <c r="G532">
        <v>1466510</v>
      </c>
      <c r="H532">
        <v>0.79780236265547932</v>
      </c>
      <c r="I532">
        <v>1294092</v>
      </c>
      <c r="J532">
        <v>1.8581000307846332E-2</v>
      </c>
      <c r="K532">
        <v>0.5879697195889757</v>
      </c>
      <c r="L532" s="126">
        <v>185043.96249999999</v>
      </c>
      <c r="M532">
        <v>36797</v>
      </c>
      <c r="N532">
        <v>32</v>
      </c>
      <c r="O532">
        <v>8.629999999999999</v>
      </c>
      <c r="P532">
        <v>0</v>
      </c>
      <c r="Q532">
        <v>108.1</v>
      </c>
      <c r="R532">
        <v>9096.1</v>
      </c>
      <c r="S532">
        <v>808.199343</v>
      </c>
      <c r="T532">
        <v>922.80420544326705</v>
      </c>
      <c r="U532">
        <v>0.36641741615471712</v>
      </c>
      <c r="V532">
        <v>0.10492329118362077</v>
      </c>
      <c r="W532">
        <v>2.4746370030147378E-3</v>
      </c>
      <c r="X532">
        <v>7966.4000000000005</v>
      </c>
      <c r="Y532">
        <v>51.48</v>
      </c>
      <c r="Z532">
        <v>51975.116550116552</v>
      </c>
      <c r="AA532">
        <v>9.8181818181818183</v>
      </c>
      <c r="AB532">
        <v>15.699287937062937</v>
      </c>
      <c r="AC532">
        <v>8</v>
      </c>
      <c r="AD532">
        <v>101.024917875</v>
      </c>
      <c r="AE532">
        <v>0.28810000000000002</v>
      </c>
      <c r="AF532">
        <v>0.1143466195244283</v>
      </c>
      <c r="AG532">
        <v>0.15194941530591141</v>
      </c>
      <c r="AH532">
        <v>0.26915060940207652</v>
      </c>
      <c r="AI532">
        <v>177.18772137135974</v>
      </c>
      <c r="AJ532">
        <v>5.300232467196917</v>
      </c>
      <c r="AK532">
        <v>1.0817296425354217</v>
      </c>
      <c r="AL532">
        <v>2.1513686165792616</v>
      </c>
      <c r="AM532">
        <v>0.5</v>
      </c>
      <c r="AN532">
        <v>1.48520081379602</v>
      </c>
      <c r="AO532">
        <v>86</v>
      </c>
      <c r="AP532">
        <v>0</v>
      </c>
      <c r="AQ532">
        <v>4.13</v>
      </c>
      <c r="AR532">
        <v>3.2525481910838887</v>
      </c>
      <c r="AS532">
        <v>8504.0599999999977</v>
      </c>
      <c r="AT532">
        <v>0.48109005536109006</v>
      </c>
      <c r="AU532">
        <v>7351444.8300000001</v>
      </c>
    </row>
    <row r="533" spans="1:47" ht="15" x14ac:dyDescent="0.25">
      <c r="A533" t="s">
        <v>1294</v>
      </c>
      <c r="B533" t="s">
        <v>773</v>
      </c>
      <c r="C533" t="s">
        <v>267</v>
      </c>
      <c r="D533"/>
      <c r="E533">
        <v>94.419000000000011</v>
      </c>
      <c r="F533" t="s">
        <v>1516</v>
      </c>
      <c r="G533">
        <v>-1052302</v>
      </c>
      <c r="H533">
        <v>3.396155511741502E-2</v>
      </c>
      <c r="I533">
        <v>-1052302</v>
      </c>
      <c r="J533">
        <v>0</v>
      </c>
      <c r="K533">
        <v>0.84729881233016158</v>
      </c>
      <c r="L533" s="126">
        <v>166729.53150000001</v>
      </c>
      <c r="M533">
        <v>37922</v>
      </c>
      <c r="N533">
        <v>54</v>
      </c>
      <c r="O533">
        <v>21.89</v>
      </c>
      <c r="P533">
        <v>0</v>
      </c>
      <c r="Q533">
        <v>-18.649999999999991</v>
      </c>
      <c r="R533">
        <v>11917</v>
      </c>
      <c r="S533">
        <v>1599.3487359999999</v>
      </c>
      <c r="T533">
        <v>1843.8804088289501</v>
      </c>
      <c r="U533">
        <v>0.36003224627552399</v>
      </c>
      <c r="V533">
        <v>0.11441496521744211</v>
      </c>
      <c r="W533">
        <v>6.5237548041554841E-3</v>
      </c>
      <c r="X533">
        <v>10336.6</v>
      </c>
      <c r="Y533">
        <v>114.1</v>
      </c>
      <c r="Z533">
        <v>55839.053461875548</v>
      </c>
      <c r="AA533">
        <v>13.288135593220339</v>
      </c>
      <c r="AB533">
        <v>14.017079193689746</v>
      </c>
      <c r="AC533">
        <v>14.2</v>
      </c>
      <c r="AD533">
        <v>112.63019267605634</v>
      </c>
      <c r="AE533">
        <v>0.29920000000000002</v>
      </c>
      <c r="AF533">
        <v>9.4214324138758798E-2</v>
      </c>
      <c r="AG533">
        <v>0.22652330099443277</v>
      </c>
      <c r="AH533">
        <v>0.34010974742818761</v>
      </c>
      <c r="AI533">
        <v>209.5953136764789</v>
      </c>
      <c r="AJ533">
        <v>4.6872295475156314</v>
      </c>
      <c r="AK533">
        <v>1.070958904109589</v>
      </c>
      <c r="AL533">
        <v>2.6359508496014512</v>
      </c>
      <c r="AM533">
        <v>3</v>
      </c>
      <c r="AN533">
        <v>1.4848972718334801</v>
      </c>
      <c r="AO533">
        <v>97</v>
      </c>
      <c r="AP533">
        <v>4.429530201342282E-2</v>
      </c>
      <c r="AQ533">
        <v>13.21</v>
      </c>
      <c r="AR533">
        <v>3.2429482157066785</v>
      </c>
      <c r="AS533">
        <v>-1449.3499999999767</v>
      </c>
      <c r="AT533">
        <v>0.55539968099726422</v>
      </c>
      <c r="AU533">
        <v>19059385.84</v>
      </c>
    </row>
    <row r="534" spans="1:47" ht="15" x14ac:dyDescent="0.25">
      <c r="A534" t="s">
        <v>1295</v>
      </c>
      <c r="B534" t="s">
        <v>619</v>
      </c>
      <c r="C534" t="s">
        <v>141</v>
      </c>
      <c r="D534"/>
      <c r="E534">
        <v>55.13</v>
      </c>
      <c r="F534" t="s">
        <v>1520</v>
      </c>
      <c r="G534">
        <v>1380674</v>
      </c>
      <c r="H534">
        <v>0.86554741783766287</v>
      </c>
      <c r="I534">
        <v>1395077</v>
      </c>
      <c r="J534">
        <v>2.9988529821985631E-3</v>
      </c>
      <c r="K534">
        <v>0.62613333043055741</v>
      </c>
      <c r="L534" s="126">
        <v>63356.524799999999</v>
      </c>
      <c r="M534">
        <v>27069</v>
      </c>
      <c r="N534">
        <v>35</v>
      </c>
      <c r="O534">
        <v>588.44999999999982</v>
      </c>
      <c r="P534">
        <v>49.76</v>
      </c>
      <c r="Q534">
        <v>-93.53</v>
      </c>
      <c r="R534">
        <v>13489.5</v>
      </c>
      <c r="S534">
        <v>2548.8485959999998</v>
      </c>
      <c r="T534">
        <v>3578.4061379585601</v>
      </c>
      <c r="U534">
        <v>1</v>
      </c>
      <c r="V534">
        <v>0.17487305040381457</v>
      </c>
      <c r="W534">
        <v>6.2666103530301647E-3</v>
      </c>
      <c r="X534">
        <v>9608.4</v>
      </c>
      <c r="Y534">
        <v>130</v>
      </c>
      <c r="Z534">
        <v>61278.1</v>
      </c>
      <c r="AA534">
        <v>11.976923076923077</v>
      </c>
      <c r="AB534">
        <v>19.606527661538461</v>
      </c>
      <c r="AC534">
        <v>32</v>
      </c>
      <c r="AD534">
        <v>79.651518624999994</v>
      </c>
      <c r="AE534">
        <v>0.65380000000000005</v>
      </c>
      <c r="AF534">
        <v>0.10694082262974268</v>
      </c>
      <c r="AG534">
        <v>0.12270358823196055</v>
      </c>
      <c r="AH534">
        <v>0.24219828643016028</v>
      </c>
      <c r="AI534">
        <v>228.6287231475871</v>
      </c>
      <c r="AJ534">
        <v>4.6478843223392934</v>
      </c>
      <c r="AK534">
        <v>1.0980281943920103</v>
      </c>
      <c r="AL534">
        <v>2.5837448090057316</v>
      </c>
      <c r="AM534">
        <v>3.01</v>
      </c>
      <c r="AN534">
        <v>1.1497087719255501</v>
      </c>
      <c r="AO534">
        <v>31</v>
      </c>
      <c r="AP534">
        <v>0.1101749837977965</v>
      </c>
      <c r="AQ534">
        <v>45.1</v>
      </c>
      <c r="AR534">
        <v>3.064636562751216</v>
      </c>
      <c r="AS534">
        <v>64954.510000000009</v>
      </c>
      <c r="AT534">
        <v>0.77548523185974472</v>
      </c>
      <c r="AU534">
        <v>34382739.460000001</v>
      </c>
    </row>
    <row r="535" spans="1:47" ht="15" x14ac:dyDescent="0.25">
      <c r="A535" t="s">
        <v>1296</v>
      </c>
      <c r="B535" t="s">
        <v>305</v>
      </c>
      <c r="C535" t="s">
        <v>272</v>
      </c>
      <c r="D535"/>
      <c r="E535">
        <v>89.768000000000001</v>
      </c>
      <c r="F535" t="s">
        <v>1517</v>
      </c>
      <c r="G535">
        <v>1274871</v>
      </c>
      <c r="H535">
        <v>0.29368323013938874</v>
      </c>
      <c r="I535">
        <v>1273748</v>
      </c>
      <c r="J535">
        <v>1.5770676050956614E-3</v>
      </c>
      <c r="K535">
        <v>0.76650991351539299</v>
      </c>
      <c r="L535" s="126">
        <v>151173.08499999999</v>
      </c>
      <c r="M535">
        <v>41492</v>
      </c>
      <c r="N535">
        <v>170</v>
      </c>
      <c r="O535">
        <v>68.669999999999987</v>
      </c>
      <c r="P535">
        <v>0</v>
      </c>
      <c r="Q535">
        <v>-80.919999999999987</v>
      </c>
      <c r="R535">
        <v>11083.7</v>
      </c>
      <c r="S535">
        <v>4024.3261699999998</v>
      </c>
      <c r="T535">
        <v>4695.1077668407706</v>
      </c>
      <c r="U535">
        <v>0.34296240530622796</v>
      </c>
      <c r="V535">
        <v>0.11418488924320964</v>
      </c>
      <c r="W535">
        <v>1.7082696356095807E-2</v>
      </c>
      <c r="X535">
        <v>9500.2000000000007</v>
      </c>
      <c r="Y535">
        <v>248.47999999999996</v>
      </c>
      <c r="Z535">
        <v>64287.157920154546</v>
      </c>
      <c r="AA535">
        <v>13.254681647940075</v>
      </c>
      <c r="AB535">
        <v>16.195774991951065</v>
      </c>
      <c r="AC535">
        <v>26</v>
      </c>
      <c r="AD535">
        <v>154.78177576923076</v>
      </c>
      <c r="AE535">
        <v>0.39889999999999998</v>
      </c>
      <c r="AF535">
        <v>0.11834866971313492</v>
      </c>
      <c r="AG535">
        <v>0.15587940704436359</v>
      </c>
      <c r="AH535">
        <v>0.27766256021180302</v>
      </c>
      <c r="AI535">
        <v>166.34610906799338</v>
      </c>
      <c r="AJ535">
        <v>5.1885404320983044</v>
      </c>
      <c r="AK535">
        <v>1.0506149401506653</v>
      </c>
      <c r="AL535">
        <v>3.7180549302317938</v>
      </c>
      <c r="AM535">
        <v>1.1000000000000001</v>
      </c>
      <c r="AN535">
        <v>1.04495444355919</v>
      </c>
      <c r="AO535">
        <v>39</v>
      </c>
      <c r="AP535">
        <v>9.9350973539690468E-2</v>
      </c>
      <c r="AQ535">
        <v>49.41</v>
      </c>
      <c r="AR535">
        <v>3.7879237219388466</v>
      </c>
      <c r="AS535">
        <v>-147922.30000000028</v>
      </c>
      <c r="AT535">
        <v>0.54738632458092007</v>
      </c>
      <c r="AU535">
        <v>44604440.740000002</v>
      </c>
    </row>
    <row r="536" spans="1:47" ht="15" x14ac:dyDescent="0.25">
      <c r="A536" t="s">
        <v>1297</v>
      </c>
      <c r="B536" t="s">
        <v>750</v>
      </c>
      <c r="C536" t="s">
        <v>149</v>
      </c>
      <c r="D536"/>
      <c r="E536">
        <v>98.39</v>
      </c>
      <c r="F536" t="s">
        <v>1516</v>
      </c>
      <c r="G536">
        <v>1469289</v>
      </c>
      <c r="H536">
        <v>0.369761714818646</v>
      </c>
      <c r="I536">
        <v>1469289</v>
      </c>
      <c r="J536">
        <v>5.1012851978945199E-3</v>
      </c>
      <c r="K536">
        <v>0.66079300310834421</v>
      </c>
      <c r="L536" s="126">
        <v>164399.26999999999</v>
      </c>
      <c r="M536">
        <v>42194</v>
      </c>
      <c r="N536">
        <v>29</v>
      </c>
      <c r="O536">
        <v>22.29</v>
      </c>
      <c r="P536">
        <v>0</v>
      </c>
      <c r="Q536">
        <v>0</v>
      </c>
      <c r="R536">
        <v>10295.700000000001</v>
      </c>
      <c r="S536">
        <v>1343.773095</v>
      </c>
      <c r="T536">
        <v>1526.9795827016401</v>
      </c>
      <c r="U536">
        <v>0.31203144158798629</v>
      </c>
      <c r="V536">
        <v>0.10692602459048341</v>
      </c>
      <c r="W536">
        <v>1.161065812230747E-3</v>
      </c>
      <c r="X536">
        <v>9060.4</v>
      </c>
      <c r="Y536">
        <v>86.75</v>
      </c>
      <c r="Z536">
        <v>50071.170028818444</v>
      </c>
      <c r="AA536">
        <v>10.833333333333334</v>
      </c>
      <c r="AB536">
        <v>15.49017976945245</v>
      </c>
      <c r="AC536">
        <v>9</v>
      </c>
      <c r="AD536">
        <v>149.30812166666666</v>
      </c>
      <c r="AE536">
        <v>0.67589999999999995</v>
      </c>
      <c r="AF536">
        <v>0.11305385319050569</v>
      </c>
      <c r="AG536">
        <v>0.17264148562108828</v>
      </c>
      <c r="AH536">
        <v>0.29033086379880457</v>
      </c>
      <c r="AI536">
        <v>167.27079953926298</v>
      </c>
      <c r="AJ536">
        <v>4.953412850240686</v>
      </c>
      <c r="AK536">
        <v>1.2226064847357792</v>
      </c>
      <c r="AL536">
        <v>2.7835070782207909</v>
      </c>
      <c r="AM536">
        <v>0</v>
      </c>
      <c r="AN536">
        <v>1.1400075276552599</v>
      </c>
      <c r="AO536">
        <v>95</v>
      </c>
      <c r="AP536">
        <v>9.5693779904306216E-3</v>
      </c>
      <c r="AQ536">
        <v>8.75</v>
      </c>
      <c r="AR536">
        <v>3.7206918841273642</v>
      </c>
      <c r="AS536">
        <v>-29660.760000000009</v>
      </c>
      <c r="AT536">
        <v>0.37319048520861575</v>
      </c>
      <c r="AU536">
        <v>13835049.34</v>
      </c>
    </row>
    <row r="537" spans="1:47" ht="15" x14ac:dyDescent="0.25">
      <c r="A537" t="s">
        <v>1298</v>
      </c>
      <c r="B537" t="s">
        <v>720</v>
      </c>
      <c r="C537" t="s">
        <v>100</v>
      </c>
      <c r="D537"/>
      <c r="E537">
        <v>95.567000000000007</v>
      </c>
      <c r="F537" t="s">
        <v>1516</v>
      </c>
      <c r="G537">
        <v>869508</v>
      </c>
      <c r="H537">
        <v>0.47564906456999451</v>
      </c>
      <c r="I537">
        <v>917679</v>
      </c>
      <c r="J537">
        <v>5.0413164860203443E-3</v>
      </c>
      <c r="K537">
        <v>0.70182523426448307</v>
      </c>
      <c r="L537" s="126">
        <v>144489.91639999999</v>
      </c>
      <c r="M537">
        <v>40534</v>
      </c>
      <c r="N537">
        <v>54</v>
      </c>
      <c r="O537">
        <v>10.74</v>
      </c>
      <c r="P537">
        <v>0</v>
      </c>
      <c r="Q537">
        <v>80.97</v>
      </c>
      <c r="R537">
        <v>8987.4</v>
      </c>
      <c r="S537">
        <v>1356.4554989999999</v>
      </c>
      <c r="T537">
        <v>1572.5016312559601</v>
      </c>
      <c r="U537">
        <v>0.28759754764354417</v>
      </c>
      <c r="V537">
        <v>0.12336566081479686</v>
      </c>
      <c r="W537">
        <v>7.37215486049646E-4</v>
      </c>
      <c r="X537">
        <v>7752.7</v>
      </c>
      <c r="Y537">
        <v>82</v>
      </c>
      <c r="Z537">
        <v>51023.975609756097</v>
      </c>
      <c r="AA537">
        <v>15.666666666666666</v>
      </c>
      <c r="AB537">
        <v>16.542140231707315</v>
      </c>
      <c r="AC537">
        <v>11.54</v>
      </c>
      <c r="AD537">
        <v>117.54380407279029</v>
      </c>
      <c r="AE537">
        <v>0.37669999999999998</v>
      </c>
      <c r="AF537">
        <v>0.1082428538455292</v>
      </c>
      <c r="AG537">
        <v>0.19038677309342614</v>
      </c>
      <c r="AH537">
        <v>0.30885488832910579</v>
      </c>
      <c r="AI537">
        <v>163.64340751587017</v>
      </c>
      <c r="AJ537">
        <v>5.0141879941434837</v>
      </c>
      <c r="AK537">
        <v>1.13199896384728</v>
      </c>
      <c r="AL537">
        <v>2.5088273904718998</v>
      </c>
      <c r="AM537">
        <v>0</v>
      </c>
      <c r="AN537">
        <v>0.85461246721462603</v>
      </c>
      <c r="AO537">
        <v>45</v>
      </c>
      <c r="AP537">
        <v>7.4257425742574254E-2</v>
      </c>
      <c r="AQ537">
        <v>14.51</v>
      </c>
      <c r="AR537">
        <v>3.5246170842598756</v>
      </c>
      <c r="AS537">
        <v>-50088.450000000012</v>
      </c>
      <c r="AT537">
        <v>0.49984848210801663</v>
      </c>
      <c r="AU537">
        <v>12191070.75</v>
      </c>
    </row>
    <row r="538" spans="1:47" ht="15" x14ac:dyDescent="0.25">
      <c r="A538" t="s">
        <v>1299</v>
      </c>
      <c r="B538" t="s">
        <v>663</v>
      </c>
      <c r="C538" t="s">
        <v>171</v>
      </c>
      <c r="D538"/>
      <c r="E538">
        <v>85.808999999999997</v>
      </c>
      <c r="F538" t="s">
        <v>1520</v>
      </c>
      <c r="G538">
        <v>1823959</v>
      </c>
      <c r="H538">
        <v>0.51987259568759336</v>
      </c>
      <c r="I538">
        <v>1101009</v>
      </c>
      <c r="J538">
        <v>0</v>
      </c>
      <c r="K538">
        <v>0.68678669277218163</v>
      </c>
      <c r="L538" s="126">
        <v>147951.08420000001</v>
      </c>
      <c r="M538">
        <v>38667</v>
      </c>
      <c r="N538">
        <v>95</v>
      </c>
      <c r="O538">
        <v>22.060000000000002</v>
      </c>
      <c r="P538">
        <v>0</v>
      </c>
      <c r="Q538">
        <v>29.490000000000002</v>
      </c>
      <c r="R538">
        <v>14363</v>
      </c>
      <c r="S538">
        <v>811.34516699999995</v>
      </c>
      <c r="T538">
        <v>986.91545979827004</v>
      </c>
      <c r="U538">
        <v>0.45537785030030259</v>
      </c>
      <c r="V538">
        <v>0.15508587481362296</v>
      </c>
      <c r="W538">
        <v>7.3951263211259142E-3</v>
      </c>
      <c r="X538">
        <v>11807.9</v>
      </c>
      <c r="Y538">
        <v>59.71</v>
      </c>
      <c r="Z538">
        <v>49257.745771227601</v>
      </c>
      <c r="AA538">
        <v>13.303030303030303</v>
      </c>
      <c r="AB538">
        <v>13.588095243677774</v>
      </c>
      <c r="AC538">
        <v>5</v>
      </c>
      <c r="AD538">
        <v>162.26903339999998</v>
      </c>
      <c r="AE538">
        <v>0.28810000000000002</v>
      </c>
      <c r="AF538">
        <v>0.116050558936137</v>
      </c>
      <c r="AG538">
        <v>0.16611994036112998</v>
      </c>
      <c r="AH538">
        <v>0.2886086605693387</v>
      </c>
      <c r="AI538">
        <v>236.89794161305457</v>
      </c>
      <c r="AJ538">
        <v>17.966215674848861</v>
      </c>
      <c r="AK538">
        <v>0.98064316410517882</v>
      </c>
      <c r="AL538">
        <v>2.445106500317368</v>
      </c>
      <c r="AM538">
        <v>2</v>
      </c>
      <c r="AN538">
        <v>1.26203016262962</v>
      </c>
      <c r="AO538">
        <v>60</v>
      </c>
      <c r="AP538">
        <v>2.3584905660377358E-3</v>
      </c>
      <c r="AQ538">
        <v>6.83</v>
      </c>
      <c r="AR538">
        <v>3.6788674832728567</v>
      </c>
      <c r="AS538">
        <v>-22126.979999999981</v>
      </c>
      <c r="AT538">
        <v>0.45845674787468926</v>
      </c>
      <c r="AU538">
        <v>11653372.529999999</v>
      </c>
    </row>
    <row r="539" spans="1:47" ht="15" x14ac:dyDescent="0.25">
      <c r="A539" t="s">
        <v>1300</v>
      </c>
      <c r="B539" t="s">
        <v>731</v>
      </c>
      <c r="C539" t="s">
        <v>98</v>
      </c>
      <c r="D539"/>
      <c r="E539">
        <v>97.960999999999999</v>
      </c>
      <c r="F539" t="s">
        <v>1516</v>
      </c>
      <c r="G539">
        <v>840367</v>
      </c>
      <c r="H539">
        <v>0.64984692014088385</v>
      </c>
      <c r="I539">
        <v>490732</v>
      </c>
      <c r="J539">
        <v>6.9198632170478893E-3</v>
      </c>
      <c r="K539">
        <v>0.82369852217169637</v>
      </c>
      <c r="L539" s="126">
        <v>199165.34909999999</v>
      </c>
      <c r="M539">
        <v>53275</v>
      </c>
      <c r="N539">
        <v>59</v>
      </c>
      <c r="O539">
        <v>22.509999999999998</v>
      </c>
      <c r="P539">
        <v>0</v>
      </c>
      <c r="Q539">
        <v>-9.68</v>
      </c>
      <c r="R539">
        <v>11389.2</v>
      </c>
      <c r="S539">
        <v>4119.1002479999997</v>
      </c>
      <c r="T539">
        <v>4747.2492702730506</v>
      </c>
      <c r="U539">
        <v>0.17496454580097417</v>
      </c>
      <c r="V539">
        <v>0.11266707146186455</v>
      </c>
      <c r="W539">
        <v>1.356676036887753E-2</v>
      </c>
      <c r="X539">
        <v>9882.2000000000007</v>
      </c>
      <c r="Y539">
        <v>226.16</v>
      </c>
      <c r="Z539">
        <v>76476.397240891412</v>
      </c>
      <c r="AA539">
        <v>14.140969162995594</v>
      </c>
      <c r="AB539">
        <v>18.213212981959675</v>
      </c>
      <c r="AC539">
        <v>26</v>
      </c>
      <c r="AD539">
        <v>158.4269326153846</v>
      </c>
      <c r="AE539">
        <v>0.48759999999999998</v>
      </c>
      <c r="AF539">
        <v>0.11672065512098384</v>
      </c>
      <c r="AG539">
        <v>0.14872702187291428</v>
      </c>
      <c r="AH539">
        <v>0.27949882799596193</v>
      </c>
      <c r="AI539">
        <v>169.71060617896379</v>
      </c>
      <c r="AJ539">
        <v>4.632923546788164</v>
      </c>
      <c r="AK539">
        <v>1.2533769875045597</v>
      </c>
      <c r="AL539">
        <v>2.7758236047235196</v>
      </c>
      <c r="AM539">
        <v>2.75</v>
      </c>
      <c r="AN539">
        <v>1.14406473989493</v>
      </c>
      <c r="AO539">
        <v>23</v>
      </c>
      <c r="AP539">
        <v>0.10073382254836558</v>
      </c>
      <c r="AQ539">
        <v>112.96</v>
      </c>
      <c r="AR539">
        <v>3.9690188053857867</v>
      </c>
      <c r="AS539">
        <v>24738.790000000037</v>
      </c>
      <c r="AT539">
        <v>0.30132794184911038</v>
      </c>
      <c r="AU539">
        <v>46913123.280000001</v>
      </c>
    </row>
    <row r="540" spans="1:47" ht="15" x14ac:dyDescent="0.25">
      <c r="A540" t="s">
        <v>1301</v>
      </c>
      <c r="B540" t="s">
        <v>417</v>
      </c>
      <c r="C540" t="s">
        <v>113</v>
      </c>
      <c r="D540"/>
      <c r="E540">
        <v>82.93</v>
      </c>
      <c r="F540" t="s">
        <v>1520</v>
      </c>
      <c r="G540">
        <v>-749409</v>
      </c>
      <c r="H540">
        <v>8.354416910330556E-2</v>
      </c>
      <c r="I540">
        <v>-687712</v>
      </c>
      <c r="J540">
        <v>9.122488374151071E-3</v>
      </c>
      <c r="K540">
        <v>0.80597675542711078</v>
      </c>
      <c r="L540" s="126">
        <v>184053.09959999999</v>
      </c>
      <c r="M540">
        <v>37922</v>
      </c>
      <c r="N540">
        <v>24</v>
      </c>
      <c r="O540">
        <v>14.020000000000001</v>
      </c>
      <c r="P540">
        <v>0</v>
      </c>
      <c r="Q540">
        <v>66.72</v>
      </c>
      <c r="R540">
        <v>10875.9</v>
      </c>
      <c r="S540">
        <v>1443.9765379999999</v>
      </c>
      <c r="T540">
        <v>1702.97889674422</v>
      </c>
      <c r="U540">
        <v>0.35454863048474272</v>
      </c>
      <c r="V540">
        <v>0.15029509987786241</v>
      </c>
      <c r="W540">
        <v>0</v>
      </c>
      <c r="X540">
        <v>9221.8000000000011</v>
      </c>
      <c r="Y540">
        <v>104.19999999999999</v>
      </c>
      <c r="Z540">
        <v>54100.201535508641</v>
      </c>
      <c r="AA540">
        <v>16.383177570093459</v>
      </c>
      <c r="AB540">
        <v>13.85774028790787</v>
      </c>
      <c r="AC540">
        <v>19.5</v>
      </c>
      <c r="AD540">
        <v>74.050078871794867</v>
      </c>
      <c r="AE540">
        <v>0.70920000000000005</v>
      </c>
      <c r="AF540">
        <v>9.9738623436677207E-2</v>
      </c>
      <c r="AG540">
        <v>0.20080863017422446</v>
      </c>
      <c r="AH540">
        <v>0.30576064547301257</v>
      </c>
      <c r="AI540">
        <v>157.66461158387602</v>
      </c>
      <c r="AJ540">
        <v>6.041881808278867</v>
      </c>
      <c r="AK540">
        <v>1.2951326955513389</v>
      </c>
      <c r="AL540">
        <v>3.7319201981868018</v>
      </c>
      <c r="AM540">
        <v>0.5</v>
      </c>
      <c r="AN540">
        <v>1.87095726319667</v>
      </c>
      <c r="AO540">
        <v>148</v>
      </c>
      <c r="AP540">
        <v>8.7500000000000008E-3</v>
      </c>
      <c r="AQ540">
        <v>5.39</v>
      </c>
      <c r="AR540">
        <v>2.8738693553946915</v>
      </c>
      <c r="AS540">
        <v>-34146.549999999988</v>
      </c>
      <c r="AT540">
        <v>0.31087762729286122</v>
      </c>
      <c r="AU540">
        <v>15704509.470000001</v>
      </c>
    </row>
    <row r="541" spans="1:47" ht="15" x14ac:dyDescent="0.25">
      <c r="A541" t="s">
        <v>1302</v>
      </c>
      <c r="B541" t="s">
        <v>685</v>
      </c>
      <c r="C541" t="s">
        <v>143</v>
      </c>
      <c r="D541"/>
      <c r="E541">
        <v>85.168000000000006</v>
      </c>
      <c r="F541" t="s">
        <v>1520</v>
      </c>
      <c r="G541">
        <v>39438</v>
      </c>
      <c r="H541">
        <v>0.42809679162959369</v>
      </c>
      <c r="I541">
        <v>17959</v>
      </c>
      <c r="J541">
        <v>1.700622295755821E-3</v>
      </c>
      <c r="K541">
        <v>0.73488724511498404</v>
      </c>
      <c r="L541" s="126">
        <v>109215.827</v>
      </c>
      <c r="M541">
        <v>38597</v>
      </c>
      <c r="N541">
        <v>20</v>
      </c>
      <c r="O541">
        <v>32.790000000000006</v>
      </c>
      <c r="P541">
        <v>0</v>
      </c>
      <c r="Q541">
        <v>343.26000000000005</v>
      </c>
      <c r="R541">
        <v>9571.6</v>
      </c>
      <c r="S541">
        <v>2065.3769419999999</v>
      </c>
      <c r="T541">
        <v>2351.8419526736097</v>
      </c>
      <c r="U541">
        <v>0.47548156805170727</v>
      </c>
      <c r="V541">
        <v>0.10113861143318603</v>
      </c>
      <c r="W541">
        <v>4.8417312097599665E-4</v>
      </c>
      <c r="X541">
        <v>8405.7999999999993</v>
      </c>
      <c r="Y541">
        <v>110</v>
      </c>
      <c r="Z541">
        <v>59807.818181818184</v>
      </c>
      <c r="AA541">
        <v>12.118181818181819</v>
      </c>
      <c r="AB541">
        <v>18.776154018181817</v>
      </c>
      <c r="AC541">
        <v>9</v>
      </c>
      <c r="AD541">
        <v>229.48632688888887</v>
      </c>
      <c r="AE541">
        <v>0.56520000000000004</v>
      </c>
      <c r="AF541">
        <v>9.7972670357339253E-2</v>
      </c>
      <c r="AG541">
        <v>0</v>
      </c>
      <c r="AH541">
        <v>0.32970243673749172</v>
      </c>
      <c r="AI541">
        <v>164.36902780141526</v>
      </c>
      <c r="AJ541">
        <v>4.7544902852564475</v>
      </c>
      <c r="AK541">
        <v>1.3225852764784203</v>
      </c>
      <c r="AL541">
        <v>0</v>
      </c>
      <c r="AM541">
        <v>0.5</v>
      </c>
      <c r="AN541">
        <v>0.92439972116955005</v>
      </c>
      <c r="AO541">
        <v>63</v>
      </c>
      <c r="AP541">
        <v>2.2962112514351322E-2</v>
      </c>
      <c r="AQ541">
        <v>13.41</v>
      </c>
      <c r="AR541">
        <v>2.6533358316625759</v>
      </c>
      <c r="AS541">
        <v>-66922.979999999981</v>
      </c>
      <c r="AT541">
        <v>0.48930535605834219</v>
      </c>
      <c r="AU541">
        <v>19769017.629999999</v>
      </c>
    </row>
    <row r="542" spans="1:47" ht="15" x14ac:dyDescent="0.25">
      <c r="A542" t="s">
        <v>1303</v>
      </c>
      <c r="B542" t="s">
        <v>452</v>
      </c>
      <c r="C542" t="s">
        <v>168</v>
      </c>
      <c r="D542"/>
      <c r="E542">
        <v>94.838000000000008</v>
      </c>
      <c r="F542" t="s">
        <v>1516</v>
      </c>
      <c r="G542">
        <v>2129</v>
      </c>
      <c r="H542">
        <v>0.36393378839262303</v>
      </c>
      <c r="I542">
        <v>-27827</v>
      </c>
      <c r="J542">
        <v>0</v>
      </c>
      <c r="K542">
        <v>0.79309043276017488</v>
      </c>
      <c r="L542" s="126">
        <v>153794.29079999999</v>
      </c>
      <c r="M542">
        <v>35900</v>
      </c>
      <c r="N542">
        <v>34</v>
      </c>
      <c r="O542">
        <v>2.82</v>
      </c>
      <c r="P542">
        <v>0</v>
      </c>
      <c r="Q542">
        <v>110.6</v>
      </c>
      <c r="R542">
        <v>10877.9</v>
      </c>
      <c r="S542">
        <v>1154.16787</v>
      </c>
      <c r="T542">
        <v>1346.8551331403901</v>
      </c>
      <c r="U542">
        <v>0.36995740143069483</v>
      </c>
      <c r="V542">
        <v>0.11904530404229671</v>
      </c>
      <c r="W542">
        <v>8.6642508944561073E-4</v>
      </c>
      <c r="X542">
        <v>9321.6</v>
      </c>
      <c r="Y542">
        <v>80.5</v>
      </c>
      <c r="Z542">
        <v>55945.254658385093</v>
      </c>
      <c r="AA542">
        <v>14.975308641975309</v>
      </c>
      <c r="AB542">
        <v>14.337489068322981</v>
      </c>
      <c r="AC542">
        <v>9.5</v>
      </c>
      <c r="AD542">
        <v>121.4913547368421</v>
      </c>
      <c r="AE542">
        <v>0.43219999999999997</v>
      </c>
      <c r="AF542">
        <v>9.9757064733238907E-2</v>
      </c>
      <c r="AG542">
        <v>0.20640918884834353</v>
      </c>
      <c r="AH542">
        <v>0.30739502285946196</v>
      </c>
      <c r="AI542">
        <v>165.50452058590056</v>
      </c>
      <c r="AJ542">
        <v>5.6925941786200402</v>
      </c>
      <c r="AK542">
        <v>1.0009650298398074</v>
      </c>
      <c r="AL542">
        <v>3.3940084284368131</v>
      </c>
      <c r="AM542">
        <v>4</v>
      </c>
      <c r="AN542">
        <v>1.3173632542022</v>
      </c>
      <c r="AO542">
        <v>81</v>
      </c>
      <c r="AP542">
        <v>4.5400238948626048E-2</v>
      </c>
      <c r="AQ542">
        <v>9.74</v>
      </c>
      <c r="AR542">
        <v>4.0821704195936972</v>
      </c>
      <c r="AS542">
        <v>-57698.670000000042</v>
      </c>
      <c r="AT542">
        <v>0.45852659775277466</v>
      </c>
      <c r="AU542">
        <v>12554903.689999999</v>
      </c>
    </row>
    <row r="543" spans="1:47" ht="15" x14ac:dyDescent="0.25">
      <c r="A543" t="s">
        <v>1304</v>
      </c>
      <c r="B543" t="s">
        <v>306</v>
      </c>
      <c r="C543" t="s">
        <v>122</v>
      </c>
      <c r="D543"/>
      <c r="E543">
        <v>99.474000000000004</v>
      </c>
      <c r="F543" t="s">
        <v>1516</v>
      </c>
      <c r="G543">
        <v>6905268</v>
      </c>
      <c r="H543">
        <v>0.28589397124032762</v>
      </c>
      <c r="I543">
        <v>5810675</v>
      </c>
      <c r="J543">
        <v>0</v>
      </c>
      <c r="K543">
        <v>0.76134744216166106</v>
      </c>
      <c r="L543" s="126">
        <v>297405.81030000001</v>
      </c>
      <c r="M543">
        <v>80585</v>
      </c>
      <c r="N543">
        <v>51</v>
      </c>
      <c r="O543">
        <v>55.339999999999996</v>
      </c>
      <c r="P543">
        <v>0</v>
      </c>
      <c r="Q543">
        <v>-1.5</v>
      </c>
      <c r="R543">
        <v>15585.9</v>
      </c>
      <c r="S543">
        <v>5852.1137550000003</v>
      </c>
      <c r="T543">
        <v>6920.3969771547609</v>
      </c>
      <c r="U543">
        <v>3.0797468836967264E-2</v>
      </c>
      <c r="V543">
        <v>0.15230591839375479</v>
      </c>
      <c r="W543">
        <v>1.4814011078634609E-2</v>
      </c>
      <c r="X543">
        <v>13180</v>
      </c>
      <c r="Y543">
        <v>414.2600000000001</v>
      </c>
      <c r="Z543">
        <v>83132.204412687657</v>
      </c>
      <c r="AA543">
        <v>13.663019693654267</v>
      </c>
      <c r="AB543">
        <v>14.126668650123108</v>
      </c>
      <c r="AC543">
        <v>32</v>
      </c>
      <c r="AD543">
        <v>182.87855484375001</v>
      </c>
      <c r="AE543">
        <v>0</v>
      </c>
      <c r="AF543">
        <v>0.12188657505865678</v>
      </c>
      <c r="AG543">
        <v>0.140388615177541</v>
      </c>
      <c r="AH543">
        <v>0.26361741139170553</v>
      </c>
      <c r="AI543">
        <v>165.51421256506316</v>
      </c>
      <c r="AJ543">
        <v>7.2730204788727741</v>
      </c>
      <c r="AK543">
        <v>1.4279365749611814</v>
      </c>
      <c r="AL543">
        <v>5.2048817788000923</v>
      </c>
      <c r="AM543">
        <v>2</v>
      </c>
      <c r="AN543">
        <v>0.48072440641588099</v>
      </c>
      <c r="AO543">
        <v>10</v>
      </c>
      <c r="AP543">
        <v>9.2071611253196933E-2</v>
      </c>
      <c r="AQ543">
        <v>70.8</v>
      </c>
      <c r="AR543">
        <v>14.108545676067578</v>
      </c>
      <c r="AS543">
        <v>124202.65999999992</v>
      </c>
      <c r="AT543">
        <v>0.11064283292361334</v>
      </c>
      <c r="AU543">
        <v>91210700.659999996</v>
      </c>
    </row>
    <row r="544" spans="1:47" ht="15" x14ac:dyDescent="0.25">
      <c r="A544" t="s">
        <v>1305</v>
      </c>
      <c r="B544" t="s">
        <v>389</v>
      </c>
      <c r="C544" t="s">
        <v>347</v>
      </c>
      <c r="D544"/>
      <c r="E544">
        <v>88.213000000000008</v>
      </c>
      <c r="F544" t="s">
        <v>1516</v>
      </c>
      <c r="G544">
        <v>628739</v>
      </c>
      <c r="H544">
        <v>0.27822426223594332</v>
      </c>
      <c r="I544">
        <v>628739</v>
      </c>
      <c r="J544">
        <v>6.3948483081987728E-3</v>
      </c>
      <c r="K544">
        <v>0.70304060000540247</v>
      </c>
      <c r="L544" s="126">
        <v>176380.82750000001</v>
      </c>
      <c r="M544">
        <v>37044</v>
      </c>
      <c r="N544">
        <v>48</v>
      </c>
      <c r="O544">
        <v>57.070000000000007</v>
      </c>
      <c r="P544">
        <v>0</v>
      </c>
      <c r="Q544">
        <v>-16.47</v>
      </c>
      <c r="R544">
        <v>11404.1</v>
      </c>
      <c r="S544">
        <v>1538.089477</v>
      </c>
      <c r="T544">
        <v>1833.0913233920901</v>
      </c>
      <c r="U544">
        <v>0.37416658302773109</v>
      </c>
      <c r="V544">
        <v>0.15761170570702759</v>
      </c>
      <c r="W544">
        <v>2.551614297274072E-2</v>
      </c>
      <c r="X544">
        <v>9568.8000000000011</v>
      </c>
      <c r="Y544">
        <v>93.419999999999987</v>
      </c>
      <c r="Z544">
        <v>57088.771141083285</v>
      </c>
      <c r="AA544">
        <v>15.629310344827585</v>
      </c>
      <c r="AB544">
        <v>16.464241886105761</v>
      </c>
      <c r="AC544">
        <v>10.5</v>
      </c>
      <c r="AD544">
        <v>146.48471209523808</v>
      </c>
      <c r="AE544">
        <v>0.41</v>
      </c>
      <c r="AF544">
        <v>0.11873401233542762</v>
      </c>
      <c r="AG544">
        <v>0.18612367060524712</v>
      </c>
      <c r="AH544">
        <v>0.30959508667347796</v>
      </c>
      <c r="AI544">
        <v>156.63002939847823</v>
      </c>
      <c r="AJ544">
        <v>7.6612103639933427</v>
      </c>
      <c r="AK544">
        <v>1.3416735225871796</v>
      </c>
      <c r="AL544">
        <v>3.1478246738422073</v>
      </c>
      <c r="AM544">
        <v>2</v>
      </c>
      <c r="AN544">
        <v>1.3646531915135101</v>
      </c>
      <c r="AO544">
        <v>214</v>
      </c>
      <c r="AP544">
        <v>7.4468085106382975E-2</v>
      </c>
      <c r="AQ544">
        <v>2.5</v>
      </c>
      <c r="AR544">
        <v>3.4643624729650266</v>
      </c>
      <c r="AS544">
        <v>11722.800000000047</v>
      </c>
      <c r="AT544">
        <v>0.5665831335477991</v>
      </c>
      <c r="AU544">
        <v>17540533.09</v>
      </c>
    </row>
    <row r="545" spans="1:47" ht="15" x14ac:dyDescent="0.25">
      <c r="A545" t="s">
        <v>1306</v>
      </c>
      <c r="B545" t="s">
        <v>529</v>
      </c>
      <c r="C545" t="s">
        <v>212</v>
      </c>
      <c r="D545"/>
      <c r="E545">
        <v>78.72</v>
      </c>
      <c r="F545" t="s">
        <v>1520</v>
      </c>
      <c r="G545">
        <v>1037438</v>
      </c>
      <c r="H545">
        <v>0.65131704042526983</v>
      </c>
      <c r="I545">
        <v>1002208</v>
      </c>
      <c r="J545">
        <v>7.2537909195485696E-3</v>
      </c>
      <c r="K545">
        <v>0.52556186443504782</v>
      </c>
      <c r="L545" s="126">
        <v>183069.67610000001</v>
      </c>
      <c r="M545">
        <v>35670</v>
      </c>
      <c r="N545">
        <v>25</v>
      </c>
      <c r="O545">
        <v>18.75</v>
      </c>
      <c r="P545">
        <v>0</v>
      </c>
      <c r="Q545">
        <v>-115.54</v>
      </c>
      <c r="R545">
        <v>12542.6</v>
      </c>
      <c r="S545">
        <v>423.640871</v>
      </c>
      <c r="T545">
        <v>527.41104979107809</v>
      </c>
      <c r="U545">
        <v>0.57571917087291602</v>
      </c>
      <c r="V545">
        <v>0.19918121639401501</v>
      </c>
      <c r="W545">
        <v>5.7948705331596767E-3</v>
      </c>
      <c r="X545">
        <v>10074.800000000001</v>
      </c>
      <c r="Y545">
        <v>33.700000000000003</v>
      </c>
      <c r="Z545">
        <v>49243.649851632043</v>
      </c>
      <c r="AA545">
        <v>12.514285714285714</v>
      </c>
      <c r="AB545">
        <v>12.570945727002966</v>
      </c>
      <c r="AC545">
        <v>7.68</v>
      </c>
      <c r="AD545">
        <v>55.161571744791672</v>
      </c>
      <c r="AE545">
        <v>0.72030000000000005</v>
      </c>
      <c r="AF545">
        <v>0.11333460275400609</v>
      </c>
      <c r="AG545">
        <v>0.12846515778575143</v>
      </c>
      <c r="AH545">
        <v>0.27836694904491827</v>
      </c>
      <c r="AI545">
        <v>283.61286227267721</v>
      </c>
      <c r="AJ545">
        <v>4.9613971702039121</v>
      </c>
      <c r="AK545">
        <v>1.8819634623387433</v>
      </c>
      <c r="AL545">
        <v>1.6613846858094048</v>
      </c>
      <c r="AM545">
        <v>0.5</v>
      </c>
      <c r="AN545">
        <v>1.3559370204199199</v>
      </c>
      <c r="AO545">
        <v>98</v>
      </c>
      <c r="AP545">
        <v>1.9138755980861243E-2</v>
      </c>
      <c r="AQ545">
        <v>2.09</v>
      </c>
      <c r="AR545">
        <v>2.9732130206235605</v>
      </c>
      <c r="AS545">
        <v>4181.390000000014</v>
      </c>
      <c r="AT545">
        <v>0.73849238109879056</v>
      </c>
      <c r="AU545">
        <v>5313552.26</v>
      </c>
    </row>
    <row r="546" spans="1:47" ht="15" x14ac:dyDescent="0.25">
      <c r="A546" t="s">
        <v>1307</v>
      </c>
      <c r="B546" t="s">
        <v>307</v>
      </c>
      <c r="C546" t="s">
        <v>308</v>
      </c>
      <c r="D546"/>
      <c r="E546">
        <v>77.06</v>
      </c>
      <c r="F546" t="s">
        <v>1520</v>
      </c>
      <c r="G546">
        <v>706024</v>
      </c>
      <c r="H546">
        <v>0.38026214209603826</v>
      </c>
      <c r="I546">
        <v>706024</v>
      </c>
      <c r="J546">
        <v>0</v>
      </c>
      <c r="K546">
        <v>0.65155322739319077</v>
      </c>
      <c r="L546" s="126">
        <v>123571.3792</v>
      </c>
      <c r="M546">
        <v>32913</v>
      </c>
      <c r="N546">
        <v>35</v>
      </c>
      <c r="O546">
        <v>99.080000000000013</v>
      </c>
      <c r="P546">
        <v>0</v>
      </c>
      <c r="Q546">
        <v>-147.21999999999997</v>
      </c>
      <c r="R546">
        <v>12098.300000000001</v>
      </c>
      <c r="S546">
        <v>1925.724377</v>
      </c>
      <c r="T546">
        <v>2472.1286340992601</v>
      </c>
      <c r="U546">
        <v>0.53049281932624148</v>
      </c>
      <c r="V546">
        <v>0.18484547438431267</v>
      </c>
      <c r="W546">
        <v>2.0771404505100679E-3</v>
      </c>
      <c r="X546">
        <v>9424.3000000000011</v>
      </c>
      <c r="Y546">
        <v>118</v>
      </c>
      <c r="Z546">
        <v>58932.754237288136</v>
      </c>
      <c r="AA546">
        <v>14.381355932203389</v>
      </c>
      <c r="AB546">
        <v>16.31969811016949</v>
      </c>
      <c r="AC546">
        <v>19</v>
      </c>
      <c r="AD546">
        <v>101.35391457894737</v>
      </c>
      <c r="AE546">
        <v>0.43219999999999997</v>
      </c>
      <c r="AF546">
        <v>0.12995659801440737</v>
      </c>
      <c r="AG546">
        <v>0.14503841813874982</v>
      </c>
      <c r="AH546">
        <v>0.27927496471956326</v>
      </c>
      <c r="AI546">
        <v>135.32154606982991</v>
      </c>
      <c r="AJ546">
        <v>4.9846773116596061</v>
      </c>
      <c r="AK546">
        <v>1.0248611239024989</v>
      </c>
      <c r="AL546">
        <v>3.1019794544728927</v>
      </c>
      <c r="AM546">
        <v>3.5</v>
      </c>
      <c r="AN546">
        <v>1.20756377458117</v>
      </c>
      <c r="AO546">
        <v>53</v>
      </c>
      <c r="AP546">
        <v>3.7444933920704845E-2</v>
      </c>
      <c r="AQ546">
        <v>15.11</v>
      </c>
      <c r="AR546">
        <v>3.0521483788073462</v>
      </c>
      <c r="AS546">
        <v>-8909.1300000000047</v>
      </c>
      <c r="AT546">
        <v>0.50030812667827362</v>
      </c>
      <c r="AU546">
        <v>23297976.559999999</v>
      </c>
    </row>
    <row r="547" spans="1:47" ht="15" x14ac:dyDescent="0.25">
      <c r="A547" t="s">
        <v>1308</v>
      </c>
      <c r="B547" t="s">
        <v>694</v>
      </c>
      <c r="C547" t="s">
        <v>250</v>
      </c>
      <c r="D547"/>
      <c r="E547">
        <v>86.618000000000009</v>
      </c>
      <c r="F547" t="s">
        <v>1517</v>
      </c>
      <c r="G547">
        <v>1974927</v>
      </c>
      <c r="H547">
        <v>0.73734391735402771</v>
      </c>
      <c r="I547">
        <v>1954696</v>
      </c>
      <c r="J547">
        <v>4.6246709917704927E-4</v>
      </c>
      <c r="K547">
        <v>0.56814198866407806</v>
      </c>
      <c r="L547" s="126">
        <v>94780.263099999996</v>
      </c>
      <c r="M547">
        <v>39278</v>
      </c>
      <c r="N547">
        <v>15</v>
      </c>
      <c r="O547">
        <v>12.44</v>
      </c>
      <c r="P547">
        <v>0</v>
      </c>
      <c r="Q547">
        <v>181.66999999999996</v>
      </c>
      <c r="R547">
        <v>10122.200000000001</v>
      </c>
      <c r="S547">
        <v>1017.934905</v>
      </c>
      <c r="T547">
        <v>1250.1202994612702</v>
      </c>
      <c r="U547">
        <v>0.48326819385371211</v>
      </c>
      <c r="V547">
        <v>0.13239316712496466</v>
      </c>
      <c r="W547">
        <v>0</v>
      </c>
      <c r="X547">
        <v>8242.2000000000007</v>
      </c>
      <c r="Y547">
        <v>67</v>
      </c>
      <c r="Z547">
        <v>47976.567164179105</v>
      </c>
      <c r="AA547">
        <v>6.5373134328358207</v>
      </c>
      <c r="AB547">
        <v>15.193058283582088</v>
      </c>
      <c r="AC547">
        <v>8</v>
      </c>
      <c r="AD547">
        <v>127.24186312499999</v>
      </c>
      <c r="AE547">
        <v>0.33250000000000002</v>
      </c>
      <c r="AF547">
        <v>0.11099012047982786</v>
      </c>
      <c r="AG547">
        <v>0.15720227265154835</v>
      </c>
      <c r="AH547">
        <v>0.27029795670271778</v>
      </c>
      <c r="AI547">
        <v>202.54242092228876</v>
      </c>
      <c r="AJ547">
        <v>4.8982218503698318</v>
      </c>
      <c r="AK547">
        <v>1.4667897174730204</v>
      </c>
      <c r="AL547">
        <v>2.9465722323269068</v>
      </c>
      <c r="AM547">
        <v>0</v>
      </c>
      <c r="AN547">
        <v>0</v>
      </c>
      <c r="AO547">
        <v>49</v>
      </c>
      <c r="AP547">
        <v>0</v>
      </c>
      <c r="AQ547">
        <v>0</v>
      </c>
      <c r="AR547">
        <v>3.3228052022023924</v>
      </c>
      <c r="AS547">
        <v>-57010.049999999988</v>
      </c>
      <c r="AT547">
        <v>0.51428741517721233</v>
      </c>
      <c r="AU547">
        <v>10303766.859999999</v>
      </c>
    </row>
    <row r="548" spans="1:47" ht="15" x14ac:dyDescent="0.25">
      <c r="A548" t="s">
        <v>1309</v>
      </c>
      <c r="B548" t="s">
        <v>624</v>
      </c>
      <c r="C548" t="s">
        <v>141</v>
      </c>
      <c r="D548"/>
      <c r="E548">
        <v>92.047000000000011</v>
      </c>
      <c r="F548" t="s">
        <v>1516</v>
      </c>
      <c r="G548">
        <v>-442823</v>
      </c>
      <c r="H548">
        <v>0.21140366182718426</v>
      </c>
      <c r="I548">
        <v>-244085</v>
      </c>
      <c r="J548">
        <v>0</v>
      </c>
      <c r="K548">
        <v>0.75780938332551984</v>
      </c>
      <c r="L548" s="126">
        <v>126703.2867</v>
      </c>
      <c r="M548">
        <v>44298</v>
      </c>
      <c r="N548">
        <v>0</v>
      </c>
      <c r="O548">
        <v>35.57</v>
      </c>
      <c r="P548">
        <v>0</v>
      </c>
      <c r="Q548">
        <v>-37.04</v>
      </c>
      <c r="R548">
        <v>11455.7</v>
      </c>
      <c r="S548">
        <v>1828.120774</v>
      </c>
      <c r="T548">
        <v>2146.2738045573701</v>
      </c>
      <c r="U548">
        <v>0.31602387775283824</v>
      </c>
      <c r="V548">
        <v>0.13998454677590136</v>
      </c>
      <c r="W548">
        <v>3.282058869049316E-3</v>
      </c>
      <c r="X548">
        <v>9757.5</v>
      </c>
      <c r="Y548">
        <v>114.5</v>
      </c>
      <c r="Z548">
        <v>62101.20524017467</v>
      </c>
      <c r="AA548">
        <v>13.739495798319327</v>
      </c>
      <c r="AB548">
        <v>15.966120296943231</v>
      </c>
      <c r="AC548">
        <v>12</v>
      </c>
      <c r="AD548">
        <v>152.34339783333334</v>
      </c>
      <c r="AE548">
        <v>0.49869999999999998</v>
      </c>
      <c r="AF548">
        <v>0.10699068879881354</v>
      </c>
      <c r="AG548">
        <v>0.16227329353438727</v>
      </c>
      <c r="AH548">
        <v>0.28012793070074687</v>
      </c>
      <c r="AI548">
        <v>100.86696821268112</v>
      </c>
      <c r="AJ548">
        <v>12.430009436162194</v>
      </c>
      <c r="AK548">
        <v>1.5320887541554364</v>
      </c>
      <c r="AL548">
        <v>3.6370250600606302</v>
      </c>
      <c r="AM548">
        <v>3.8</v>
      </c>
      <c r="AN548">
        <v>1.0009123462413601</v>
      </c>
      <c r="AO548">
        <v>61</v>
      </c>
      <c r="AP548">
        <v>1.6528925619834711E-2</v>
      </c>
      <c r="AQ548">
        <v>14.2</v>
      </c>
      <c r="AR548">
        <v>3.9014988390478766</v>
      </c>
      <c r="AS548">
        <v>31417.790000000037</v>
      </c>
      <c r="AT548">
        <v>0.36310815182255324</v>
      </c>
      <c r="AU548">
        <v>20942354.030000001</v>
      </c>
    </row>
    <row r="549" spans="1:47" ht="15" x14ac:dyDescent="0.25">
      <c r="A549" t="s">
        <v>1310</v>
      </c>
      <c r="B549" t="s">
        <v>524</v>
      </c>
      <c r="C549" t="s">
        <v>179</v>
      </c>
      <c r="D549"/>
      <c r="E549">
        <v>99.841000000000008</v>
      </c>
      <c r="F549" t="s">
        <v>1520</v>
      </c>
      <c r="G549">
        <v>-402675</v>
      </c>
      <c r="H549">
        <v>0.45140939583383066</v>
      </c>
      <c r="I549">
        <v>-561104</v>
      </c>
      <c r="J549">
        <v>0</v>
      </c>
      <c r="K549">
        <v>0.73508146785727757</v>
      </c>
      <c r="L549" s="126">
        <v>283105.7634</v>
      </c>
      <c r="M549">
        <v>52328</v>
      </c>
      <c r="N549">
        <v>14</v>
      </c>
      <c r="O549">
        <v>11.93</v>
      </c>
      <c r="P549">
        <v>0</v>
      </c>
      <c r="Q549">
        <v>100.57</v>
      </c>
      <c r="R549">
        <v>11253.9</v>
      </c>
      <c r="S549">
        <v>1066.8115740000001</v>
      </c>
      <c r="T549">
        <v>1228.9702391880801</v>
      </c>
      <c r="U549">
        <v>0.12681143258762581</v>
      </c>
      <c r="V549">
        <v>8.2742892138888621E-2</v>
      </c>
      <c r="W549">
        <v>1.5253299079786699E-2</v>
      </c>
      <c r="X549">
        <v>9769</v>
      </c>
      <c r="Y549">
        <v>70.069999999999993</v>
      </c>
      <c r="Z549">
        <v>54684.11588411589</v>
      </c>
      <c r="AA549">
        <v>12.428571428571429</v>
      </c>
      <c r="AB549">
        <v>15.22494040245469</v>
      </c>
      <c r="AC549">
        <v>12</v>
      </c>
      <c r="AD549">
        <v>88.900964500000001</v>
      </c>
      <c r="AE549">
        <v>0.48759999999999998</v>
      </c>
      <c r="AF549">
        <v>0.1080892761649986</v>
      </c>
      <c r="AG549">
        <v>9.6822570453663614E-3</v>
      </c>
      <c r="AH549">
        <v>0.2941512013044828</v>
      </c>
      <c r="AI549">
        <v>224.26828301358492</v>
      </c>
      <c r="AJ549">
        <v>6.6792880728269779</v>
      </c>
      <c r="AK549">
        <v>1.3831223145470048</v>
      </c>
      <c r="AL549">
        <v>2.7515766639359334</v>
      </c>
      <c r="AM549">
        <v>1.5</v>
      </c>
      <c r="AN549">
        <v>0.812177775180429</v>
      </c>
      <c r="AO549">
        <v>48</v>
      </c>
      <c r="AP549">
        <v>7.3394495412844041E-3</v>
      </c>
      <c r="AQ549">
        <v>10.6</v>
      </c>
      <c r="AR549">
        <v>4.3659441348973607</v>
      </c>
      <c r="AS549">
        <v>-20917.169999999984</v>
      </c>
      <c r="AT549">
        <v>0.3551600846138635</v>
      </c>
      <c r="AU549">
        <v>12005786.51</v>
      </c>
    </row>
    <row r="550" spans="1:47" ht="15" x14ac:dyDescent="0.25">
      <c r="A550" t="s">
        <v>1311</v>
      </c>
      <c r="B550" t="s">
        <v>310</v>
      </c>
      <c r="C550" t="s">
        <v>311</v>
      </c>
      <c r="D550"/>
      <c r="E550">
        <v>85.548000000000002</v>
      </c>
      <c r="F550" t="s">
        <v>1520</v>
      </c>
      <c r="G550">
        <v>521396</v>
      </c>
      <c r="H550">
        <v>0.22753192405192393</v>
      </c>
      <c r="I550">
        <v>486125</v>
      </c>
      <c r="J550">
        <v>1.9505694696625052E-3</v>
      </c>
      <c r="K550">
        <v>0.72332787482537475</v>
      </c>
      <c r="L550" s="126">
        <v>114469.27959999999</v>
      </c>
      <c r="M550">
        <v>32704</v>
      </c>
      <c r="N550">
        <v>44</v>
      </c>
      <c r="O550">
        <v>37.25</v>
      </c>
      <c r="P550">
        <v>0</v>
      </c>
      <c r="Q550">
        <v>-261.75</v>
      </c>
      <c r="R550">
        <v>10941.5</v>
      </c>
      <c r="S550">
        <v>2041.5974369999999</v>
      </c>
      <c r="T550">
        <v>2535.9231108936201</v>
      </c>
      <c r="U550">
        <v>0.47676259891386219</v>
      </c>
      <c r="V550">
        <v>0.16878235334500963</v>
      </c>
      <c r="W550">
        <v>4.8020705856714882E-3</v>
      </c>
      <c r="X550">
        <v>8808.6</v>
      </c>
      <c r="Y550">
        <v>137.63</v>
      </c>
      <c r="Z550">
        <v>53380.186005958007</v>
      </c>
      <c r="AA550">
        <v>13.007042253521126</v>
      </c>
      <c r="AB550">
        <v>14.833956528373173</v>
      </c>
      <c r="AC550">
        <v>14</v>
      </c>
      <c r="AD550">
        <v>145.82838835714284</v>
      </c>
      <c r="AE550">
        <v>0.62050000000000005</v>
      </c>
      <c r="AF550">
        <v>0.11321043732454736</v>
      </c>
      <c r="AG550">
        <v>0.17435556084821463</v>
      </c>
      <c r="AH550">
        <v>0.30666104383996651</v>
      </c>
      <c r="AI550">
        <v>188.26924105312736</v>
      </c>
      <c r="AJ550">
        <v>6.0192961209251505</v>
      </c>
      <c r="AK550">
        <v>1.6104318495199939</v>
      </c>
      <c r="AL550">
        <v>3.0393100137887976</v>
      </c>
      <c r="AM550">
        <v>2.5</v>
      </c>
      <c r="AN550">
        <v>0.53723333898911696</v>
      </c>
      <c r="AO550">
        <v>71</v>
      </c>
      <c r="AP550">
        <v>0</v>
      </c>
      <c r="AQ550">
        <v>2.1</v>
      </c>
      <c r="AR550">
        <v>3.2916336477396566</v>
      </c>
      <c r="AS550">
        <v>23742.920000000042</v>
      </c>
      <c r="AT550">
        <v>0.55759169616246829</v>
      </c>
      <c r="AU550">
        <v>22338039.969999999</v>
      </c>
    </row>
    <row r="551" spans="1:47" ht="15" x14ac:dyDescent="0.25">
      <c r="A551" t="s">
        <v>1312</v>
      </c>
      <c r="B551" t="s">
        <v>309</v>
      </c>
      <c r="C551" t="s">
        <v>141</v>
      </c>
      <c r="D551"/>
      <c r="E551">
        <v>91.221000000000004</v>
      </c>
      <c r="F551" t="s">
        <v>1519</v>
      </c>
      <c r="G551">
        <v>993892</v>
      </c>
      <c r="H551">
        <v>0.47994154807665435</v>
      </c>
      <c r="I551">
        <v>993892</v>
      </c>
      <c r="J551">
        <v>9.2613881086320259E-3</v>
      </c>
      <c r="K551">
        <v>0.67084551569011153</v>
      </c>
      <c r="L551" s="126">
        <v>200242.2133</v>
      </c>
      <c r="M551">
        <v>42269</v>
      </c>
      <c r="N551">
        <v>105</v>
      </c>
      <c r="O551">
        <v>97.94</v>
      </c>
      <c r="P551">
        <v>0.16</v>
      </c>
      <c r="Q551">
        <v>-64.349999999999994</v>
      </c>
      <c r="R551">
        <v>11501.4</v>
      </c>
      <c r="S551">
        <v>2833.2636889999999</v>
      </c>
      <c r="T551">
        <v>3380.4503568936198</v>
      </c>
      <c r="U551">
        <v>0.29311109030346238</v>
      </c>
      <c r="V551">
        <v>0.15222324934825368</v>
      </c>
      <c r="W551">
        <v>7.348333683458998E-3</v>
      </c>
      <c r="X551">
        <v>9639.7000000000007</v>
      </c>
      <c r="Y551">
        <v>165.3</v>
      </c>
      <c r="Z551">
        <v>64328.245614035084</v>
      </c>
      <c r="AA551">
        <v>17.461111111111112</v>
      </c>
      <c r="AB551">
        <v>17.140131209921353</v>
      </c>
      <c r="AC551">
        <v>36</v>
      </c>
      <c r="AD551">
        <v>78.701769138888892</v>
      </c>
      <c r="AE551">
        <v>0.69810000000000005</v>
      </c>
      <c r="AF551">
        <v>0.1495918950831959</v>
      </c>
      <c r="AG551">
        <v>0.13018280981266209</v>
      </c>
      <c r="AH551">
        <v>0.28611901746133317</v>
      </c>
      <c r="AI551">
        <v>183.95887471524364</v>
      </c>
      <c r="AJ551">
        <v>5.7574115509474222</v>
      </c>
      <c r="AK551">
        <v>0.95310745888366166</v>
      </c>
      <c r="AL551">
        <v>2.5230340135532341</v>
      </c>
      <c r="AM551">
        <v>0</v>
      </c>
      <c r="AN551">
        <v>0.88626075678632799</v>
      </c>
      <c r="AO551">
        <v>37</v>
      </c>
      <c r="AP551">
        <v>7.901907356948229E-2</v>
      </c>
      <c r="AQ551">
        <v>27.84</v>
      </c>
      <c r="AR551">
        <v>3.6001532306812347</v>
      </c>
      <c r="AS551">
        <v>-66736.189999999944</v>
      </c>
      <c r="AT551">
        <v>0.48090986014978171</v>
      </c>
      <c r="AU551">
        <v>32586559.390000001</v>
      </c>
    </row>
    <row r="552" spans="1:47" ht="15" x14ac:dyDescent="0.25">
      <c r="A552" t="s">
        <v>1313</v>
      </c>
      <c r="B552" t="s">
        <v>525</v>
      </c>
      <c r="C552" t="s">
        <v>179</v>
      </c>
      <c r="D552"/>
      <c r="E552">
        <v>80.554000000000002</v>
      </c>
      <c r="F552" t="s">
        <v>1520</v>
      </c>
      <c r="G552">
        <v>725512</v>
      </c>
      <c r="H552">
        <v>1.3130112720055946</v>
      </c>
      <c r="I552">
        <v>490288</v>
      </c>
      <c r="J552">
        <v>0</v>
      </c>
      <c r="K552">
        <v>0.52453819730944606</v>
      </c>
      <c r="L552" s="126">
        <v>210891.8774</v>
      </c>
      <c r="M552">
        <v>43795</v>
      </c>
      <c r="N552">
        <v>3</v>
      </c>
      <c r="O552">
        <v>0.8</v>
      </c>
      <c r="P552">
        <v>0</v>
      </c>
      <c r="Q552">
        <v>-45.79</v>
      </c>
      <c r="R552">
        <v>13999.2</v>
      </c>
      <c r="S552">
        <v>203.49919800000001</v>
      </c>
      <c r="T552">
        <v>233.380400128389</v>
      </c>
      <c r="U552">
        <v>0.40415952892354884</v>
      </c>
      <c r="V552">
        <v>0.13818831856035127</v>
      </c>
      <c r="W552">
        <v>0</v>
      </c>
      <c r="X552">
        <v>12206.800000000001</v>
      </c>
      <c r="Y552">
        <v>17.490000000000002</v>
      </c>
      <c r="Z552">
        <v>39591.538021726694</v>
      </c>
      <c r="AA552">
        <v>5.9047619047619051</v>
      </c>
      <c r="AB552">
        <v>11.635174271012007</v>
      </c>
      <c r="AC552">
        <v>4</v>
      </c>
      <c r="AD552">
        <v>50.874799500000002</v>
      </c>
      <c r="AE552">
        <v>0.27710000000000001</v>
      </c>
      <c r="AF552">
        <v>0.13396593047785121</v>
      </c>
      <c r="AG552">
        <v>0.13269787217718779</v>
      </c>
      <c r="AH552">
        <v>0.27291855177162772</v>
      </c>
      <c r="AI552">
        <v>352.79254515784379</v>
      </c>
      <c r="AJ552">
        <v>5.2047675957266026</v>
      </c>
      <c r="AK552">
        <v>1.0981480088588023</v>
      </c>
      <c r="AL552">
        <v>2.1951530093463152</v>
      </c>
      <c r="AM552">
        <v>4</v>
      </c>
      <c r="AN552">
        <v>1.02483903507059</v>
      </c>
      <c r="AO552">
        <v>48</v>
      </c>
      <c r="AP552">
        <v>4.5454545454545456E-2</v>
      </c>
      <c r="AQ552">
        <v>2.17</v>
      </c>
      <c r="AR552">
        <v>3.5621974491752972</v>
      </c>
      <c r="AS552">
        <v>9204.5</v>
      </c>
      <c r="AT552">
        <v>0.56937161328108365</v>
      </c>
      <c r="AU552">
        <v>2848830.94</v>
      </c>
    </row>
    <row r="553" spans="1:47" ht="15" x14ac:dyDescent="0.25">
      <c r="A553" t="s">
        <v>1314</v>
      </c>
      <c r="B553" t="s">
        <v>478</v>
      </c>
      <c r="C553" t="s">
        <v>204</v>
      </c>
      <c r="D553"/>
      <c r="E553">
        <v>87.177000000000007</v>
      </c>
      <c r="F553" t="s">
        <v>1519</v>
      </c>
      <c r="G553">
        <v>651301</v>
      </c>
      <c r="H553">
        <v>0.59298041647019706</v>
      </c>
      <c r="I553">
        <v>651301</v>
      </c>
      <c r="J553">
        <v>6.3282768772994782E-2</v>
      </c>
      <c r="K553">
        <v>0.67892052731563135</v>
      </c>
      <c r="L553" s="126">
        <v>229228.2868</v>
      </c>
      <c r="M553">
        <v>38062</v>
      </c>
      <c r="N553">
        <v>0</v>
      </c>
      <c r="O553">
        <v>27.67</v>
      </c>
      <c r="P553">
        <v>0</v>
      </c>
      <c r="Q553">
        <v>67.360000000000014</v>
      </c>
      <c r="R553">
        <v>11637.9</v>
      </c>
      <c r="S553">
        <v>1829.511763</v>
      </c>
      <c r="T553">
        <v>2206.9165686610604</v>
      </c>
      <c r="U553">
        <v>0.37421581311800511</v>
      </c>
      <c r="V553">
        <v>0.1582079087184311</v>
      </c>
      <c r="W553">
        <v>2.1863756663913834E-3</v>
      </c>
      <c r="X553">
        <v>9647.7000000000007</v>
      </c>
      <c r="Y553">
        <v>110</v>
      </c>
      <c r="Z553">
        <v>60283.327272727271</v>
      </c>
      <c r="AA553">
        <v>13.936936936936936</v>
      </c>
      <c r="AB553">
        <v>16.631925118181819</v>
      </c>
      <c r="AC553">
        <v>14.25</v>
      </c>
      <c r="AD553">
        <v>128.3867903859649</v>
      </c>
      <c r="AE553">
        <v>0.53190000000000004</v>
      </c>
      <c r="AF553">
        <v>0.10831131107008531</v>
      </c>
      <c r="AG553">
        <v>0.15053346260102579</v>
      </c>
      <c r="AH553">
        <v>0.28473839343090662</v>
      </c>
      <c r="AI553">
        <v>154.92384675091046</v>
      </c>
      <c r="AJ553">
        <v>7.7911048741333992</v>
      </c>
      <c r="AK553">
        <v>1.8415905939633428</v>
      </c>
      <c r="AL553">
        <v>4.9623167922098546</v>
      </c>
      <c r="AM553">
        <v>0</v>
      </c>
      <c r="AN553">
        <v>0.77629634281418403</v>
      </c>
      <c r="AO553">
        <v>30</v>
      </c>
      <c r="AP553">
        <v>2.6077097505668934E-2</v>
      </c>
      <c r="AQ553">
        <v>27.3</v>
      </c>
      <c r="AR553">
        <v>3.3243060981824359</v>
      </c>
      <c r="AS553">
        <v>41050.150000000023</v>
      </c>
      <c r="AT553">
        <v>0.44445980664866841</v>
      </c>
      <c r="AU553">
        <v>21291601.5</v>
      </c>
    </row>
    <row r="554" spans="1:47" ht="15" x14ac:dyDescent="0.25">
      <c r="A554" t="s">
        <v>1315</v>
      </c>
      <c r="B554" t="s">
        <v>390</v>
      </c>
      <c r="C554" t="s">
        <v>196</v>
      </c>
      <c r="D554"/>
      <c r="E554">
        <v>102.453</v>
      </c>
      <c r="F554" t="s">
        <v>1516</v>
      </c>
      <c r="G554">
        <v>1429309</v>
      </c>
      <c r="H554">
        <v>0.68491472793131791</v>
      </c>
      <c r="I554">
        <v>1389901</v>
      </c>
      <c r="J554">
        <v>0</v>
      </c>
      <c r="K554">
        <v>0.73297447643373848</v>
      </c>
      <c r="L554" s="126">
        <v>123757.664</v>
      </c>
      <c r="M554">
        <v>42553</v>
      </c>
      <c r="N554">
        <v>26</v>
      </c>
      <c r="O554">
        <v>6.01</v>
      </c>
      <c r="P554">
        <v>0</v>
      </c>
      <c r="Q554">
        <v>7.43</v>
      </c>
      <c r="R554">
        <v>9940.4</v>
      </c>
      <c r="S554">
        <v>1321.916929</v>
      </c>
      <c r="T554">
        <v>1459.1518782105702</v>
      </c>
      <c r="U554">
        <v>0.13071227866845783</v>
      </c>
      <c r="V554">
        <v>6.9497209684346209E-2</v>
      </c>
      <c r="W554">
        <v>1.5129543741549286E-3</v>
      </c>
      <c r="X554">
        <v>9005.5</v>
      </c>
      <c r="Y554">
        <v>79.759999999999991</v>
      </c>
      <c r="Z554">
        <v>64824.109829488472</v>
      </c>
      <c r="AA554">
        <v>14.08433734939759</v>
      </c>
      <c r="AB554">
        <v>16.573682660481445</v>
      </c>
      <c r="AC554">
        <v>18.73</v>
      </c>
      <c r="AD554">
        <v>70.577518900160172</v>
      </c>
      <c r="AE554">
        <v>0.53190000000000004</v>
      </c>
      <c r="AF554">
        <v>0.11192571613599485</v>
      </c>
      <c r="AG554">
        <v>0.15006944943560738</v>
      </c>
      <c r="AH554">
        <v>0.2659205143754983</v>
      </c>
      <c r="AI554">
        <v>173.23327584073931</v>
      </c>
      <c r="AJ554">
        <v>5.0723841484716159</v>
      </c>
      <c r="AK554">
        <v>0.65076235807860272</v>
      </c>
      <c r="AL554">
        <v>2.6271837554585149</v>
      </c>
      <c r="AM554">
        <v>0.5</v>
      </c>
      <c r="AN554">
        <v>1.26110659221443</v>
      </c>
      <c r="AO554">
        <v>76</v>
      </c>
      <c r="AP554">
        <v>0</v>
      </c>
      <c r="AQ554">
        <v>7.49</v>
      </c>
      <c r="AR554">
        <v>4.1760476496372432</v>
      </c>
      <c r="AS554">
        <v>-34593.660000000033</v>
      </c>
      <c r="AT554">
        <v>0.66731374262726706</v>
      </c>
      <c r="AU554">
        <v>13140362.59</v>
      </c>
    </row>
    <row r="555" spans="1:47" ht="15" x14ac:dyDescent="0.25">
      <c r="A555" t="s">
        <v>1316</v>
      </c>
      <c r="B555" t="s">
        <v>755</v>
      </c>
      <c r="C555" t="s">
        <v>756</v>
      </c>
      <c r="D555"/>
      <c r="E555">
        <v>81.997</v>
      </c>
      <c r="F555" t="s">
        <v>1516</v>
      </c>
      <c r="G555">
        <v>210182</v>
      </c>
      <c r="H555">
        <v>0.72997872539665343</v>
      </c>
      <c r="I555">
        <v>210182</v>
      </c>
      <c r="J555">
        <v>0</v>
      </c>
      <c r="K555">
        <v>0.76458832222728634</v>
      </c>
      <c r="L555" s="126">
        <v>139881.7604</v>
      </c>
      <c r="M555">
        <v>32941</v>
      </c>
      <c r="N555">
        <v>63</v>
      </c>
      <c r="O555">
        <v>48.02</v>
      </c>
      <c r="P555">
        <v>0</v>
      </c>
      <c r="Q555">
        <v>-95.04</v>
      </c>
      <c r="R555">
        <v>12394.6</v>
      </c>
      <c r="S555">
        <v>2025.098221</v>
      </c>
      <c r="T555">
        <v>2845.5126044725898</v>
      </c>
      <c r="U555">
        <v>0.98112065449293584</v>
      </c>
      <c r="V555">
        <v>0.19399660565896076</v>
      </c>
      <c r="W555">
        <v>9.8760641793087635E-4</v>
      </c>
      <c r="X555">
        <v>8821</v>
      </c>
      <c r="Y555">
        <v>148.80000000000001</v>
      </c>
      <c r="Z555">
        <v>55420.006720430101</v>
      </c>
      <c r="AA555">
        <v>13.519736842105264</v>
      </c>
      <c r="AB555">
        <v>13.609531055107526</v>
      </c>
      <c r="AC555">
        <v>14.2</v>
      </c>
      <c r="AD555">
        <v>142.6125507746479</v>
      </c>
      <c r="AE555">
        <v>0.29920000000000002</v>
      </c>
      <c r="AF555">
        <v>0.1002817670758336</v>
      </c>
      <c r="AG555">
        <v>0.27324715771637231</v>
      </c>
      <c r="AH555">
        <v>0.37313945973182328</v>
      </c>
      <c r="AI555">
        <v>201.68947647305251</v>
      </c>
      <c r="AJ555">
        <v>5.1499913084141902</v>
      </c>
      <c r="AK555">
        <v>1.3811972108578718</v>
      </c>
      <c r="AL555">
        <v>2.7224826107075439</v>
      </c>
      <c r="AM555">
        <v>0.5</v>
      </c>
      <c r="AN555">
        <v>1.90667096014834</v>
      </c>
      <c r="AO555">
        <v>416</v>
      </c>
      <c r="AP555">
        <v>3.1075201988812928E-3</v>
      </c>
      <c r="AQ555">
        <v>3.71</v>
      </c>
      <c r="AR555">
        <v>2.4309671635650454</v>
      </c>
      <c r="AS555">
        <v>70105.930000000051</v>
      </c>
      <c r="AT555">
        <v>0.64351611187027624</v>
      </c>
      <c r="AU555">
        <v>25100298.370000001</v>
      </c>
    </row>
    <row r="556" spans="1:47" ht="15" x14ac:dyDescent="0.25">
      <c r="A556" t="s">
        <v>1317</v>
      </c>
      <c r="B556" t="s">
        <v>312</v>
      </c>
      <c r="C556" t="s">
        <v>128</v>
      </c>
      <c r="D556"/>
      <c r="E556">
        <v>99.509</v>
      </c>
      <c r="F556" t="s">
        <v>1516</v>
      </c>
      <c r="G556">
        <v>1883121</v>
      </c>
      <c r="H556">
        <v>0.31483700004967952</v>
      </c>
      <c r="I556">
        <v>1963382</v>
      </c>
      <c r="J556">
        <v>0</v>
      </c>
      <c r="K556">
        <v>0.76916983581978038</v>
      </c>
      <c r="L556" s="126">
        <v>149785.26439999999</v>
      </c>
      <c r="M556">
        <v>45736</v>
      </c>
      <c r="N556">
        <v>138</v>
      </c>
      <c r="O556">
        <v>42.2</v>
      </c>
      <c r="P556">
        <v>0</v>
      </c>
      <c r="Q556">
        <v>-39.25</v>
      </c>
      <c r="R556">
        <v>9896.5</v>
      </c>
      <c r="S556">
        <v>4579.5657549999996</v>
      </c>
      <c r="T556">
        <v>5340.1677040669401</v>
      </c>
      <c r="U556">
        <v>0.2327221306597442</v>
      </c>
      <c r="V556">
        <v>0.13058725826724155</v>
      </c>
      <c r="W556">
        <v>2.4631686940370179E-3</v>
      </c>
      <c r="X556">
        <v>8486.9</v>
      </c>
      <c r="Y556">
        <v>240.07</v>
      </c>
      <c r="Z556">
        <v>70231.961511225891</v>
      </c>
      <c r="AA556">
        <v>13.720306513409962</v>
      </c>
      <c r="AB556">
        <v>19.075960157454073</v>
      </c>
      <c r="AC556">
        <v>20</v>
      </c>
      <c r="AD556">
        <v>228.97828774999999</v>
      </c>
      <c r="AE556">
        <v>0.65380000000000005</v>
      </c>
      <c r="AF556">
        <v>0.11270781588794448</v>
      </c>
      <c r="AG556">
        <v>0.14434911813213067</v>
      </c>
      <c r="AH556">
        <v>0.26641202059218166</v>
      </c>
      <c r="AI556">
        <v>190.76765063284915</v>
      </c>
      <c r="AJ556">
        <v>5.1300203746882271</v>
      </c>
      <c r="AK556">
        <v>1.3397532945756399</v>
      </c>
      <c r="AL556">
        <v>2.3437771009107942</v>
      </c>
      <c r="AM556">
        <v>0</v>
      </c>
      <c r="AN556">
        <v>1.2990330205495799</v>
      </c>
      <c r="AO556">
        <v>32</v>
      </c>
      <c r="AP556">
        <v>3.5844155844155845E-2</v>
      </c>
      <c r="AQ556">
        <v>55.25</v>
      </c>
      <c r="AR556">
        <v>3.8298866205108526</v>
      </c>
      <c r="AS556">
        <v>65868.839999999851</v>
      </c>
      <c r="AT556">
        <v>0.32621724706152483</v>
      </c>
      <c r="AU556">
        <v>45321482</v>
      </c>
    </row>
    <row r="557" spans="1:47" ht="15" x14ac:dyDescent="0.25">
      <c r="A557" t="s">
        <v>1318</v>
      </c>
      <c r="B557" t="s">
        <v>485</v>
      </c>
      <c r="C557" t="s">
        <v>216</v>
      </c>
      <c r="D557"/>
      <c r="E557">
        <v>86.404000000000011</v>
      </c>
      <c r="F557" t="s">
        <v>1520</v>
      </c>
      <c r="G557">
        <v>1720754</v>
      </c>
      <c r="H557">
        <v>0.52993142771852098</v>
      </c>
      <c r="I557">
        <v>1495754</v>
      </c>
      <c r="J557">
        <v>2.2607042586782727E-2</v>
      </c>
      <c r="K557">
        <v>0.55554331658896139</v>
      </c>
      <c r="L557" s="126">
        <v>278006.05040000001</v>
      </c>
      <c r="M557">
        <v>39742</v>
      </c>
      <c r="N557">
        <v>15</v>
      </c>
      <c r="O557">
        <v>13.32</v>
      </c>
      <c r="P557">
        <v>0</v>
      </c>
      <c r="Q557">
        <v>5.029999999999994</v>
      </c>
      <c r="R557">
        <v>11834</v>
      </c>
      <c r="S557">
        <v>528.567229</v>
      </c>
      <c r="T557">
        <v>652.30486655996401</v>
      </c>
      <c r="U557">
        <v>0.49440467486870998</v>
      </c>
      <c r="V557">
        <v>0.18305112139292312</v>
      </c>
      <c r="W557">
        <v>0</v>
      </c>
      <c r="X557">
        <v>9589.1</v>
      </c>
      <c r="Y557">
        <v>37</v>
      </c>
      <c r="Z557">
        <v>56633.891891891893</v>
      </c>
      <c r="AA557">
        <v>12.297297297297296</v>
      </c>
      <c r="AB557">
        <v>14.285600783783783</v>
      </c>
      <c r="AC557">
        <v>6</v>
      </c>
      <c r="AD557">
        <v>88.094538166666666</v>
      </c>
      <c r="AE557">
        <v>0.74239999999999995</v>
      </c>
      <c r="AF557">
        <v>0.10817642596561007</v>
      </c>
      <c r="AG557">
        <v>0.18332750430609573</v>
      </c>
      <c r="AH557">
        <v>0.29682738023698318</v>
      </c>
      <c r="AI557">
        <v>234.91619076520539</v>
      </c>
      <c r="AJ557">
        <v>5.4095183177765787</v>
      </c>
      <c r="AK557">
        <v>1.2818330662242587</v>
      </c>
      <c r="AL557">
        <v>3.0394254604611457</v>
      </c>
      <c r="AM557">
        <v>0</v>
      </c>
      <c r="AN557">
        <v>0.91171251939958997</v>
      </c>
      <c r="AO557">
        <v>26</v>
      </c>
      <c r="AP557">
        <v>2.2123893805309734E-2</v>
      </c>
      <c r="AQ557">
        <v>8.31</v>
      </c>
      <c r="AR557">
        <v>3.5317215235701886</v>
      </c>
      <c r="AS557">
        <v>-41720.510000000009</v>
      </c>
      <c r="AT557">
        <v>0.664385158509746</v>
      </c>
      <c r="AU557">
        <v>6255048.9100000001</v>
      </c>
    </row>
    <row r="558" spans="1:47" ht="15" x14ac:dyDescent="0.25">
      <c r="A558" t="s">
        <v>1319</v>
      </c>
      <c r="B558" t="s">
        <v>313</v>
      </c>
      <c r="C558" t="s">
        <v>282</v>
      </c>
      <c r="D558"/>
      <c r="E558">
        <v>91.029000000000011</v>
      </c>
      <c r="F558" t="s">
        <v>1520</v>
      </c>
      <c r="G558">
        <v>3080836</v>
      </c>
      <c r="H558">
        <v>0.64081340831053901</v>
      </c>
      <c r="I558">
        <v>3164041</v>
      </c>
      <c r="J558">
        <v>0</v>
      </c>
      <c r="K558">
        <v>0.6213996999950111</v>
      </c>
      <c r="L558" s="126">
        <v>123800.43949999999</v>
      </c>
      <c r="M558">
        <v>38197</v>
      </c>
      <c r="N558">
        <v>34</v>
      </c>
      <c r="O558">
        <v>46.68</v>
      </c>
      <c r="P558">
        <v>0</v>
      </c>
      <c r="Q558">
        <v>-108.95999999999998</v>
      </c>
      <c r="R558">
        <v>8722.2000000000007</v>
      </c>
      <c r="S558">
        <v>3066.3177609999998</v>
      </c>
      <c r="T558">
        <v>3647.8196066448404</v>
      </c>
      <c r="U558">
        <v>0.39816855986961752</v>
      </c>
      <c r="V558">
        <v>0.13756144074984539</v>
      </c>
      <c r="W558">
        <v>1.3147189281143782E-3</v>
      </c>
      <c r="X558">
        <v>7331.8</v>
      </c>
      <c r="Y558">
        <v>156.46</v>
      </c>
      <c r="Z558">
        <v>55935.223060207078</v>
      </c>
      <c r="AA558">
        <v>12.902298850574713</v>
      </c>
      <c r="AB558">
        <v>19.5980938322894</v>
      </c>
      <c r="AC558">
        <v>19</v>
      </c>
      <c r="AD558">
        <v>161.38514531578946</v>
      </c>
      <c r="AE558">
        <v>0.37669999999999998</v>
      </c>
      <c r="AF558">
        <v>0.12291064042289927</v>
      </c>
      <c r="AG558">
        <v>0.14866743470550595</v>
      </c>
      <c r="AH558">
        <v>0.27513764409005276</v>
      </c>
      <c r="AI558">
        <v>164.34924208104601</v>
      </c>
      <c r="AJ558">
        <v>5.0040472708439578</v>
      </c>
      <c r="AK558">
        <v>1.3942483038890994</v>
      </c>
      <c r="AL558">
        <v>2.0693359023865603</v>
      </c>
      <c r="AM558">
        <v>0</v>
      </c>
      <c r="AN558">
        <v>1.3478686884540301</v>
      </c>
      <c r="AO558">
        <v>148</v>
      </c>
      <c r="AP558">
        <v>1.0631644777986242E-2</v>
      </c>
      <c r="AQ558">
        <v>10.59</v>
      </c>
      <c r="AR558">
        <v>3.1690012618388037</v>
      </c>
      <c r="AS558">
        <v>95199.84999999986</v>
      </c>
      <c r="AT558">
        <v>0.60598742362370572</v>
      </c>
      <c r="AU558">
        <v>26745038.899999999</v>
      </c>
    </row>
    <row r="559" spans="1:47" ht="15" x14ac:dyDescent="0.25">
      <c r="A559" t="s">
        <v>1320</v>
      </c>
      <c r="B559" t="s">
        <v>314</v>
      </c>
      <c r="C559" t="s">
        <v>192</v>
      </c>
      <c r="D559"/>
      <c r="E559">
        <v>65.028000000000006</v>
      </c>
      <c r="F559" t="s">
        <v>1520</v>
      </c>
      <c r="G559">
        <v>4355837</v>
      </c>
      <c r="H559">
        <v>0.4635178468712281</v>
      </c>
      <c r="I559">
        <v>4368759</v>
      </c>
      <c r="J559">
        <v>0</v>
      </c>
      <c r="K559">
        <v>0.63373997184379627</v>
      </c>
      <c r="L559" s="126">
        <v>50237.948600000003</v>
      </c>
      <c r="M559">
        <v>23673</v>
      </c>
      <c r="N559">
        <v>18</v>
      </c>
      <c r="O559">
        <v>584.9899999999999</v>
      </c>
      <c r="P559">
        <v>292.77</v>
      </c>
      <c r="Q559">
        <v>-317.58</v>
      </c>
      <c r="R559">
        <v>14162</v>
      </c>
      <c r="S559">
        <v>4917.9263790000005</v>
      </c>
      <c r="T559">
        <v>6903.5305280647908</v>
      </c>
      <c r="U559">
        <v>0.99860758631336155</v>
      </c>
      <c r="V559">
        <v>0.18500452241113141</v>
      </c>
      <c r="W559">
        <v>6.9950498134530928E-3</v>
      </c>
      <c r="X559">
        <v>10088.700000000001</v>
      </c>
      <c r="Y559">
        <v>362.90999999999997</v>
      </c>
      <c r="Z559">
        <v>52952.340800749502</v>
      </c>
      <c r="AA559">
        <v>13.049222797927461</v>
      </c>
      <c r="AB559">
        <v>13.551366396627266</v>
      </c>
      <c r="AC559">
        <v>50</v>
      </c>
      <c r="AD559">
        <v>98.358527580000015</v>
      </c>
      <c r="AE559">
        <v>0.85329999999999995</v>
      </c>
      <c r="AF559">
        <v>0.10699845666559689</v>
      </c>
      <c r="AG559">
        <v>0.17315776963275173</v>
      </c>
      <c r="AH559">
        <v>0.28790724586319999</v>
      </c>
      <c r="AI559">
        <v>172.05910271720234</v>
      </c>
      <c r="AJ559">
        <v>9.5843957389378556</v>
      </c>
      <c r="AK559">
        <v>1.7254879020154248</v>
      </c>
      <c r="AL559">
        <v>5.1073661563697303</v>
      </c>
      <c r="AM559">
        <v>1</v>
      </c>
      <c r="AN559">
        <v>0.98597466158772495</v>
      </c>
      <c r="AO559">
        <v>16</v>
      </c>
      <c r="AP559">
        <v>0.10978723404255319</v>
      </c>
      <c r="AQ559">
        <v>133.75</v>
      </c>
      <c r="AR559">
        <v>3.4746009734795376</v>
      </c>
      <c r="AS559">
        <v>50403.239999999758</v>
      </c>
      <c r="AT559">
        <v>0.78272713899941937</v>
      </c>
      <c r="AU559">
        <v>69647702.730000004</v>
      </c>
    </row>
    <row r="560" spans="1:47" ht="15" x14ac:dyDescent="0.25">
      <c r="A560" t="s">
        <v>1321</v>
      </c>
      <c r="B560" t="s">
        <v>765</v>
      </c>
      <c r="C560" t="s">
        <v>119</v>
      </c>
      <c r="D560"/>
      <c r="E560">
        <v>88.77</v>
      </c>
      <c r="F560" t="s">
        <v>1520</v>
      </c>
      <c r="G560">
        <v>761839</v>
      </c>
      <c r="H560">
        <v>0.35021361749974267</v>
      </c>
      <c r="I560">
        <v>730677</v>
      </c>
      <c r="J560">
        <v>1.6453034503449288E-2</v>
      </c>
      <c r="K560">
        <v>0.72186262494380227</v>
      </c>
      <c r="L560" s="126">
        <v>142350.8922</v>
      </c>
      <c r="M560">
        <v>39587</v>
      </c>
      <c r="N560">
        <v>37</v>
      </c>
      <c r="O560">
        <v>42.88</v>
      </c>
      <c r="P560">
        <v>0</v>
      </c>
      <c r="Q560">
        <v>28.650000000000006</v>
      </c>
      <c r="R560">
        <v>10654.800000000001</v>
      </c>
      <c r="S560">
        <v>1981.5084670000001</v>
      </c>
      <c r="T560">
        <v>2250.0872028109197</v>
      </c>
      <c r="U560">
        <v>0.3507036707504515</v>
      </c>
      <c r="V560">
        <v>9.5887887013505244E-2</v>
      </c>
      <c r="W560">
        <v>0</v>
      </c>
      <c r="X560">
        <v>9383</v>
      </c>
      <c r="Y560">
        <v>126</v>
      </c>
      <c r="Z560">
        <v>55663.754761904762</v>
      </c>
      <c r="AA560">
        <v>7.2868217054263562</v>
      </c>
      <c r="AB560">
        <v>15.726257674603175</v>
      </c>
      <c r="AC560">
        <v>18</v>
      </c>
      <c r="AD560">
        <v>110.08380372222223</v>
      </c>
      <c r="AE560">
        <v>0.69810000000000005</v>
      </c>
      <c r="AF560">
        <v>0.14135910461857615</v>
      </c>
      <c r="AG560">
        <v>0.18219552313825346</v>
      </c>
      <c r="AH560">
        <v>0.32818174427267721</v>
      </c>
      <c r="AI560">
        <v>177.17915711535537</v>
      </c>
      <c r="AJ560">
        <v>5.3747577489019669</v>
      </c>
      <c r="AK560">
        <v>0.94392250243532849</v>
      </c>
      <c r="AL560">
        <v>3.5168342438518634</v>
      </c>
      <c r="AM560">
        <v>0</v>
      </c>
      <c r="AN560">
        <v>1.2683928914242799</v>
      </c>
      <c r="AO560">
        <v>196</v>
      </c>
      <c r="AP560">
        <v>9.6367679762787255E-3</v>
      </c>
      <c r="AQ560">
        <v>6.73</v>
      </c>
      <c r="AR560">
        <v>2.7808542798276834</v>
      </c>
      <c r="AS560">
        <v>-15656.260000000009</v>
      </c>
      <c r="AT560">
        <v>0.44753783027867322</v>
      </c>
      <c r="AU560">
        <v>21112646.600000001</v>
      </c>
    </row>
    <row r="561" spans="1:47" ht="15" x14ac:dyDescent="0.25">
      <c r="A561" t="s">
        <v>1322</v>
      </c>
      <c r="B561" t="s">
        <v>315</v>
      </c>
      <c r="C561" t="s">
        <v>109</v>
      </c>
      <c r="D561"/>
      <c r="E561">
        <v>59.017000000000003</v>
      </c>
      <c r="F561" t="s">
        <v>1520</v>
      </c>
      <c r="G561">
        <v>3827441</v>
      </c>
      <c r="H561">
        <v>0.78364460662588165</v>
      </c>
      <c r="I561">
        <v>3827441</v>
      </c>
      <c r="J561">
        <v>7.3758290587419562E-3</v>
      </c>
      <c r="K561">
        <v>0.56727154145848457</v>
      </c>
      <c r="L561" s="126">
        <v>149367.22769999999</v>
      </c>
      <c r="M561">
        <v>27392</v>
      </c>
      <c r="N561">
        <v>4</v>
      </c>
      <c r="O561">
        <v>401.75000000000006</v>
      </c>
      <c r="P561">
        <v>120.32</v>
      </c>
      <c r="Q561">
        <v>-37.32</v>
      </c>
      <c r="R561">
        <v>17867.8</v>
      </c>
      <c r="S561">
        <v>1640.206453</v>
      </c>
      <c r="T561">
        <v>2368.40633244438</v>
      </c>
      <c r="U561">
        <v>0.991274415501888</v>
      </c>
      <c r="V561">
        <v>0.21170792089305357</v>
      </c>
      <c r="W561">
        <v>5.1961428297099856E-3</v>
      </c>
      <c r="X561">
        <v>12374.1</v>
      </c>
      <c r="Y561">
        <v>116</v>
      </c>
      <c r="Z561">
        <v>60419.09482758621</v>
      </c>
      <c r="AA561">
        <v>6.7758620689655169</v>
      </c>
      <c r="AB561">
        <v>14.139710801724139</v>
      </c>
      <c r="AC561">
        <v>30</v>
      </c>
      <c r="AD561">
        <v>54.67354843333333</v>
      </c>
      <c r="AE561">
        <v>1.0527</v>
      </c>
      <c r="AF561">
        <v>0.11581879142629206</v>
      </c>
      <c r="AG561">
        <v>0.14605525020772542</v>
      </c>
      <c r="AH561">
        <v>0.26539708479179097</v>
      </c>
      <c r="AI561">
        <v>295.14211403971353</v>
      </c>
      <c r="AJ561">
        <v>7.0890928827872273</v>
      </c>
      <c r="AK561">
        <v>1.5157300648221212</v>
      </c>
      <c r="AL561">
        <v>2.9557520233673626</v>
      </c>
      <c r="AM561">
        <v>1.9</v>
      </c>
      <c r="AN561">
        <v>0.95609621752592899</v>
      </c>
      <c r="AO561">
        <v>8</v>
      </c>
      <c r="AP561">
        <v>0.1670428893905192</v>
      </c>
      <c r="AQ561">
        <v>97.38</v>
      </c>
      <c r="AR561">
        <v>2.2393115365483331</v>
      </c>
      <c r="AS561">
        <v>194505.29999999993</v>
      </c>
      <c r="AT561">
        <v>0.7380337856637964</v>
      </c>
      <c r="AU561">
        <v>29306844.18</v>
      </c>
    </row>
    <row r="562" spans="1:47" ht="15" x14ac:dyDescent="0.25">
      <c r="A562" t="s">
        <v>1323</v>
      </c>
      <c r="B562" t="s">
        <v>316</v>
      </c>
      <c r="C562" t="s">
        <v>317</v>
      </c>
      <c r="D562"/>
      <c r="E562">
        <v>80.64200000000001</v>
      </c>
      <c r="F562" t="s">
        <v>1516</v>
      </c>
      <c r="G562">
        <v>1263179</v>
      </c>
      <c r="H562">
        <v>0.26510593670087679</v>
      </c>
      <c r="I562">
        <v>1088481</v>
      </c>
      <c r="J562">
        <v>2.6562880778367983E-3</v>
      </c>
      <c r="K562">
        <v>0.65044813625454045</v>
      </c>
      <c r="L562" s="126">
        <v>83969.742800000007</v>
      </c>
      <c r="M562">
        <v>29157</v>
      </c>
      <c r="N562">
        <v>19</v>
      </c>
      <c r="O562">
        <v>45.56</v>
      </c>
      <c r="P562">
        <v>0</v>
      </c>
      <c r="Q562">
        <v>-136.38999999999999</v>
      </c>
      <c r="R562">
        <v>9720.2000000000007</v>
      </c>
      <c r="S562">
        <v>2191.2904870000002</v>
      </c>
      <c r="T562">
        <v>2845.3187461139901</v>
      </c>
      <c r="U562">
        <v>0.55478152678166581</v>
      </c>
      <c r="V562">
        <v>0.19869858358947914</v>
      </c>
      <c r="W562">
        <v>5.019873022430549E-3</v>
      </c>
      <c r="X562">
        <v>7485.9000000000005</v>
      </c>
      <c r="Y562">
        <v>140.5</v>
      </c>
      <c r="Z562">
        <v>49518.91814946619</v>
      </c>
      <c r="AA562">
        <v>12.354609929078014</v>
      </c>
      <c r="AB562">
        <v>15.596373572953738</v>
      </c>
      <c r="AC562">
        <v>23.25</v>
      </c>
      <c r="AD562">
        <v>94.249053204301077</v>
      </c>
      <c r="AE562">
        <v>0.68700000000000006</v>
      </c>
      <c r="AF562">
        <v>0.10916935224420744</v>
      </c>
      <c r="AG562">
        <v>0.13644315838748766</v>
      </c>
      <c r="AH562">
        <v>0.25135417412848121</v>
      </c>
      <c r="AI562">
        <v>179.32081681144996</v>
      </c>
      <c r="AJ562">
        <v>4.227450807239709</v>
      </c>
      <c r="AK562">
        <v>0.87858173174803533</v>
      </c>
      <c r="AL562">
        <v>2.6021180117268621</v>
      </c>
      <c r="AM562">
        <v>2.5</v>
      </c>
      <c r="AN562">
        <v>1.26358651036023</v>
      </c>
      <c r="AO562">
        <v>5</v>
      </c>
      <c r="AP562">
        <v>0</v>
      </c>
      <c r="AQ562">
        <v>192.4</v>
      </c>
      <c r="AR562">
        <v>3.0948282110825636</v>
      </c>
      <c r="AS562">
        <v>-55021.220000000088</v>
      </c>
      <c r="AT562">
        <v>0.53723796613390051</v>
      </c>
      <c r="AU562">
        <v>21299888.059999999</v>
      </c>
    </row>
    <row r="563" spans="1:47" ht="15" x14ac:dyDescent="0.25">
      <c r="A563" t="s">
        <v>1324</v>
      </c>
      <c r="B563" t="s">
        <v>581</v>
      </c>
      <c r="C563" t="s">
        <v>237</v>
      </c>
      <c r="D563"/>
      <c r="E563">
        <v>83.414000000000001</v>
      </c>
      <c r="F563" t="s">
        <v>1517</v>
      </c>
      <c r="G563">
        <v>-1445599</v>
      </c>
      <c r="H563">
        <v>0.29416295267453607</v>
      </c>
      <c r="I563">
        <v>-1331332</v>
      </c>
      <c r="J563">
        <v>0</v>
      </c>
      <c r="K563">
        <v>0.85353242543297148</v>
      </c>
      <c r="L563" s="126">
        <v>103355.8661</v>
      </c>
      <c r="M563">
        <v>34141</v>
      </c>
      <c r="N563">
        <v>38</v>
      </c>
      <c r="O563">
        <v>285.62</v>
      </c>
      <c r="P563">
        <v>0.11</v>
      </c>
      <c r="Q563">
        <v>-113.88</v>
      </c>
      <c r="R563">
        <v>12239.1</v>
      </c>
      <c r="S563">
        <v>6986.6116140000004</v>
      </c>
      <c r="T563">
        <v>8813.3332185540112</v>
      </c>
      <c r="U563">
        <v>0.5430592767454212</v>
      </c>
      <c r="V563">
        <v>0.14659108486118289</v>
      </c>
      <c r="W563">
        <v>9.2455598749130626E-3</v>
      </c>
      <c r="X563">
        <v>9702.3000000000011</v>
      </c>
      <c r="Y563">
        <v>422.25000000000006</v>
      </c>
      <c r="Z563">
        <v>68950.203457667245</v>
      </c>
      <c r="AA563">
        <v>14.901601830663616</v>
      </c>
      <c r="AB563">
        <v>16.546149470692715</v>
      </c>
      <c r="AC563">
        <v>47</v>
      </c>
      <c r="AD563">
        <v>148.65131093617023</v>
      </c>
      <c r="AE563">
        <v>0.52080000000000004</v>
      </c>
      <c r="AF563">
        <v>0.12231943483685487</v>
      </c>
      <c r="AG563">
        <v>0.15972221822548802</v>
      </c>
      <c r="AH563">
        <v>0.28599761971804721</v>
      </c>
      <c r="AI563">
        <v>144.34708206466505</v>
      </c>
      <c r="AJ563">
        <v>8.3737146962261662</v>
      </c>
      <c r="AK563">
        <v>1.3906876073999228</v>
      </c>
      <c r="AL563">
        <v>3.8823807210135479</v>
      </c>
      <c r="AM563">
        <v>3.2</v>
      </c>
      <c r="AN563">
        <v>0.67692435812020302</v>
      </c>
      <c r="AO563">
        <v>19</v>
      </c>
      <c r="AP563">
        <v>5.6223342380767739E-2</v>
      </c>
      <c r="AQ563">
        <v>110.32</v>
      </c>
      <c r="AR563">
        <v>4.1842557987130133</v>
      </c>
      <c r="AS563">
        <v>-249107.9299999997</v>
      </c>
      <c r="AT563">
        <v>0.40633669416773543</v>
      </c>
      <c r="AU563">
        <v>85510016.790000007</v>
      </c>
    </row>
    <row r="564" spans="1:47" ht="15" x14ac:dyDescent="0.25">
      <c r="A564" t="s">
        <v>1325</v>
      </c>
      <c r="B564" t="s">
        <v>695</v>
      </c>
      <c r="C564" t="s">
        <v>250</v>
      </c>
      <c r="D564"/>
      <c r="E564">
        <v>82.64500000000001</v>
      </c>
      <c r="F564" t="s">
        <v>1516</v>
      </c>
      <c r="G564">
        <v>680918</v>
      </c>
      <c r="H564">
        <v>0.3639382658423812</v>
      </c>
      <c r="I564">
        <v>588479</v>
      </c>
      <c r="J564">
        <v>4.7613224947172256E-3</v>
      </c>
      <c r="K564">
        <v>0.62747328526233137</v>
      </c>
      <c r="L564" s="126">
        <v>63749.775099999999</v>
      </c>
      <c r="M564">
        <v>31811</v>
      </c>
      <c r="N564">
        <v>10</v>
      </c>
      <c r="O564">
        <v>20.73</v>
      </c>
      <c r="P564">
        <v>0</v>
      </c>
      <c r="Q564">
        <v>114.88000000000001</v>
      </c>
      <c r="R564">
        <v>11140.9</v>
      </c>
      <c r="S564">
        <v>1456.460452</v>
      </c>
      <c r="T564">
        <v>1959.3242828269899</v>
      </c>
      <c r="U564">
        <v>0.82847064013517058</v>
      </c>
      <c r="V564">
        <v>0.16084049359412333</v>
      </c>
      <c r="W564">
        <v>0</v>
      </c>
      <c r="X564">
        <v>8281.6</v>
      </c>
      <c r="Y564">
        <v>96.6</v>
      </c>
      <c r="Z564">
        <v>51870.878364389231</v>
      </c>
      <c r="AA564">
        <v>8.3711340206185572</v>
      </c>
      <c r="AB564">
        <v>15.077230351966875</v>
      </c>
      <c r="AC564">
        <v>14</v>
      </c>
      <c r="AD564">
        <v>104.03288942857144</v>
      </c>
      <c r="AE564">
        <v>0.72030000000000005</v>
      </c>
      <c r="AF564">
        <v>0.11116348838184945</v>
      </c>
      <c r="AG564">
        <v>0.1745697365303141</v>
      </c>
      <c r="AH564">
        <v>0.29139042371502483</v>
      </c>
      <c r="AI564">
        <v>181.41927550257986</v>
      </c>
      <c r="AJ564">
        <v>7.0470293305075122</v>
      </c>
      <c r="AK564">
        <v>2.263527797751959</v>
      </c>
      <c r="AL564">
        <v>3.7950828823373577</v>
      </c>
      <c r="AM564">
        <v>1</v>
      </c>
      <c r="AN564">
        <v>1.4265932030547701</v>
      </c>
      <c r="AO564">
        <v>112</v>
      </c>
      <c r="AP564">
        <v>3.7641154328732747E-3</v>
      </c>
      <c r="AQ564">
        <v>6.95</v>
      </c>
      <c r="AR564">
        <v>3.6537688061580997</v>
      </c>
      <c r="AS564">
        <v>-214995.90000000002</v>
      </c>
      <c r="AT564">
        <v>0.5526793085594579</v>
      </c>
      <c r="AU564">
        <v>16226256.85</v>
      </c>
    </row>
    <row r="565" spans="1:47" ht="15" x14ac:dyDescent="0.25">
      <c r="A565" t="s">
        <v>1326</v>
      </c>
      <c r="B565" t="s">
        <v>660</v>
      </c>
      <c r="C565" t="s">
        <v>210</v>
      </c>
      <c r="D565"/>
      <c r="E565">
        <v>89.76100000000001</v>
      </c>
      <c r="F565" t="s">
        <v>1518</v>
      </c>
      <c r="G565">
        <v>5794</v>
      </c>
      <c r="H565">
        <v>4.5992386065637048E-2</v>
      </c>
      <c r="I565">
        <v>-376816</v>
      </c>
      <c r="J565">
        <v>9.8668584448806402E-3</v>
      </c>
      <c r="K565">
        <v>0.71270223492338358</v>
      </c>
      <c r="L565" s="126">
        <v>139255.476</v>
      </c>
      <c r="M565">
        <v>39756</v>
      </c>
      <c r="N565">
        <v>63</v>
      </c>
      <c r="O565">
        <v>65.089999999999989</v>
      </c>
      <c r="P565">
        <v>0</v>
      </c>
      <c r="Q565">
        <v>-40.75</v>
      </c>
      <c r="R565">
        <v>9726.6</v>
      </c>
      <c r="S565">
        <v>1054.796879</v>
      </c>
      <c r="T565">
        <v>1251.1880086400802</v>
      </c>
      <c r="U565">
        <v>0.36165791309665035</v>
      </c>
      <c r="V565">
        <v>0.14114638179546604</v>
      </c>
      <c r="W565">
        <v>0</v>
      </c>
      <c r="X565">
        <v>8199.9</v>
      </c>
      <c r="Y565">
        <v>77.7</v>
      </c>
      <c r="Z565">
        <v>55582.727799227803</v>
      </c>
      <c r="AA565">
        <v>15.9625</v>
      </c>
      <c r="AB565">
        <v>13.575249407979408</v>
      </c>
      <c r="AC565">
        <v>7</v>
      </c>
      <c r="AD565">
        <v>150.68526842857142</v>
      </c>
      <c r="AE565">
        <v>0.28810000000000002</v>
      </c>
      <c r="AF565">
        <v>0.12188656129758915</v>
      </c>
      <c r="AG565">
        <v>0.15897401342754386</v>
      </c>
      <c r="AH565">
        <v>0.28537357025358828</v>
      </c>
      <c r="AI565">
        <v>193.46663235623777</v>
      </c>
      <c r="AJ565">
        <v>6.2233850971244875</v>
      </c>
      <c r="AK565">
        <v>0.88637914812709484</v>
      </c>
      <c r="AL565">
        <v>2.5706534096477642</v>
      </c>
      <c r="AM565">
        <v>0.5</v>
      </c>
      <c r="AN565">
        <v>1.0402618899721801</v>
      </c>
      <c r="AO565">
        <v>56</v>
      </c>
      <c r="AP565">
        <v>2.4305555555555556E-2</v>
      </c>
      <c r="AQ565">
        <v>9.32</v>
      </c>
      <c r="AR565">
        <v>3.606470412759653</v>
      </c>
      <c r="AS565">
        <v>22585.559999999998</v>
      </c>
      <c r="AT565">
        <v>0.41992813754702896</v>
      </c>
      <c r="AU565">
        <v>10259584.84</v>
      </c>
    </row>
    <row r="566" spans="1:47" ht="15" x14ac:dyDescent="0.25">
      <c r="A566" t="s">
        <v>1327</v>
      </c>
      <c r="B566" t="s">
        <v>391</v>
      </c>
      <c r="C566" t="s">
        <v>392</v>
      </c>
      <c r="D566"/>
      <c r="E566">
        <v>94.106000000000009</v>
      </c>
      <c r="F566" t="s">
        <v>1516</v>
      </c>
      <c r="G566">
        <v>-281230</v>
      </c>
      <c r="H566">
        <v>0.28054193008939088</v>
      </c>
      <c r="I566">
        <v>-186187</v>
      </c>
      <c r="J566">
        <v>0</v>
      </c>
      <c r="K566">
        <v>0.73646754515020285</v>
      </c>
      <c r="L566" s="126">
        <v>107631.1479</v>
      </c>
      <c r="M566">
        <v>37459</v>
      </c>
      <c r="N566">
        <v>34</v>
      </c>
      <c r="O566">
        <v>12.12</v>
      </c>
      <c r="P566">
        <v>0</v>
      </c>
      <c r="Q566">
        <v>-9.3100000000000023</v>
      </c>
      <c r="R566">
        <v>10441.300000000001</v>
      </c>
      <c r="S566">
        <v>1793.9872129999999</v>
      </c>
      <c r="T566">
        <v>2106.35090180526</v>
      </c>
      <c r="U566">
        <v>0.35863204505460433</v>
      </c>
      <c r="V566">
        <v>0.109638090826236</v>
      </c>
      <c r="W566">
        <v>2.2723039888244735E-2</v>
      </c>
      <c r="X566">
        <v>8892.9</v>
      </c>
      <c r="Y566">
        <v>107.13</v>
      </c>
      <c r="Z566">
        <v>59552.123588163915</v>
      </c>
      <c r="AA566">
        <v>12</v>
      </c>
      <c r="AB566">
        <v>16.745890161486045</v>
      </c>
      <c r="AC566">
        <v>14</v>
      </c>
      <c r="AD566">
        <v>128.14194378571429</v>
      </c>
      <c r="AE566">
        <v>0.45429999999999998</v>
      </c>
      <c r="AF566">
        <v>0.10947361933134869</v>
      </c>
      <c r="AG566">
        <v>0.14589323783402963</v>
      </c>
      <c r="AH566">
        <v>0.2706908413463186</v>
      </c>
      <c r="AI566">
        <v>190.36200343307576</v>
      </c>
      <c r="AJ566">
        <v>4.7425255119221577</v>
      </c>
      <c r="AK566">
        <v>1.7832496259227482</v>
      </c>
      <c r="AL566">
        <v>2.2647194640226997</v>
      </c>
      <c r="AM566">
        <v>1.5</v>
      </c>
      <c r="AN566">
        <v>1.19546884468156</v>
      </c>
      <c r="AO566">
        <v>55</v>
      </c>
      <c r="AP566">
        <v>2.4746906636670417E-2</v>
      </c>
      <c r="AQ566">
        <v>15.55</v>
      </c>
      <c r="AR566">
        <v>3.5782890421426843</v>
      </c>
      <c r="AS566">
        <v>-16130.869999999995</v>
      </c>
      <c r="AT566">
        <v>0.55346610272138608</v>
      </c>
      <c r="AU566">
        <v>18731503.530000001</v>
      </c>
    </row>
    <row r="567" spans="1:47" ht="15" x14ac:dyDescent="0.25">
      <c r="A567" t="s">
        <v>1328</v>
      </c>
      <c r="B567" t="s">
        <v>651</v>
      </c>
      <c r="C567" t="s">
        <v>649</v>
      </c>
      <c r="D567"/>
      <c r="E567">
        <v>77.558999999999997</v>
      </c>
      <c r="F567" t="s">
        <v>1520</v>
      </c>
      <c r="G567">
        <v>-127389</v>
      </c>
      <c r="H567">
        <v>0.33858402728791254</v>
      </c>
      <c r="I567">
        <v>72611</v>
      </c>
      <c r="J567">
        <v>2.9975987695602561E-2</v>
      </c>
      <c r="K567">
        <v>0.67006997057245776</v>
      </c>
      <c r="L567" s="126">
        <v>95102.229300000006</v>
      </c>
      <c r="M567">
        <v>36037</v>
      </c>
      <c r="N567">
        <v>0</v>
      </c>
      <c r="O567">
        <v>26.64</v>
      </c>
      <c r="P567">
        <v>0</v>
      </c>
      <c r="Q567">
        <v>-7.0100000000000193</v>
      </c>
      <c r="R567">
        <v>10303.9</v>
      </c>
      <c r="S567">
        <v>1778.33989</v>
      </c>
      <c r="T567">
        <v>2369.9739666084902</v>
      </c>
      <c r="U567">
        <v>0.99807641327777896</v>
      </c>
      <c r="V567">
        <v>0.13547421803601337</v>
      </c>
      <c r="W567">
        <v>0</v>
      </c>
      <c r="X567">
        <v>7731.6</v>
      </c>
      <c r="Y567">
        <v>108</v>
      </c>
      <c r="Z567">
        <v>56407.296296296299</v>
      </c>
      <c r="AA567">
        <v>10.75</v>
      </c>
      <c r="AB567">
        <v>16.466110092592594</v>
      </c>
      <c r="AC567">
        <v>14</v>
      </c>
      <c r="AD567">
        <v>127.02427785714285</v>
      </c>
      <c r="AE567">
        <v>0.41</v>
      </c>
      <c r="AF567">
        <v>0.11401177778633749</v>
      </c>
      <c r="AG567">
        <v>0.19080944483482967</v>
      </c>
      <c r="AH567">
        <v>0.30832339766491534</v>
      </c>
      <c r="AI567">
        <v>191.75187033565334</v>
      </c>
      <c r="AJ567">
        <v>4.9525713196480936</v>
      </c>
      <c r="AK567">
        <v>1.0171165982404693</v>
      </c>
      <c r="AL567">
        <v>2.8186717008797655</v>
      </c>
      <c r="AM567">
        <v>1.5</v>
      </c>
      <c r="AN567">
        <v>1.3150101626683901</v>
      </c>
      <c r="AO567">
        <v>119</v>
      </c>
      <c r="AP567">
        <v>3.7833190025795355E-2</v>
      </c>
      <c r="AQ567">
        <v>9.16</v>
      </c>
      <c r="AR567">
        <v>3.0728616784932692</v>
      </c>
      <c r="AS567">
        <v>-196846.39000000013</v>
      </c>
      <c r="AT567">
        <v>0.67263107204251416</v>
      </c>
      <c r="AU567">
        <v>18323752.350000001</v>
      </c>
    </row>
    <row r="568" spans="1:47" ht="15" x14ac:dyDescent="0.25">
      <c r="A568" t="s">
        <v>1329</v>
      </c>
      <c r="B568" t="s">
        <v>762</v>
      </c>
      <c r="C568" t="s">
        <v>183</v>
      </c>
      <c r="D568"/>
      <c r="E568">
        <v>103.033</v>
      </c>
      <c r="F568" t="s">
        <v>1516</v>
      </c>
      <c r="G568">
        <v>2130175</v>
      </c>
      <c r="H568">
        <v>0.92416500621564346</v>
      </c>
      <c r="I568">
        <v>2111120</v>
      </c>
      <c r="J568">
        <v>0</v>
      </c>
      <c r="K568">
        <v>0.69008094160506761</v>
      </c>
      <c r="L568" s="126">
        <v>190930.28409999999</v>
      </c>
      <c r="M568">
        <v>49229</v>
      </c>
      <c r="N568">
        <v>84</v>
      </c>
      <c r="O568">
        <v>25.099999999999998</v>
      </c>
      <c r="P568">
        <v>0</v>
      </c>
      <c r="Q568">
        <v>87.77</v>
      </c>
      <c r="R568">
        <v>9704.1</v>
      </c>
      <c r="S568">
        <v>1392.7843640000001</v>
      </c>
      <c r="T568">
        <v>1560.57489369572</v>
      </c>
      <c r="U568">
        <v>0.16695086979020682</v>
      </c>
      <c r="V568">
        <v>9.0563676804746196E-2</v>
      </c>
      <c r="W568">
        <v>5.7438898703776652E-3</v>
      </c>
      <c r="X568">
        <v>8660.7000000000007</v>
      </c>
      <c r="Y568">
        <v>78.5</v>
      </c>
      <c r="Z568">
        <v>61642.764331210194</v>
      </c>
      <c r="AA568">
        <v>13.5375</v>
      </c>
      <c r="AB568">
        <v>17.742475974522293</v>
      </c>
      <c r="AC568">
        <v>8</v>
      </c>
      <c r="AD568">
        <v>174.09804550000001</v>
      </c>
      <c r="AE568">
        <v>0.28810000000000002</v>
      </c>
      <c r="AF568">
        <v>0.12122787217088375</v>
      </c>
      <c r="AG568">
        <v>0.16646861463780016</v>
      </c>
      <c r="AH568">
        <v>0.28971382597819545</v>
      </c>
      <c r="AI568">
        <v>151.98188999772543</v>
      </c>
      <c r="AJ568">
        <v>3.907837139428755</v>
      </c>
      <c r="AK568">
        <v>1.0680322470922816</v>
      </c>
      <c r="AL568">
        <v>2.025266914842355</v>
      </c>
      <c r="AM568">
        <v>2.2799999999999998</v>
      </c>
      <c r="AN568">
        <v>1.1902839859318799</v>
      </c>
      <c r="AO568">
        <v>50</v>
      </c>
      <c r="AP568">
        <v>7.9295154185022032E-2</v>
      </c>
      <c r="AQ568">
        <v>10.72</v>
      </c>
      <c r="AR568">
        <v>4.2642582139460687</v>
      </c>
      <c r="AS568">
        <v>-17973.299999999988</v>
      </c>
      <c r="AT568">
        <v>0.21633722986791878</v>
      </c>
      <c r="AU568">
        <v>13515727.26</v>
      </c>
    </row>
    <row r="569" spans="1:47" ht="15" x14ac:dyDescent="0.25">
      <c r="A569" t="s">
        <v>1330</v>
      </c>
      <c r="B569" t="s">
        <v>642</v>
      </c>
      <c r="C569" t="s">
        <v>384</v>
      </c>
      <c r="D569"/>
      <c r="E569">
        <v>96.777000000000001</v>
      </c>
      <c r="F569" t="s">
        <v>1516</v>
      </c>
      <c r="G569">
        <v>435758</v>
      </c>
      <c r="H569">
        <v>0.73153197505213474</v>
      </c>
      <c r="I569">
        <v>439979</v>
      </c>
      <c r="J569">
        <v>0</v>
      </c>
      <c r="K569">
        <v>0.60484837653600221</v>
      </c>
      <c r="L569" s="126">
        <v>200413.13089999999</v>
      </c>
      <c r="M569">
        <v>36689</v>
      </c>
      <c r="N569">
        <v>33</v>
      </c>
      <c r="O569">
        <v>13.370000000000001</v>
      </c>
      <c r="P569">
        <v>0</v>
      </c>
      <c r="Q569">
        <v>12.719999999999999</v>
      </c>
      <c r="R569">
        <v>12251.5</v>
      </c>
      <c r="S569">
        <v>910.90166899999997</v>
      </c>
      <c r="T569">
        <v>1120.79467633319</v>
      </c>
      <c r="U569">
        <v>0.37731507878047371</v>
      </c>
      <c r="V569">
        <v>0.18268833142296068</v>
      </c>
      <c r="W569">
        <v>1.0978133359858845E-3</v>
      </c>
      <c r="X569">
        <v>9957.2000000000007</v>
      </c>
      <c r="Y569">
        <v>60.99</v>
      </c>
      <c r="Z569">
        <v>51766.092802098705</v>
      </c>
      <c r="AA569">
        <v>13.629032258064516</v>
      </c>
      <c r="AB569">
        <v>14.935262649614691</v>
      </c>
      <c r="AC569">
        <v>9</v>
      </c>
      <c r="AD569">
        <v>101.21129655555555</v>
      </c>
      <c r="AE569">
        <v>0.63170000000000004</v>
      </c>
      <c r="AF569">
        <v>0.11572220517996862</v>
      </c>
      <c r="AG569">
        <v>0.14531187319327502</v>
      </c>
      <c r="AH569">
        <v>0.26707855094300575</v>
      </c>
      <c r="AI569">
        <v>282.10948420163669</v>
      </c>
      <c r="AJ569">
        <v>4.8021980433818205</v>
      </c>
      <c r="AK569">
        <v>1.2545643528139032</v>
      </c>
      <c r="AL569">
        <v>1.7717890136745353</v>
      </c>
      <c r="AM569">
        <v>0.5</v>
      </c>
      <c r="AN569">
        <v>1.9920401863616799</v>
      </c>
      <c r="AO569">
        <v>176</v>
      </c>
      <c r="AP569">
        <v>2.9310344827586206E-2</v>
      </c>
      <c r="AQ569">
        <v>3.12</v>
      </c>
      <c r="AR569">
        <v>3.8685486368328377</v>
      </c>
      <c r="AS569">
        <v>-48769.25</v>
      </c>
      <c r="AT569">
        <v>0.68579789202740449</v>
      </c>
      <c r="AU569">
        <v>11159928.5</v>
      </c>
    </row>
    <row r="570" spans="1:47" ht="15" x14ac:dyDescent="0.25">
      <c r="A570" t="s">
        <v>1331</v>
      </c>
      <c r="B570" t="s">
        <v>414</v>
      </c>
      <c r="C570" t="s">
        <v>282</v>
      </c>
      <c r="D570"/>
      <c r="E570">
        <v>89.856000000000009</v>
      </c>
      <c r="F570" t="s">
        <v>1516</v>
      </c>
      <c r="G570">
        <v>441185</v>
      </c>
      <c r="H570">
        <v>0.68333240200489798</v>
      </c>
      <c r="I570">
        <v>441185</v>
      </c>
      <c r="J570">
        <v>0</v>
      </c>
      <c r="K570">
        <v>0.70587694210068441</v>
      </c>
      <c r="L570" s="126">
        <v>159125.02859999999</v>
      </c>
      <c r="M570">
        <v>42078</v>
      </c>
      <c r="N570">
        <v>16</v>
      </c>
      <c r="O570">
        <v>5.0999999999999996</v>
      </c>
      <c r="P570">
        <v>0</v>
      </c>
      <c r="Q570">
        <v>18.21</v>
      </c>
      <c r="R570">
        <v>12881.7</v>
      </c>
      <c r="S570">
        <v>503.44469400000003</v>
      </c>
      <c r="T570">
        <v>580.66706861790306</v>
      </c>
      <c r="U570">
        <v>0.25713689019433783</v>
      </c>
      <c r="V570">
        <v>0.10868006883790891</v>
      </c>
      <c r="W570">
        <v>0</v>
      </c>
      <c r="X570">
        <v>11168.6</v>
      </c>
      <c r="Y570">
        <v>23</v>
      </c>
      <c r="Z570">
        <v>52890.434782608696</v>
      </c>
      <c r="AA570">
        <v>16.304347826086957</v>
      </c>
      <c r="AB570">
        <v>21.888899739130437</v>
      </c>
      <c r="AC570">
        <v>2</v>
      </c>
      <c r="AD570">
        <v>251.72234700000001</v>
      </c>
      <c r="AE570">
        <v>0.72030000000000005</v>
      </c>
      <c r="AF570">
        <v>0.1244290799103398</v>
      </c>
      <c r="AG570">
        <v>0.17248284253958707</v>
      </c>
      <c r="AH570">
        <v>0.30404122621299334</v>
      </c>
      <c r="AI570">
        <v>237.0031930458681</v>
      </c>
      <c r="AJ570">
        <v>6.0870751269716221</v>
      </c>
      <c r="AK570">
        <v>1.3080326522402319</v>
      </c>
      <c r="AL570">
        <v>2.8019391039072059</v>
      </c>
      <c r="AM570">
        <v>5.9</v>
      </c>
      <c r="AN570">
        <v>0.67303744284790701</v>
      </c>
      <c r="AO570">
        <v>63</v>
      </c>
      <c r="AP570">
        <v>0</v>
      </c>
      <c r="AQ570">
        <v>1.84</v>
      </c>
      <c r="AR570">
        <v>3.7362587001717436</v>
      </c>
      <c r="AS570">
        <v>-25079.880000000005</v>
      </c>
      <c r="AT570">
        <v>0.50858504915426606</v>
      </c>
      <c r="AU570">
        <v>6485213.79</v>
      </c>
    </row>
    <row r="571" spans="1:47" ht="15" x14ac:dyDescent="0.25">
      <c r="A571" t="s">
        <v>1332</v>
      </c>
      <c r="B571" t="s">
        <v>746</v>
      </c>
      <c r="C571" t="s">
        <v>192</v>
      </c>
      <c r="D571"/>
      <c r="E571">
        <v>92.027000000000001</v>
      </c>
      <c r="F571" t="s">
        <v>1516</v>
      </c>
      <c r="G571">
        <v>425939</v>
      </c>
      <c r="H571">
        <v>0.34896179579623537</v>
      </c>
      <c r="I571">
        <v>425939</v>
      </c>
      <c r="J571">
        <v>0</v>
      </c>
      <c r="K571">
        <v>0.68957499451075366</v>
      </c>
      <c r="L571" s="126">
        <v>116576.731</v>
      </c>
      <c r="M571">
        <v>36465</v>
      </c>
      <c r="N571">
        <v>2</v>
      </c>
      <c r="O571">
        <v>11.450000000000001</v>
      </c>
      <c r="P571">
        <v>0</v>
      </c>
      <c r="Q571">
        <v>267.65999999999997</v>
      </c>
      <c r="R571">
        <v>10162.5</v>
      </c>
      <c r="S571">
        <v>973.00524099999996</v>
      </c>
      <c r="T571">
        <v>1210.1965929272001</v>
      </c>
      <c r="U571">
        <v>0.52077048267410109</v>
      </c>
      <c r="V571">
        <v>0.15779514490816604</v>
      </c>
      <c r="W571">
        <v>2.0554873866296063E-3</v>
      </c>
      <c r="X571">
        <v>8170.7</v>
      </c>
      <c r="Y571">
        <v>54.86</v>
      </c>
      <c r="Z571">
        <v>55299.890630696318</v>
      </c>
      <c r="AA571">
        <v>10.775862068965518</v>
      </c>
      <c r="AB571">
        <v>17.736150947867298</v>
      </c>
      <c r="AC571">
        <v>6</v>
      </c>
      <c r="AD571">
        <v>162.16754016666667</v>
      </c>
      <c r="AE571">
        <v>0.36570000000000003</v>
      </c>
      <c r="AF571">
        <v>0.12228979103723316</v>
      </c>
      <c r="AG571">
        <v>0.14526768791122074</v>
      </c>
      <c r="AH571">
        <v>0.26776028920498063</v>
      </c>
      <c r="AI571">
        <v>162.74629706747902</v>
      </c>
      <c r="AJ571">
        <v>8.2951348569335597</v>
      </c>
      <c r="AK571">
        <v>1.6896004496283619</v>
      </c>
      <c r="AL571">
        <v>3.6316549733822532</v>
      </c>
      <c r="AM571">
        <v>1</v>
      </c>
      <c r="AN571">
        <v>0.87035852127979596</v>
      </c>
      <c r="AO571">
        <v>13</v>
      </c>
      <c r="AP571">
        <v>6.8965517241379309E-3</v>
      </c>
      <c r="AQ571">
        <v>24.54</v>
      </c>
      <c r="AR571">
        <v>3.5874561762034514</v>
      </c>
      <c r="AS571">
        <v>-13839.820000000007</v>
      </c>
      <c r="AT571">
        <v>0.37051302081435666</v>
      </c>
      <c r="AU571">
        <v>9888172.6999999993</v>
      </c>
    </row>
    <row r="572" spans="1:47" ht="15" x14ac:dyDescent="0.25">
      <c r="A572" t="s">
        <v>1333</v>
      </c>
      <c r="B572" t="s">
        <v>393</v>
      </c>
      <c r="C572" t="s">
        <v>173</v>
      </c>
      <c r="D572"/>
      <c r="E572">
        <v>85.063000000000002</v>
      </c>
      <c r="F572" t="s">
        <v>1519</v>
      </c>
      <c r="G572">
        <v>26657</v>
      </c>
      <c r="H572">
        <v>0.31403991043987678</v>
      </c>
      <c r="I572">
        <v>1272</v>
      </c>
      <c r="J572">
        <v>6.3651151017667116E-3</v>
      </c>
      <c r="K572">
        <v>0.65917724562142987</v>
      </c>
      <c r="L572" s="126">
        <v>165452.51010000001</v>
      </c>
      <c r="M572">
        <v>39625</v>
      </c>
      <c r="N572">
        <v>50</v>
      </c>
      <c r="O572">
        <v>36.31</v>
      </c>
      <c r="P572">
        <v>0</v>
      </c>
      <c r="Q572">
        <v>-47.730000000000004</v>
      </c>
      <c r="R572">
        <v>11933.300000000001</v>
      </c>
      <c r="S572">
        <v>1009.062355</v>
      </c>
      <c r="T572">
        <v>1210.39100083995</v>
      </c>
      <c r="U572">
        <v>0.37626010832601126</v>
      </c>
      <c r="V572">
        <v>0.14235315616347616</v>
      </c>
      <c r="W572">
        <v>1.9820380674096202E-3</v>
      </c>
      <c r="X572">
        <v>9948.4</v>
      </c>
      <c r="Y572">
        <v>62.11</v>
      </c>
      <c r="Z572">
        <v>53548.800515214942</v>
      </c>
      <c r="AA572">
        <v>12.140625</v>
      </c>
      <c r="AB572">
        <v>16.246375060376753</v>
      </c>
      <c r="AC572">
        <v>8.9700000000000006</v>
      </c>
      <c r="AD572">
        <v>112.49301616499442</v>
      </c>
      <c r="AE572">
        <v>0.80889999999999995</v>
      </c>
      <c r="AF572">
        <v>0.12892072927640899</v>
      </c>
      <c r="AG572">
        <v>0.14860451922184131</v>
      </c>
      <c r="AH572">
        <v>0.28036236409069576</v>
      </c>
      <c r="AI572">
        <v>196.367448471507</v>
      </c>
      <c r="AJ572">
        <v>5.6428256294569179</v>
      </c>
      <c r="AK572">
        <v>1.7562419819628863</v>
      </c>
      <c r="AL572">
        <v>2.8099163752163796</v>
      </c>
      <c r="AM572">
        <v>0.5</v>
      </c>
      <c r="AN572">
        <v>1.45657321105117</v>
      </c>
      <c r="AO572">
        <v>68</v>
      </c>
      <c r="AP572">
        <v>2.3655913978494623E-2</v>
      </c>
      <c r="AQ572">
        <v>5.76</v>
      </c>
      <c r="AR572">
        <v>3.9536236580734681</v>
      </c>
      <c r="AS572">
        <v>-80786.640000000014</v>
      </c>
      <c r="AT572">
        <v>0.43942885086730948</v>
      </c>
      <c r="AU572">
        <v>12041442.92</v>
      </c>
    </row>
    <row r="573" spans="1:47" ht="15" x14ac:dyDescent="0.25">
      <c r="A573" t="s">
        <v>1334</v>
      </c>
      <c r="B573" t="s">
        <v>318</v>
      </c>
      <c r="C573" t="s">
        <v>208</v>
      </c>
      <c r="D573"/>
      <c r="E573">
        <v>80.507000000000005</v>
      </c>
      <c r="F573" t="s">
        <v>1517</v>
      </c>
      <c r="G573">
        <v>922212</v>
      </c>
      <c r="H573">
        <v>0.55620204814157315</v>
      </c>
      <c r="I573">
        <v>1106553</v>
      </c>
      <c r="J573">
        <v>0</v>
      </c>
      <c r="K573">
        <v>0.66414224465814065</v>
      </c>
      <c r="L573" s="126">
        <v>75272.571500000005</v>
      </c>
      <c r="M573">
        <v>31330</v>
      </c>
      <c r="N573">
        <v>0</v>
      </c>
      <c r="O573">
        <v>24.690000000000005</v>
      </c>
      <c r="P573">
        <v>0</v>
      </c>
      <c r="Q573">
        <v>-107.1</v>
      </c>
      <c r="R573">
        <v>12944.7</v>
      </c>
      <c r="S573">
        <v>1314.5461069999999</v>
      </c>
      <c r="T573">
        <v>1821.17472575027</v>
      </c>
      <c r="U573">
        <v>1</v>
      </c>
      <c r="V573">
        <v>0.17697443076448899</v>
      </c>
      <c r="W573">
        <v>0</v>
      </c>
      <c r="X573">
        <v>9343.6</v>
      </c>
      <c r="Y573">
        <v>102.50999999999999</v>
      </c>
      <c r="Z573">
        <v>55315.052190030248</v>
      </c>
      <c r="AA573">
        <v>12.189189189189189</v>
      </c>
      <c r="AB573">
        <v>12.823588986440347</v>
      </c>
      <c r="AC573">
        <v>8.3000000000000007</v>
      </c>
      <c r="AD573">
        <v>158.37904903614455</v>
      </c>
      <c r="AE573">
        <v>0.37669999999999998</v>
      </c>
      <c r="AF573">
        <v>0.10805261777617495</v>
      </c>
      <c r="AG573">
        <v>0.21689045343064223</v>
      </c>
      <c r="AH573">
        <v>0.324203165858644</v>
      </c>
      <c r="AI573">
        <v>216.11413893145402</v>
      </c>
      <c r="AJ573">
        <v>7.9167076158427543</v>
      </c>
      <c r="AK573">
        <v>1.5745001267195133</v>
      </c>
      <c r="AL573">
        <v>2.5991673471973868</v>
      </c>
      <c r="AM573">
        <v>0.5</v>
      </c>
      <c r="AN573">
        <v>1.5701469899015501</v>
      </c>
      <c r="AO573">
        <v>85</v>
      </c>
      <c r="AP573">
        <v>1.7489711934156379E-2</v>
      </c>
      <c r="AQ573">
        <v>10.93</v>
      </c>
      <c r="AR573">
        <v>2.5557455773859261</v>
      </c>
      <c r="AS573">
        <v>1241.6199999999953</v>
      </c>
      <c r="AT573">
        <v>0.69099051303864911</v>
      </c>
      <c r="AU573">
        <v>17016347.18</v>
      </c>
    </row>
    <row r="574" spans="1:47" ht="15" x14ac:dyDescent="0.25">
      <c r="A574" t="s">
        <v>1335</v>
      </c>
      <c r="B574" t="s">
        <v>319</v>
      </c>
      <c r="C574" t="s">
        <v>168</v>
      </c>
      <c r="D574"/>
      <c r="E574">
        <v>82.686000000000007</v>
      </c>
      <c r="F574" t="s">
        <v>1520</v>
      </c>
      <c r="G574">
        <v>1412095</v>
      </c>
      <c r="H574">
        <v>0.37965226366719174</v>
      </c>
      <c r="I574">
        <v>358325</v>
      </c>
      <c r="J574">
        <v>0</v>
      </c>
      <c r="K574">
        <v>0.69863941810958197</v>
      </c>
      <c r="L574" s="126">
        <v>58232.887499999997</v>
      </c>
      <c r="M574">
        <v>28701</v>
      </c>
      <c r="N574">
        <v>0</v>
      </c>
      <c r="O574">
        <v>21.409999999999997</v>
      </c>
      <c r="P574">
        <v>0</v>
      </c>
      <c r="Q574">
        <v>-42.029999999999987</v>
      </c>
      <c r="R574">
        <v>13653.1</v>
      </c>
      <c r="S574">
        <v>744.36255800000004</v>
      </c>
      <c r="T574">
        <v>1033.78359782341</v>
      </c>
      <c r="U574">
        <v>0.99527015570280741</v>
      </c>
      <c r="V574">
        <v>0.1649849494444883</v>
      </c>
      <c r="W574">
        <v>0</v>
      </c>
      <c r="X574">
        <v>9830.7000000000007</v>
      </c>
      <c r="Y574">
        <v>62</v>
      </c>
      <c r="Z574">
        <v>52215.467741935485</v>
      </c>
      <c r="AA574">
        <v>9.7096774193548381</v>
      </c>
      <c r="AB574">
        <v>12.00584770967742</v>
      </c>
      <c r="AC574">
        <v>5</v>
      </c>
      <c r="AD574">
        <v>148.8725116</v>
      </c>
      <c r="AE574">
        <v>0.29920000000000002</v>
      </c>
      <c r="AF574">
        <v>0.10481349641434921</v>
      </c>
      <c r="AG574">
        <v>0.23221970809171991</v>
      </c>
      <c r="AH574">
        <v>0.34780014537238174</v>
      </c>
      <c r="AI574">
        <v>261.28262082736296</v>
      </c>
      <c r="AJ574">
        <v>5.7211914812662927</v>
      </c>
      <c r="AK574">
        <v>1.0149273223678461</v>
      </c>
      <c r="AL574">
        <v>3.1841985407915101</v>
      </c>
      <c r="AM574">
        <v>4.5</v>
      </c>
      <c r="AN574">
        <v>1.05797934683671</v>
      </c>
      <c r="AO574">
        <v>10</v>
      </c>
      <c r="AP574">
        <v>9.3167701863354033E-2</v>
      </c>
      <c r="AQ574">
        <v>8.4</v>
      </c>
      <c r="AR574">
        <v>3.2083534564156135</v>
      </c>
      <c r="AS574">
        <v>-4111.0999999999767</v>
      </c>
      <c r="AT574">
        <v>0.70638367003348856</v>
      </c>
      <c r="AU574">
        <v>10162845.65</v>
      </c>
    </row>
    <row r="575" spans="1:47" ht="15" x14ac:dyDescent="0.25">
      <c r="A575" t="s">
        <v>1336</v>
      </c>
      <c r="B575" t="s">
        <v>594</v>
      </c>
      <c r="C575" t="s">
        <v>136</v>
      </c>
      <c r="D575"/>
      <c r="E575">
        <v>92.186000000000007</v>
      </c>
      <c r="F575" t="s">
        <v>1516</v>
      </c>
      <c r="G575">
        <v>-806145</v>
      </c>
      <c r="H575">
        <v>0.14586830041669885</v>
      </c>
      <c r="I575">
        <v>-806145</v>
      </c>
      <c r="J575">
        <v>6.6359814338657584E-3</v>
      </c>
      <c r="K575">
        <v>0.80792787116731291</v>
      </c>
      <c r="L575" s="126">
        <v>135168.5091</v>
      </c>
      <c r="M575">
        <v>35291</v>
      </c>
      <c r="N575">
        <v>62</v>
      </c>
      <c r="O575">
        <v>43.2</v>
      </c>
      <c r="P575">
        <v>0</v>
      </c>
      <c r="Q575">
        <v>231.63</v>
      </c>
      <c r="R575">
        <v>10220.5</v>
      </c>
      <c r="S575">
        <v>2034.4334550000001</v>
      </c>
      <c r="T575">
        <v>2439.4750622962201</v>
      </c>
      <c r="U575">
        <v>0.40039347956947552</v>
      </c>
      <c r="V575">
        <v>0.14199923044423196</v>
      </c>
      <c r="W575">
        <v>3.3345892849564844E-3</v>
      </c>
      <c r="X575">
        <v>8523.5</v>
      </c>
      <c r="Y575">
        <v>142.97</v>
      </c>
      <c r="Z575">
        <v>51015.045114359658</v>
      </c>
      <c r="AA575">
        <v>13.097402597402597</v>
      </c>
      <c r="AB575">
        <v>14.229792648807443</v>
      </c>
      <c r="AC575">
        <v>17.170000000000002</v>
      </c>
      <c r="AD575">
        <v>118.48767938264415</v>
      </c>
      <c r="AE575">
        <v>0.48759999999999998</v>
      </c>
      <c r="AF575">
        <v>0.11196396624106328</v>
      </c>
      <c r="AG575">
        <v>0.20160740077213077</v>
      </c>
      <c r="AH575">
        <v>0.31748159845553353</v>
      </c>
      <c r="AI575">
        <v>183.90427029229127</v>
      </c>
      <c r="AJ575">
        <v>6.3320168599538675</v>
      </c>
      <c r="AK575">
        <v>1.4273231482248672</v>
      </c>
      <c r="AL575">
        <v>3.0403798300640665</v>
      </c>
      <c r="AM575">
        <v>0.5</v>
      </c>
      <c r="AN575">
        <v>1.0725320083589001</v>
      </c>
      <c r="AO575">
        <v>111</v>
      </c>
      <c r="AP575">
        <v>1.7021276595744681E-3</v>
      </c>
      <c r="AQ575">
        <v>10.130000000000001</v>
      </c>
      <c r="AR575">
        <v>3.5236625774028925</v>
      </c>
      <c r="AS575">
        <v>-7084.4699999999721</v>
      </c>
      <c r="AT575">
        <v>0.54024049330890178</v>
      </c>
      <c r="AU575">
        <v>20792881.809999999</v>
      </c>
    </row>
    <row r="576" spans="1:47" ht="15" x14ac:dyDescent="0.25">
      <c r="A576" t="s">
        <v>1337</v>
      </c>
      <c r="B576" t="s">
        <v>321</v>
      </c>
      <c r="C576" t="s">
        <v>141</v>
      </c>
      <c r="D576"/>
      <c r="E576">
        <v>77.05</v>
      </c>
      <c r="F576" t="s">
        <v>1517</v>
      </c>
      <c r="G576">
        <v>1551133</v>
      </c>
      <c r="H576">
        <v>0.16908646951212308</v>
      </c>
      <c r="I576">
        <v>1773511</v>
      </c>
      <c r="J576">
        <v>3.2515409834106171E-3</v>
      </c>
      <c r="K576">
        <v>0.7900714656282839</v>
      </c>
      <c r="L576" s="126">
        <v>100081.89870000001</v>
      </c>
      <c r="M576">
        <v>32930</v>
      </c>
      <c r="N576">
        <v>81</v>
      </c>
      <c r="O576">
        <v>145.22999999999999</v>
      </c>
      <c r="P576">
        <v>0</v>
      </c>
      <c r="Q576">
        <v>156.22</v>
      </c>
      <c r="R576">
        <v>12233.9</v>
      </c>
      <c r="S576">
        <v>3619.4741600000002</v>
      </c>
      <c r="T576">
        <v>4703.0920677704507</v>
      </c>
      <c r="U576">
        <v>0.60483678656791395</v>
      </c>
      <c r="V576">
        <v>0.19751874869027936</v>
      </c>
      <c r="W576">
        <v>5.1793396972338097E-2</v>
      </c>
      <c r="X576">
        <v>9415.1</v>
      </c>
      <c r="Y576">
        <v>239</v>
      </c>
      <c r="Z576">
        <v>62878.841004184098</v>
      </c>
      <c r="AA576">
        <v>12.983333333333333</v>
      </c>
      <c r="AB576">
        <v>15.144243347280335</v>
      </c>
      <c r="AC576">
        <v>21</v>
      </c>
      <c r="AD576">
        <v>172.35591238095239</v>
      </c>
      <c r="AE576">
        <v>0.37669999999999998</v>
      </c>
      <c r="AF576">
        <v>0.11163703900072772</v>
      </c>
      <c r="AG576">
        <v>0.17828382350341229</v>
      </c>
      <c r="AH576">
        <v>0.29359271551941346</v>
      </c>
      <c r="AI576">
        <v>174.41787731950544</v>
      </c>
      <c r="AJ576">
        <v>5.5975917351627826</v>
      </c>
      <c r="AK576">
        <v>0.85412582904193091</v>
      </c>
      <c r="AL576">
        <v>2.73499877237641</v>
      </c>
      <c r="AM576">
        <v>2.5</v>
      </c>
      <c r="AN576">
        <v>0.76759668669063996</v>
      </c>
      <c r="AO576">
        <v>10</v>
      </c>
      <c r="AP576">
        <v>4.7294002925402243E-2</v>
      </c>
      <c r="AQ576">
        <v>193.1</v>
      </c>
      <c r="AR576">
        <v>2.5948777122768338</v>
      </c>
      <c r="AS576">
        <v>79639.199999999953</v>
      </c>
      <c r="AT576">
        <v>0.49213410233785632</v>
      </c>
      <c r="AU576">
        <v>44280108.310000002</v>
      </c>
    </row>
    <row r="577" spans="1:47" ht="15" x14ac:dyDescent="0.25">
      <c r="A577" t="s">
        <v>1338</v>
      </c>
      <c r="B577" t="s">
        <v>444</v>
      </c>
      <c r="C577" t="s">
        <v>375</v>
      </c>
      <c r="D577"/>
      <c r="E577">
        <v>86.203000000000003</v>
      </c>
      <c r="F577" t="s">
        <v>1520</v>
      </c>
      <c r="G577">
        <v>-3033130</v>
      </c>
      <c r="H577">
        <v>0.20206344179752742</v>
      </c>
      <c r="I577">
        <v>-3112716</v>
      </c>
      <c r="J577">
        <v>0</v>
      </c>
      <c r="K577">
        <v>0.67037747953526217</v>
      </c>
      <c r="L577" s="126">
        <v>146286.80669999999</v>
      </c>
      <c r="M577">
        <v>40321</v>
      </c>
      <c r="N577">
        <v>322</v>
      </c>
      <c r="O577">
        <v>188.4</v>
      </c>
      <c r="P577">
        <v>0</v>
      </c>
      <c r="Q577">
        <v>-434.05</v>
      </c>
      <c r="R577">
        <v>9075.9</v>
      </c>
      <c r="S577">
        <v>7966.168694</v>
      </c>
      <c r="T577">
        <v>9534.3250841117606</v>
      </c>
      <c r="U577">
        <v>0.35699442357302408</v>
      </c>
      <c r="V577">
        <v>0.13736853988846751</v>
      </c>
      <c r="W577">
        <v>1.1016042638677266E-2</v>
      </c>
      <c r="X577">
        <v>7583.1</v>
      </c>
      <c r="Y577">
        <v>437.76999999999975</v>
      </c>
      <c r="Z577">
        <v>58073.705370400014</v>
      </c>
      <c r="AA577">
        <v>12.013129102844639</v>
      </c>
      <c r="AB577">
        <v>18.197155341846184</v>
      </c>
      <c r="AC577">
        <v>32.68</v>
      </c>
      <c r="AD577">
        <v>243.76281193390452</v>
      </c>
      <c r="AE577">
        <v>0.68700000000000006</v>
      </c>
      <c r="AF577">
        <v>0.12603976924133509</v>
      </c>
      <c r="AG577">
        <v>0.15208988613185392</v>
      </c>
      <c r="AH577">
        <v>0.27508507493726897</v>
      </c>
      <c r="AI577">
        <v>117.06279841931753</v>
      </c>
      <c r="AJ577">
        <v>7.4441724018864566</v>
      </c>
      <c r="AK577">
        <v>1.3768487424695082</v>
      </c>
      <c r="AL577">
        <v>3.5312560828359474</v>
      </c>
      <c r="AM577">
        <v>4.2</v>
      </c>
      <c r="AN577">
        <v>1.0199101968662601</v>
      </c>
      <c r="AO577">
        <v>47</v>
      </c>
      <c r="AP577">
        <v>9.1212193379376041E-2</v>
      </c>
      <c r="AQ577">
        <v>79.64</v>
      </c>
      <c r="AR577">
        <v>3.139736058305389</v>
      </c>
      <c r="AS577">
        <v>361950.83000000007</v>
      </c>
      <c r="AT577">
        <v>0.36851117958791019</v>
      </c>
      <c r="AU577">
        <v>72300181.709999993</v>
      </c>
    </row>
    <row r="578" spans="1:47" ht="15" x14ac:dyDescent="0.25">
      <c r="A578" t="s">
        <v>1339</v>
      </c>
      <c r="B578" t="s">
        <v>507</v>
      </c>
      <c r="C578" t="s">
        <v>502</v>
      </c>
      <c r="D578"/>
      <c r="E578">
        <v>101.55200000000001</v>
      </c>
      <c r="F578" t="s">
        <v>1516</v>
      </c>
      <c r="G578">
        <v>1859435</v>
      </c>
      <c r="H578">
        <v>0.56195470663973024</v>
      </c>
      <c r="I578">
        <v>1794506</v>
      </c>
      <c r="J578">
        <v>5.9584729355470507E-3</v>
      </c>
      <c r="K578">
        <v>0.72367594265579727</v>
      </c>
      <c r="L578" s="126">
        <v>351037.05489999999</v>
      </c>
      <c r="M578">
        <v>55502</v>
      </c>
      <c r="N578">
        <v>33</v>
      </c>
      <c r="O578">
        <v>16.559999999999999</v>
      </c>
      <c r="P578">
        <v>0</v>
      </c>
      <c r="Q578">
        <v>128.65</v>
      </c>
      <c r="R578">
        <v>13586.800000000001</v>
      </c>
      <c r="S578">
        <v>1826.7031050000001</v>
      </c>
      <c r="T578">
        <v>2024.3550933213201</v>
      </c>
      <c r="U578">
        <v>0.10082111838311021</v>
      </c>
      <c r="V578">
        <v>9.2520043096986998E-2</v>
      </c>
      <c r="W578">
        <v>8.5785451161205523E-3</v>
      </c>
      <c r="X578">
        <v>12260.300000000001</v>
      </c>
      <c r="Y578">
        <v>115.05999999999997</v>
      </c>
      <c r="Z578">
        <v>71772.136276725199</v>
      </c>
      <c r="AA578">
        <v>16.120967741935484</v>
      </c>
      <c r="AB578">
        <v>15.876091647835915</v>
      </c>
      <c r="AC578">
        <v>17.02</v>
      </c>
      <c r="AD578">
        <v>107.32685693301998</v>
      </c>
      <c r="AE578">
        <v>0.68700000000000006</v>
      </c>
      <c r="AF578">
        <v>0.10955414723048419</v>
      </c>
      <c r="AG578">
        <v>0.16319675702644487</v>
      </c>
      <c r="AH578">
        <v>0.27860816657914489</v>
      </c>
      <c r="AI578">
        <v>220.63574474517577</v>
      </c>
      <c r="AJ578">
        <v>6.0936326779741758</v>
      </c>
      <c r="AK578">
        <v>1.0481339384074873</v>
      </c>
      <c r="AL578">
        <v>3.4020202661796963</v>
      </c>
      <c r="AM578">
        <v>3.75</v>
      </c>
      <c r="AN578">
        <v>0.79205451993088005</v>
      </c>
      <c r="AO578">
        <v>47</v>
      </c>
      <c r="AP578">
        <v>8.3686440677966101E-2</v>
      </c>
      <c r="AQ578">
        <v>18.21</v>
      </c>
      <c r="AR578">
        <v>5.6100982100027776</v>
      </c>
      <c r="AS578">
        <v>-58793.520000000019</v>
      </c>
      <c r="AT578">
        <v>0.22925029309687533</v>
      </c>
      <c r="AU578">
        <v>24819104.609999999</v>
      </c>
    </row>
    <row r="579" spans="1:47" ht="15" x14ac:dyDescent="0.25">
      <c r="A579" t="s">
        <v>1340</v>
      </c>
      <c r="B579" t="s">
        <v>539</v>
      </c>
      <c r="C579" t="s">
        <v>538</v>
      </c>
      <c r="D579"/>
      <c r="E579">
        <v>89.66</v>
      </c>
      <c r="F579" t="s">
        <v>1516</v>
      </c>
      <c r="G579">
        <v>963078</v>
      </c>
      <c r="H579">
        <v>0.50019276374595145</v>
      </c>
      <c r="I579">
        <v>658361</v>
      </c>
      <c r="J579">
        <v>0</v>
      </c>
      <c r="K579">
        <v>0.76100933123069647</v>
      </c>
      <c r="L579" s="126">
        <v>180951.90849999999</v>
      </c>
      <c r="M579">
        <v>34034</v>
      </c>
      <c r="N579">
        <v>196</v>
      </c>
      <c r="O579">
        <v>29.240000000000006</v>
      </c>
      <c r="P579">
        <v>0</v>
      </c>
      <c r="Q579">
        <v>-37.660000000000011</v>
      </c>
      <c r="R579">
        <v>10818.9</v>
      </c>
      <c r="S579">
        <v>2130.1608780000001</v>
      </c>
      <c r="T579">
        <v>2513.2231348560304</v>
      </c>
      <c r="U579">
        <v>0.39175273502511482</v>
      </c>
      <c r="V579">
        <v>0.16612305467380759</v>
      </c>
      <c r="W579">
        <v>6.3784895968782311E-3</v>
      </c>
      <c r="X579">
        <v>9169.9</v>
      </c>
      <c r="Y579">
        <v>116.05</v>
      </c>
      <c r="Z579">
        <v>59165.885394226629</v>
      </c>
      <c r="AA579">
        <v>15.008196721311476</v>
      </c>
      <c r="AB579">
        <v>18.355543972425679</v>
      </c>
      <c r="AC579">
        <v>13.01</v>
      </c>
      <c r="AD579">
        <v>163.73258093774021</v>
      </c>
      <c r="AE579">
        <v>0.37669999999999998</v>
      </c>
      <c r="AF579">
        <v>0.1138498284549604</v>
      </c>
      <c r="AG579">
        <v>0.1650082245899149</v>
      </c>
      <c r="AH579">
        <v>0.28136405716735025</v>
      </c>
      <c r="AI579">
        <v>239.00776944040749</v>
      </c>
      <c r="AJ579">
        <v>4.6366438301006632</v>
      </c>
      <c r="AK579">
        <v>0.83852853424993867</v>
      </c>
      <c r="AL579">
        <v>2.6548826319666095</v>
      </c>
      <c r="AM579">
        <v>2.5</v>
      </c>
      <c r="AN579">
        <v>1.6366884616513699</v>
      </c>
      <c r="AO579">
        <v>243</v>
      </c>
      <c r="AP579">
        <v>0</v>
      </c>
      <c r="AQ579">
        <v>4.91</v>
      </c>
      <c r="AR579">
        <v>3.8347776135273217</v>
      </c>
      <c r="AS579">
        <v>-91536.79999999993</v>
      </c>
      <c r="AT579">
        <v>0.56377327655426868</v>
      </c>
      <c r="AU579">
        <v>23045920.43</v>
      </c>
    </row>
    <row r="580" spans="1:47" ht="15" x14ac:dyDescent="0.25">
      <c r="A580" t="s">
        <v>1341</v>
      </c>
      <c r="B580" t="s">
        <v>432</v>
      </c>
      <c r="C580" t="s">
        <v>308</v>
      </c>
      <c r="D580"/>
      <c r="E580">
        <v>97.991</v>
      </c>
      <c r="F580" t="s">
        <v>1516</v>
      </c>
      <c r="G580">
        <v>1596041</v>
      </c>
      <c r="H580">
        <v>0.54094922445588711</v>
      </c>
      <c r="I580">
        <v>1668976</v>
      </c>
      <c r="J580">
        <v>0</v>
      </c>
      <c r="K580">
        <v>0.62838645660842496</v>
      </c>
      <c r="L580" s="126">
        <v>147427.53719999999</v>
      </c>
      <c r="M580">
        <v>42513</v>
      </c>
      <c r="N580">
        <v>45</v>
      </c>
      <c r="O580">
        <v>8.98</v>
      </c>
      <c r="P580">
        <v>0</v>
      </c>
      <c r="Q580">
        <v>218.64</v>
      </c>
      <c r="R580">
        <v>10758.6</v>
      </c>
      <c r="S580">
        <v>1168.5858579999999</v>
      </c>
      <c r="T580">
        <v>1318.9189803162601</v>
      </c>
      <c r="U580">
        <v>0.21925112925677731</v>
      </c>
      <c r="V580">
        <v>0.10061365640794877</v>
      </c>
      <c r="W580">
        <v>0</v>
      </c>
      <c r="X580">
        <v>9532.3000000000011</v>
      </c>
      <c r="Y580">
        <v>76.400000000000006</v>
      </c>
      <c r="Z580">
        <v>55409.554973821985</v>
      </c>
      <c r="AA580">
        <v>14.39240506329114</v>
      </c>
      <c r="AB580">
        <v>15.295626413612563</v>
      </c>
      <c r="AC580">
        <v>11</v>
      </c>
      <c r="AD580">
        <v>106.23507799999999</v>
      </c>
      <c r="AE580">
        <v>0.77569999999999995</v>
      </c>
      <c r="AF580">
        <v>0.11170602468923972</v>
      </c>
      <c r="AG580">
        <v>0.1472506825409898</v>
      </c>
      <c r="AH580">
        <v>0.29066691075755829</v>
      </c>
      <c r="AI580">
        <v>136.8226381531309</v>
      </c>
      <c r="AJ580">
        <v>6.9374118294566864</v>
      </c>
      <c r="AK580">
        <v>0.98613932165439788</v>
      </c>
      <c r="AL580">
        <v>8.8041453758544996E-2</v>
      </c>
      <c r="AM580">
        <v>1.5</v>
      </c>
      <c r="AN580">
        <v>1.05602610817999</v>
      </c>
      <c r="AO580">
        <v>90</v>
      </c>
      <c r="AP580">
        <v>0</v>
      </c>
      <c r="AQ580">
        <v>7.51</v>
      </c>
      <c r="AR580">
        <v>5.1097899887000215</v>
      </c>
      <c r="AS580">
        <v>-50201.989999999991</v>
      </c>
      <c r="AT580">
        <v>0.33449736381191852</v>
      </c>
      <c r="AU580">
        <v>12572341.15</v>
      </c>
    </row>
    <row r="581" spans="1:47" ht="15" x14ac:dyDescent="0.25">
      <c r="A581" t="s">
        <v>1342</v>
      </c>
      <c r="B581" t="s">
        <v>635</v>
      </c>
      <c r="C581" t="s">
        <v>335</v>
      </c>
      <c r="D581"/>
      <c r="E581">
        <v>85.463000000000008</v>
      </c>
      <c r="F581" t="s">
        <v>1516</v>
      </c>
      <c r="G581">
        <v>-374910</v>
      </c>
      <c r="H581">
        <v>1.6221696682453001E-2</v>
      </c>
      <c r="I581">
        <v>-258781</v>
      </c>
      <c r="J581">
        <v>7.2187734514065705E-3</v>
      </c>
      <c r="K581">
        <v>0.62514383529363426</v>
      </c>
      <c r="L581" s="126">
        <v>196743.42660000001</v>
      </c>
      <c r="M581">
        <v>37428</v>
      </c>
      <c r="N581">
        <v>80</v>
      </c>
      <c r="O581">
        <v>72.149999999999991</v>
      </c>
      <c r="P581">
        <v>0</v>
      </c>
      <c r="Q581">
        <v>-106.56</v>
      </c>
      <c r="R581">
        <v>9858.3000000000011</v>
      </c>
      <c r="S581">
        <v>1411.9587349999999</v>
      </c>
      <c r="T581">
        <v>1702.5408538880099</v>
      </c>
      <c r="U581">
        <v>0.4440131481604524</v>
      </c>
      <c r="V581">
        <v>0.13422379868629802</v>
      </c>
      <c r="W581">
        <v>5.6658879623702318E-3</v>
      </c>
      <c r="X581">
        <v>8175.7</v>
      </c>
      <c r="Y581">
        <v>97.4</v>
      </c>
      <c r="Z581">
        <v>51404.620123203284</v>
      </c>
      <c r="AA581">
        <v>10.314814814814815</v>
      </c>
      <c r="AB581">
        <v>14.496496252566734</v>
      </c>
      <c r="AC581">
        <v>10</v>
      </c>
      <c r="AD581">
        <v>141.1958735</v>
      </c>
      <c r="AE581">
        <v>0.96399999999999997</v>
      </c>
      <c r="AF581">
        <v>0.10762895660934882</v>
      </c>
      <c r="AG581">
        <v>0.21750922595107805</v>
      </c>
      <c r="AH581">
        <v>0.32616234149264145</v>
      </c>
      <c r="AI581">
        <v>182.34243934897998</v>
      </c>
      <c r="AJ581">
        <v>6.5041453041249122</v>
      </c>
      <c r="AK581">
        <v>1.7938280898003574</v>
      </c>
      <c r="AL581">
        <v>2.6751848830886349</v>
      </c>
      <c r="AM581">
        <v>0</v>
      </c>
      <c r="AN581">
        <v>1.2294901803937699</v>
      </c>
      <c r="AO581">
        <v>81</v>
      </c>
      <c r="AP581">
        <v>9.6256684491978616E-3</v>
      </c>
      <c r="AQ581">
        <v>11.21</v>
      </c>
      <c r="AR581">
        <v>3.6798775195659177</v>
      </c>
      <c r="AS581">
        <v>-58476.739999999932</v>
      </c>
      <c r="AT581">
        <v>0.45822475431227416</v>
      </c>
      <c r="AU581">
        <v>13919496.67</v>
      </c>
    </row>
    <row r="582" spans="1:47" ht="15" x14ac:dyDescent="0.25">
      <c r="A582" t="s">
        <v>1343</v>
      </c>
      <c r="B582" t="s">
        <v>420</v>
      </c>
      <c r="C582" t="s">
        <v>360</v>
      </c>
      <c r="D582"/>
      <c r="E582">
        <v>82.228999999999999</v>
      </c>
      <c r="F582" t="s">
        <v>1516</v>
      </c>
      <c r="G582">
        <v>2992906</v>
      </c>
      <c r="H582">
        <v>0.50049777365892467</v>
      </c>
      <c r="I582">
        <v>2965559</v>
      </c>
      <c r="J582">
        <v>3.6633423648457877E-3</v>
      </c>
      <c r="K582">
        <v>0.632671467746177</v>
      </c>
      <c r="L582" s="126">
        <v>81315.996499999994</v>
      </c>
      <c r="M582">
        <v>35096</v>
      </c>
      <c r="N582">
        <v>58</v>
      </c>
      <c r="O582">
        <v>38.06</v>
      </c>
      <c r="P582">
        <v>0</v>
      </c>
      <c r="Q582">
        <v>-43.53000000000003</v>
      </c>
      <c r="R582">
        <v>9315.2000000000007</v>
      </c>
      <c r="S582">
        <v>2950.30494</v>
      </c>
      <c r="T582">
        <v>3568.5436156256401</v>
      </c>
      <c r="U582">
        <v>0.51889431673459485</v>
      </c>
      <c r="V582">
        <v>0.14004548763694916</v>
      </c>
      <c r="W582">
        <v>5.0735874102559708E-4</v>
      </c>
      <c r="X582">
        <v>7701.3</v>
      </c>
      <c r="Y582">
        <v>161.76</v>
      </c>
      <c r="Z582">
        <v>62088.736399604357</v>
      </c>
      <c r="AA582">
        <v>8.6012269938650299</v>
      </c>
      <c r="AB582">
        <v>18.238779302670626</v>
      </c>
      <c r="AC582">
        <v>18</v>
      </c>
      <c r="AD582">
        <v>163.90583000000001</v>
      </c>
      <c r="AE582">
        <v>0.66490000000000005</v>
      </c>
      <c r="AF582">
        <v>0.12163724929498719</v>
      </c>
      <c r="AG582">
        <v>0.17898941839951402</v>
      </c>
      <c r="AH582">
        <v>0.30944969077087447</v>
      </c>
      <c r="AI582">
        <v>161.72735012266224</v>
      </c>
      <c r="AJ582">
        <v>5.701405568537866</v>
      </c>
      <c r="AK582">
        <v>1.3221158767251044</v>
      </c>
      <c r="AL582">
        <v>3.736913391107525</v>
      </c>
      <c r="AM582">
        <v>0.5</v>
      </c>
      <c r="AN582">
        <v>1.33513694773626</v>
      </c>
      <c r="AO582">
        <v>139</v>
      </c>
      <c r="AP582">
        <v>0</v>
      </c>
      <c r="AQ582">
        <v>13.09</v>
      </c>
      <c r="AR582">
        <v>2.8999202941934312</v>
      </c>
      <c r="AS582">
        <v>-107569.23999999999</v>
      </c>
      <c r="AT582">
        <v>0.5065050816219846</v>
      </c>
      <c r="AU582">
        <v>27482592.829999998</v>
      </c>
    </row>
    <row r="583" spans="1:47" ht="15" x14ac:dyDescent="0.25">
      <c r="A583" t="s">
        <v>1344</v>
      </c>
      <c r="B583" t="s">
        <v>652</v>
      </c>
      <c r="C583" t="s">
        <v>649</v>
      </c>
      <c r="D583"/>
      <c r="E583">
        <v>70.945000000000007</v>
      </c>
      <c r="F583" t="s">
        <v>1516</v>
      </c>
      <c r="G583">
        <v>658345</v>
      </c>
      <c r="H583">
        <v>0.4818697196102586</v>
      </c>
      <c r="I583">
        <v>621766</v>
      </c>
      <c r="J583">
        <v>4.864912125126384E-3</v>
      </c>
      <c r="K583">
        <v>0.66926877720214262</v>
      </c>
      <c r="L583" s="126">
        <v>63081.514600000002</v>
      </c>
      <c r="M583">
        <v>28469</v>
      </c>
      <c r="N583">
        <v>15</v>
      </c>
      <c r="O583">
        <v>10.68</v>
      </c>
      <c r="P583">
        <v>1</v>
      </c>
      <c r="Q583">
        <v>-21.549999999999997</v>
      </c>
      <c r="R583">
        <v>14647.1</v>
      </c>
      <c r="S583">
        <v>720.40015000000005</v>
      </c>
      <c r="T583">
        <v>978.73110004068405</v>
      </c>
      <c r="U583">
        <v>0.98524191034663156</v>
      </c>
      <c r="V583">
        <v>0.15741181758499076</v>
      </c>
      <c r="W583">
        <v>0</v>
      </c>
      <c r="X583">
        <v>10781.1</v>
      </c>
      <c r="Y583">
        <v>37</v>
      </c>
      <c r="Z583">
        <v>58704.945945945947</v>
      </c>
      <c r="AA583">
        <v>11.864864864864865</v>
      </c>
      <c r="AB583">
        <v>19.470274324324325</v>
      </c>
      <c r="AC583">
        <v>11</v>
      </c>
      <c r="AD583">
        <v>65.490922727272732</v>
      </c>
      <c r="AE583">
        <v>0.33250000000000002</v>
      </c>
      <c r="AF583">
        <v>9.3569878784174859E-2</v>
      </c>
      <c r="AG583">
        <v>0.20114406572125562</v>
      </c>
      <c r="AH583">
        <v>0.29742521077372369</v>
      </c>
      <c r="AI583">
        <v>236.19928452263648</v>
      </c>
      <c r="AJ583">
        <v>5.9167365624889809</v>
      </c>
      <c r="AK583">
        <v>1.5006439309347783</v>
      </c>
      <c r="AL583">
        <v>2.901707706954713</v>
      </c>
      <c r="AM583">
        <v>0.5</v>
      </c>
      <c r="AN583">
        <v>1.3640782734968999</v>
      </c>
      <c r="AO583">
        <v>118</v>
      </c>
      <c r="AP583">
        <v>7.7821011673151752E-3</v>
      </c>
      <c r="AQ583">
        <v>4.1500000000000004</v>
      </c>
      <c r="AR583">
        <v>3.5774378828152091</v>
      </c>
      <c r="AS583">
        <v>-137859.73000000004</v>
      </c>
      <c r="AT583">
        <v>0.63674488561823739</v>
      </c>
      <c r="AU583">
        <v>10551773.640000001</v>
      </c>
    </row>
    <row r="584" spans="1:47" ht="15" x14ac:dyDescent="0.25">
      <c r="A584" t="s">
        <v>1345</v>
      </c>
      <c r="B584" t="s">
        <v>543</v>
      </c>
      <c r="C584" t="s">
        <v>117</v>
      </c>
      <c r="D584"/>
      <c r="E584">
        <v>86.284000000000006</v>
      </c>
      <c r="F584" t="s">
        <v>1516</v>
      </c>
      <c r="G584">
        <v>-8989</v>
      </c>
      <c r="H584">
        <v>7.2714318201179563E-3</v>
      </c>
      <c r="I584">
        <v>-8989</v>
      </c>
      <c r="J584">
        <v>0</v>
      </c>
      <c r="K584">
        <v>0.71901187005389977</v>
      </c>
      <c r="L584" s="126">
        <v>130247.3524</v>
      </c>
      <c r="M584">
        <v>38868</v>
      </c>
      <c r="N584">
        <v>21</v>
      </c>
      <c r="O584">
        <v>28.409999999999997</v>
      </c>
      <c r="P584">
        <v>0</v>
      </c>
      <c r="Q584">
        <v>12.969999999999999</v>
      </c>
      <c r="R584">
        <v>11398.2</v>
      </c>
      <c r="S584">
        <v>1024.999153</v>
      </c>
      <c r="T584">
        <v>1256.4921229329902</v>
      </c>
      <c r="U584">
        <v>0.45297025040566058</v>
      </c>
      <c r="V584">
        <v>0.17410035557365969</v>
      </c>
      <c r="W584">
        <v>2.9268316868550624E-3</v>
      </c>
      <c r="X584">
        <v>9298.2000000000007</v>
      </c>
      <c r="Y584">
        <v>65.5</v>
      </c>
      <c r="Z584">
        <v>59103.770992366415</v>
      </c>
      <c r="AA584">
        <v>14.666666666666666</v>
      </c>
      <c r="AB584">
        <v>15.64884203053435</v>
      </c>
      <c r="AC584">
        <v>9</v>
      </c>
      <c r="AD584">
        <v>113.88879477777778</v>
      </c>
      <c r="AE584">
        <v>0.39889999999999998</v>
      </c>
      <c r="AF584">
        <v>0.12235892206106216</v>
      </c>
      <c r="AG584">
        <v>0.18847720095977538</v>
      </c>
      <c r="AH584">
        <v>0.31606668525126685</v>
      </c>
      <c r="AI584">
        <v>233.46750999705461</v>
      </c>
      <c r="AJ584">
        <v>4.5020172667402134</v>
      </c>
      <c r="AK584">
        <v>0.92836471600976167</v>
      </c>
      <c r="AL584">
        <v>2.3653798515695517</v>
      </c>
      <c r="AM584">
        <v>0.5</v>
      </c>
      <c r="AN584">
        <v>1.4728320047660499</v>
      </c>
      <c r="AO584">
        <v>91</v>
      </c>
      <c r="AP584">
        <v>2.0710059171597635E-2</v>
      </c>
      <c r="AQ584">
        <v>7.15</v>
      </c>
      <c r="AR584">
        <v>3.1399008086253368</v>
      </c>
      <c r="AS584">
        <v>7411.8699999999953</v>
      </c>
      <c r="AT584">
        <v>0.48001665682026834</v>
      </c>
      <c r="AU584">
        <v>11683125.539999999</v>
      </c>
    </row>
    <row r="585" spans="1:47" ht="15" x14ac:dyDescent="0.25">
      <c r="A585" t="s">
        <v>1346</v>
      </c>
      <c r="B585" t="s">
        <v>595</v>
      </c>
      <c r="C585" t="s">
        <v>136</v>
      </c>
      <c r="D585"/>
      <c r="E585">
        <v>96.125</v>
      </c>
      <c r="F585" t="s">
        <v>1516</v>
      </c>
      <c r="G585">
        <v>68741</v>
      </c>
      <c r="H585">
        <v>0.36461340303715423</v>
      </c>
      <c r="I585">
        <v>96577</v>
      </c>
      <c r="J585">
        <v>0</v>
      </c>
      <c r="K585">
        <v>0.75502940065144009</v>
      </c>
      <c r="L585" s="126">
        <v>190915.86619999999</v>
      </c>
      <c r="M585">
        <v>43783</v>
      </c>
      <c r="N585">
        <v>5</v>
      </c>
      <c r="O585">
        <v>12.16</v>
      </c>
      <c r="P585">
        <v>0</v>
      </c>
      <c r="Q585">
        <v>202.48</v>
      </c>
      <c r="R585">
        <v>9975.4</v>
      </c>
      <c r="S585">
        <v>668.77399600000001</v>
      </c>
      <c r="T585">
        <v>771.30719234510696</v>
      </c>
      <c r="U585">
        <v>0.24693087349048179</v>
      </c>
      <c r="V585">
        <v>0.12522821835315498</v>
      </c>
      <c r="W585">
        <v>0</v>
      </c>
      <c r="X585">
        <v>8649.2999999999993</v>
      </c>
      <c r="Y585">
        <v>48</v>
      </c>
      <c r="Z585">
        <v>57119.791666666664</v>
      </c>
      <c r="AA585">
        <v>15.020833333333334</v>
      </c>
      <c r="AB585">
        <v>13.932791583333334</v>
      </c>
      <c r="AC585">
        <v>6</v>
      </c>
      <c r="AD585">
        <v>111.46233266666667</v>
      </c>
      <c r="AE585">
        <v>0.37669999999999998</v>
      </c>
      <c r="AF585">
        <v>0.11576414077571241</v>
      </c>
      <c r="AG585">
        <v>0.13355668799001319</v>
      </c>
      <c r="AH585">
        <v>0.25264346623427009</v>
      </c>
      <c r="AI585">
        <v>178.72106378968718</v>
      </c>
      <c r="AJ585">
        <v>4.886827750075299</v>
      </c>
      <c r="AK585">
        <v>1.3879817442522004</v>
      </c>
      <c r="AL585">
        <v>2.7667106187878585</v>
      </c>
      <c r="AM585">
        <v>3</v>
      </c>
      <c r="AN585">
        <v>1.3187745288246</v>
      </c>
      <c r="AO585">
        <v>49</v>
      </c>
      <c r="AP585">
        <v>1.1594202898550725E-2</v>
      </c>
      <c r="AQ585">
        <v>6.78</v>
      </c>
      <c r="AR585">
        <v>5.2105645977326907</v>
      </c>
      <c r="AS585">
        <v>-23281.429999999993</v>
      </c>
      <c r="AT585">
        <v>0.40494497137515301</v>
      </c>
      <c r="AU585">
        <v>6671257.5700000003</v>
      </c>
    </row>
    <row r="586" spans="1:47" ht="15" x14ac:dyDescent="0.25">
      <c r="A586" t="s">
        <v>1347</v>
      </c>
      <c r="B586" t="s">
        <v>320</v>
      </c>
      <c r="C586" t="s">
        <v>122</v>
      </c>
      <c r="D586"/>
      <c r="E586">
        <v>90.584000000000003</v>
      </c>
      <c r="F586" t="s">
        <v>1520</v>
      </c>
      <c r="G586">
        <v>18657951</v>
      </c>
      <c r="H586">
        <v>0.49950932321404279</v>
      </c>
      <c r="I586">
        <v>18639616</v>
      </c>
      <c r="J586">
        <v>0</v>
      </c>
      <c r="K586">
        <v>0.68973476650978416</v>
      </c>
      <c r="L586" s="126">
        <v>152907.9902</v>
      </c>
      <c r="M586">
        <v>48930</v>
      </c>
      <c r="N586">
        <v>351</v>
      </c>
      <c r="O586">
        <v>665.73</v>
      </c>
      <c r="P586">
        <v>0.17</v>
      </c>
      <c r="Q586">
        <v>-162.09</v>
      </c>
      <c r="R586">
        <v>11052.800000000001</v>
      </c>
      <c r="S586">
        <v>14775.561906999999</v>
      </c>
      <c r="T586">
        <v>18149.5924561721</v>
      </c>
      <c r="U586">
        <v>0.35258471441397388</v>
      </c>
      <c r="V586">
        <v>0.14162401011622547</v>
      </c>
      <c r="W586">
        <v>9.0118947924494361E-2</v>
      </c>
      <c r="X586">
        <v>8998.1</v>
      </c>
      <c r="Y586">
        <v>839.6</v>
      </c>
      <c r="Z586">
        <v>67818.52310624106</v>
      </c>
      <c r="AA586">
        <v>11.451868629671575</v>
      </c>
      <c r="AB586">
        <v>17.598334810624106</v>
      </c>
      <c r="AC586">
        <v>82.5</v>
      </c>
      <c r="AD586">
        <v>179.09772008484848</v>
      </c>
      <c r="AE586">
        <v>0.55410000000000004</v>
      </c>
      <c r="AF586">
        <v>0.12623885179042016</v>
      </c>
      <c r="AG586">
        <v>0.12828428477179701</v>
      </c>
      <c r="AH586">
        <v>0.2568397892625523</v>
      </c>
      <c r="AI586">
        <v>138.506813675252</v>
      </c>
      <c r="AJ586">
        <v>6.2409487538822077</v>
      </c>
      <c r="AK586">
        <v>1.4942010568204696</v>
      </c>
      <c r="AL586">
        <v>3.3489737778742019</v>
      </c>
      <c r="AM586">
        <v>3.95</v>
      </c>
      <c r="AN586">
        <v>0.94212738854065303</v>
      </c>
      <c r="AO586">
        <v>37</v>
      </c>
      <c r="AP586">
        <v>9.0303106527480817E-2</v>
      </c>
      <c r="AQ586">
        <v>191.65</v>
      </c>
      <c r="AR586">
        <v>3.2736049663665874</v>
      </c>
      <c r="AS586">
        <v>838681.25</v>
      </c>
      <c r="AT586">
        <v>0.38997313662178973</v>
      </c>
      <c r="AU586">
        <v>163311868.56</v>
      </c>
    </row>
    <row r="587" spans="1:47" ht="15" x14ac:dyDescent="0.25">
      <c r="A587" t="s">
        <v>1348</v>
      </c>
      <c r="B587" t="s">
        <v>647</v>
      </c>
      <c r="C587" t="s">
        <v>147</v>
      </c>
      <c r="D587"/>
      <c r="E587">
        <v>85.115000000000009</v>
      </c>
      <c r="F587" t="s">
        <v>1516</v>
      </c>
      <c r="G587">
        <v>722088</v>
      </c>
      <c r="H587">
        <v>0.94026582271671499</v>
      </c>
      <c r="I587">
        <v>722088</v>
      </c>
      <c r="J587">
        <v>0</v>
      </c>
      <c r="K587">
        <v>0.7194232730163157</v>
      </c>
      <c r="L587" s="126">
        <v>248137.27679999999</v>
      </c>
      <c r="M587">
        <v>42202</v>
      </c>
      <c r="N587">
        <v>54</v>
      </c>
      <c r="O587">
        <v>32.81</v>
      </c>
      <c r="P587">
        <v>0</v>
      </c>
      <c r="Q587">
        <v>35.68</v>
      </c>
      <c r="R587">
        <v>12531.2</v>
      </c>
      <c r="S587">
        <v>1339.290072</v>
      </c>
      <c r="T587">
        <v>1621.8189361598199</v>
      </c>
      <c r="U587">
        <v>0.43829733847231866</v>
      </c>
      <c r="V587">
        <v>0.13944806274947133</v>
      </c>
      <c r="W587">
        <v>3.5333309033892396E-3</v>
      </c>
      <c r="X587">
        <v>10348.200000000001</v>
      </c>
      <c r="Y587">
        <v>89</v>
      </c>
      <c r="Z587">
        <v>53804.539325842699</v>
      </c>
      <c r="AA587">
        <v>10.393258426966293</v>
      </c>
      <c r="AB587">
        <v>15.048203056179775</v>
      </c>
      <c r="AC587">
        <v>8</v>
      </c>
      <c r="AD587">
        <v>167.411259</v>
      </c>
      <c r="AE587">
        <v>0.56520000000000004</v>
      </c>
      <c r="AF587">
        <v>0.11124241444938236</v>
      </c>
      <c r="AG587">
        <v>0.16860606364169073</v>
      </c>
      <c r="AH587">
        <v>0.28471783997088418</v>
      </c>
      <c r="AI587">
        <v>167.57833474031756</v>
      </c>
      <c r="AJ587">
        <v>11.865245147837246</v>
      </c>
      <c r="AK587">
        <v>1.4074722860860112</v>
      </c>
      <c r="AL587">
        <v>3.3593208754388781</v>
      </c>
      <c r="AM587">
        <v>4.25</v>
      </c>
      <c r="AN587">
        <v>1.8781782537557401</v>
      </c>
      <c r="AO587">
        <v>200</v>
      </c>
      <c r="AP587">
        <v>2.063983488132095E-2</v>
      </c>
      <c r="AQ587">
        <v>4.68</v>
      </c>
      <c r="AR587">
        <v>3.2771294968698186</v>
      </c>
      <c r="AS587">
        <v>-13658.849999999977</v>
      </c>
      <c r="AT587">
        <v>0.48656789830631669</v>
      </c>
      <c r="AU587">
        <v>16782946.57</v>
      </c>
    </row>
    <row r="588" spans="1:47" ht="15" x14ac:dyDescent="0.25">
      <c r="A588" t="s">
        <v>1349</v>
      </c>
      <c r="B588" t="s">
        <v>322</v>
      </c>
      <c r="C588" t="s">
        <v>109</v>
      </c>
      <c r="D588"/>
      <c r="E588">
        <v>101.494</v>
      </c>
      <c r="F588" t="s">
        <v>1517</v>
      </c>
      <c r="G588">
        <v>2636035</v>
      </c>
      <c r="H588">
        <v>0.44428699126610943</v>
      </c>
      <c r="I588">
        <v>2671410</v>
      </c>
      <c r="J588">
        <v>0</v>
      </c>
      <c r="K588">
        <v>0.7885645639635871</v>
      </c>
      <c r="L588" s="126">
        <v>405826.59110000002</v>
      </c>
      <c r="M588">
        <v>57260</v>
      </c>
      <c r="N588">
        <v>15</v>
      </c>
      <c r="O588">
        <v>73.730000000000018</v>
      </c>
      <c r="P588">
        <v>0</v>
      </c>
      <c r="Q588">
        <v>-8</v>
      </c>
      <c r="R588">
        <v>14046.2</v>
      </c>
      <c r="S588">
        <v>3489.169868</v>
      </c>
      <c r="T588">
        <v>4209.4971850654501</v>
      </c>
      <c r="U588">
        <v>0.17662049493544463</v>
      </c>
      <c r="V588">
        <v>0.14343242402436107</v>
      </c>
      <c r="W588">
        <v>4.4713716414565806E-2</v>
      </c>
      <c r="X588">
        <v>11642.6</v>
      </c>
      <c r="Y588">
        <v>228.05999999999997</v>
      </c>
      <c r="Z588">
        <v>77199.74129615014</v>
      </c>
      <c r="AA588">
        <v>16.032258064516128</v>
      </c>
      <c r="AB588">
        <v>15.299350469174779</v>
      </c>
      <c r="AC588">
        <v>24.82</v>
      </c>
      <c r="AD588">
        <v>140.57896325543916</v>
      </c>
      <c r="AE588">
        <v>0.63170000000000004</v>
      </c>
      <c r="AF588">
        <v>0.11710974771931677</v>
      </c>
      <c r="AG588">
        <v>0.15282903427161929</v>
      </c>
      <c r="AH588">
        <v>0.27442489093785416</v>
      </c>
      <c r="AI588">
        <v>207.3839988807332</v>
      </c>
      <c r="AJ588">
        <v>6.7472731544310518</v>
      </c>
      <c r="AK588">
        <v>1.5990956995458805</v>
      </c>
      <c r="AL588">
        <v>4.3031809236620333</v>
      </c>
      <c r="AM588">
        <v>0.8</v>
      </c>
      <c r="AN588">
        <v>0.565770184767318</v>
      </c>
      <c r="AO588">
        <v>16</v>
      </c>
      <c r="AP588">
        <v>0.2486050836949783</v>
      </c>
      <c r="AQ588">
        <v>91.94</v>
      </c>
      <c r="AR588">
        <v>5.1257489709287372</v>
      </c>
      <c r="AS588">
        <v>13300.629999999888</v>
      </c>
      <c r="AT588">
        <v>0.3465835527182447</v>
      </c>
      <c r="AU588">
        <v>49009623.049999997</v>
      </c>
    </row>
    <row r="589" spans="1:47" ht="15" x14ac:dyDescent="0.25">
      <c r="A589" t="s">
        <v>1350</v>
      </c>
      <c r="B589" t="s">
        <v>696</v>
      </c>
      <c r="C589" t="s">
        <v>250</v>
      </c>
      <c r="D589"/>
      <c r="E589">
        <v>94.756</v>
      </c>
      <c r="F589" t="s">
        <v>1516</v>
      </c>
      <c r="G589">
        <v>-3079</v>
      </c>
      <c r="H589">
        <v>0.11536009265520837</v>
      </c>
      <c r="I589">
        <v>81440</v>
      </c>
      <c r="J589">
        <v>5.1008001125901516E-3</v>
      </c>
      <c r="K589">
        <v>0.75616087563168166</v>
      </c>
      <c r="L589" s="126">
        <v>125229.81170000001</v>
      </c>
      <c r="M589">
        <v>38725</v>
      </c>
      <c r="N589">
        <v>5</v>
      </c>
      <c r="O589">
        <v>40.840000000000003</v>
      </c>
      <c r="P589">
        <v>0</v>
      </c>
      <c r="Q589">
        <v>284.45999999999998</v>
      </c>
      <c r="R589">
        <v>8216.5</v>
      </c>
      <c r="S589">
        <v>1584.4498389999999</v>
      </c>
      <c r="T589">
        <v>1850.4159061122803</v>
      </c>
      <c r="U589">
        <v>0.32501285829598298</v>
      </c>
      <c r="V589">
        <v>0.10275811072867924</v>
      </c>
      <c r="W589">
        <v>0</v>
      </c>
      <c r="X589">
        <v>7035.5</v>
      </c>
      <c r="Y589">
        <v>93.5</v>
      </c>
      <c r="Z589">
        <v>51641.219251336901</v>
      </c>
      <c r="AA589">
        <v>13.159574468085106</v>
      </c>
      <c r="AB589">
        <v>16.9459875828877</v>
      </c>
      <c r="AC589">
        <v>8</v>
      </c>
      <c r="AD589">
        <v>198.05622987499999</v>
      </c>
      <c r="AE589">
        <v>0.66490000000000005</v>
      </c>
      <c r="AF589">
        <v>0.10924961858223431</v>
      </c>
      <c r="AG589">
        <v>0.14950627985140269</v>
      </c>
      <c r="AH589">
        <v>0.26491214003165564</v>
      </c>
      <c r="AI589">
        <v>135.45521904022866</v>
      </c>
      <c r="AJ589">
        <v>6.0286266552357173</v>
      </c>
      <c r="AK589">
        <v>1.4157482457529984</v>
      </c>
      <c r="AL589">
        <v>3.5397015683387534</v>
      </c>
      <c r="AM589">
        <v>3</v>
      </c>
      <c r="AN589">
        <v>0.91632673245381802</v>
      </c>
      <c r="AO589">
        <v>16</v>
      </c>
      <c r="AP589">
        <v>5.3380782918149468E-3</v>
      </c>
      <c r="AQ589">
        <v>33.81</v>
      </c>
      <c r="AR589">
        <v>2.9932266408557648</v>
      </c>
      <c r="AS589">
        <v>-55186.25</v>
      </c>
      <c r="AT589">
        <v>0.3300619898429405</v>
      </c>
      <c r="AU589">
        <v>13018622.24</v>
      </c>
    </row>
    <row r="590" spans="1:47" ht="15" x14ac:dyDescent="0.25">
      <c r="A590" t="s">
        <v>1351</v>
      </c>
      <c r="B590" t="s">
        <v>323</v>
      </c>
      <c r="C590" t="s">
        <v>122</v>
      </c>
      <c r="D590"/>
      <c r="E590">
        <v>66.442000000000007</v>
      </c>
      <c r="F590" t="s">
        <v>1517</v>
      </c>
      <c r="G590">
        <v>-757272</v>
      </c>
      <c r="H590">
        <v>0.23247459275434015</v>
      </c>
      <c r="I590">
        <v>-311669</v>
      </c>
      <c r="J590">
        <v>0</v>
      </c>
      <c r="K590">
        <v>0.72900169583993346</v>
      </c>
      <c r="L590" s="126">
        <v>56296.4038</v>
      </c>
      <c r="M590">
        <v>26454</v>
      </c>
      <c r="N590">
        <v>21</v>
      </c>
      <c r="O590">
        <v>358.07</v>
      </c>
      <c r="P590">
        <v>62.16</v>
      </c>
      <c r="Q590">
        <v>-82.350000000000009</v>
      </c>
      <c r="R590">
        <v>11179.9</v>
      </c>
      <c r="S590">
        <v>3480.9721100000002</v>
      </c>
      <c r="T590">
        <v>4943.7788440784898</v>
      </c>
      <c r="U590">
        <v>0.91540160774226942</v>
      </c>
      <c r="V590">
        <v>0.14977644937235651</v>
      </c>
      <c r="W590">
        <v>0.14440977609556313</v>
      </c>
      <c r="X590">
        <v>7871.9000000000005</v>
      </c>
      <c r="Y590">
        <v>200.3</v>
      </c>
      <c r="Z590">
        <v>59858.082875686465</v>
      </c>
      <c r="AA590">
        <v>6.7910447761194028</v>
      </c>
      <c r="AB590">
        <v>17.378792361457812</v>
      </c>
      <c r="AC590">
        <v>24</v>
      </c>
      <c r="AD590">
        <v>145.04050458333333</v>
      </c>
      <c r="AE590">
        <v>0.49869999999999998</v>
      </c>
      <c r="AF590">
        <v>0.10861105999897688</v>
      </c>
      <c r="AG590">
        <v>0.18379231341971669</v>
      </c>
      <c r="AH590">
        <v>0.29394854104119922</v>
      </c>
      <c r="AI590">
        <v>144.44758076501796</v>
      </c>
      <c r="AJ590">
        <v>6.7094939321981313</v>
      </c>
      <c r="AK590">
        <v>1.4128147162591633</v>
      </c>
      <c r="AL590">
        <v>4.3199840697827048</v>
      </c>
      <c r="AM590">
        <v>0.5</v>
      </c>
      <c r="AN590">
        <v>0.72698855476259205</v>
      </c>
      <c r="AO590">
        <v>5</v>
      </c>
      <c r="AP590">
        <v>3.8495971351835273E-2</v>
      </c>
      <c r="AQ590">
        <v>169.6</v>
      </c>
      <c r="AR590">
        <v>2.5074176998607234</v>
      </c>
      <c r="AS590">
        <v>113128.68999999994</v>
      </c>
      <c r="AT590">
        <v>0.7797566384727832</v>
      </c>
      <c r="AU590">
        <v>38916896.740000002</v>
      </c>
    </row>
    <row r="591" spans="1:47" ht="15" x14ac:dyDescent="0.25">
      <c r="A591" t="s">
        <v>1352</v>
      </c>
      <c r="B591" t="s">
        <v>324</v>
      </c>
      <c r="C591" t="s">
        <v>269</v>
      </c>
      <c r="D591"/>
      <c r="E591">
        <v>89.897000000000006</v>
      </c>
      <c r="F591" t="s">
        <v>1520</v>
      </c>
      <c r="G591">
        <v>1036023</v>
      </c>
      <c r="H591">
        <v>0.27614752762268352</v>
      </c>
      <c r="I591">
        <v>1056955</v>
      </c>
      <c r="J591">
        <v>0</v>
      </c>
      <c r="K591">
        <v>0.65027039433814893</v>
      </c>
      <c r="L591" s="126">
        <v>197073.33059999999</v>
      </c>
      <c r="M591">
        <v>38304</v>
      </c>
      <c r="N591">
        <v>11</v>
      </c>
      <c r="O591">
        <v>25.35</v>
      </c>
      <c r="P591">
        <v>0.14000000000000001</v>
      </c>
      <c r="Q591">
        <v>-5.74</v>
      </c>
      <c r="R591">
        <v>14384.800000000001</v>
      </c>
      <c r="S591">
        <v>1309.4008899999999</v>
      </c>
      <c r="T591">
        <v>1581.72995952669</v>
      </c>
      <c r="U591">
        <v>0.38672905896680737</v>
      </c>
      <c r="V591">
        <v>0.14552339658177565</v>
      </c>
      <c r="W591">
        <v>4.3432000416618018E-3</v>
      </c>
      <c r="X591">
        <v>11908.2</v>
      </c>
      <c r="Y591">
        <v>91.010000000000019</v>
      </c>
      <c r="Z591">
        <v>64644.01406438851</v>
      </c>
      <c r="AA591">
        <v>14.259842519685039</v>
      </c>
      <c r="AB591">
        <v>14.38743973189759</v>
      </c>
      <c r="AC591">
        <v>7.5</v>
      </c>
      <c r="AD591">
        <v>174.58678533333332</v>
      </c>
      <c r="AE591">
        <v>0.39889999999999998</v>
      </c>
      <c r="AF591">
        <v>0.10392080285401023</v>
      </c>
      <c r="AG591">
        <v>0.19676238572866223</v>
      </c>
      <c r="AH591">
        <v>0.30415933602002576</v>
      </c>
      <c r="AI591">
        <v>218.61983002012471</v>
      </c>
      <c r="AJ591">
        <v>6.0088889859254317</v>
      </c>
      <c r="AK591">
        <v>0.82378825617181528</v>
      </c>
      <c r="AL591">
        <v>3.3983974414956979</v>
      </c>
      <c r="AM591">
        <v>0</v>
      </c>
      <c r="AN591">
        <v>0.68926496120111203</v>
      </c>
      <c r="AO591">
        <v>5</v>
      </c>
      <c r="AP591">
        <v>0.15168539325842698</v>
      </c>
      <c r="AQ591">
        <v>94.4</v>
      </c>
      <c r="AR591">
        <v>5.5649617364566062</v>
      </c>
      <c r="AS591">
        <v>-3747.7700000000186</v>
      </c>
      <c r="AT591">
        <v>0.36170061799111131</v>
      </c>
      <c r="AU591">
        <v>18835531.649999999</v>
      </c>
    </row>
    <row r="592" spans="1:47" ht="15" x14ac:dyDescent="0.25">
      <c r="A592" t="s">
        <v>1353</v>
      </c>
      <c r="B592" t="s">
        <v>325</v>
      </c>
      <c r="C592" t="s">
        <v>117</v>
      </c>
      <c r="D592"/>
      <c r="E592">
        <v>75.999000000000009</v>
      </c>
      <c r="F592" t="s">
        <v>1520</v>
      </c>
      <c r="G592">
        <v>114186</v>
      </c>
      <c r="H592">
        <v>3.5146409204461555E-2</v>
      </c>
      <c r="I592">
        <v>327310</v>
      </c>
      <c r="J592">
        <v>0</v>
      </c>
      <c r="K592">
        <v>0.71680207981781563</v>
      </c>
      <c r="L592" s="126">
        <v>117729.92690000001</v>
      </c>
      <c r="M592">
        <v>33098</v>
      </c>
      <c r="N592">
        <v>52</v>
      </c>
      <c r="O592">
        <v>103.13999999999999</v>
      </c>
      <c r="P592">
        <v>0</v>
      </c>
      <c r="Q592">
        <v>-123.26000000000002</v>
      </c>
      <c r="R592">
        <v>11407.1</v>
      </c>
      <c r="S592">
        <v>1462.989049</v>
      </c>
      <c r="T592">
        <v>1841.51707998912</v>
      </c>
      <c r="U592">
        <v>0.61762462789289141</v>
      </c>
      <c r="V592">
        <v>0.14420289895143296</v>
      </c>
      <c r="W592">
        <v>0.12962720611588119</v>
      </c>
      <c r="X592">
        <v>9062.4</v>
      </c>
      <c r="Y592">
        <v>96.45</v>
      </c>
      <c r="Z592">
        <v>61776.609642301708</v>
      </c>
      <c r="AA592">
        <v>15.805309734513274</v>
      </c>
      <c r="AB592">
        <v>15.16836753758424</v>
      </c>
      <c r="AC592">
        <v>11</v>
      </c>
      <c r="AD592">
        <v>132.99900445454546</v>
      </c>
      <c r="AE592">
        <v>0.72030000000000005</v>
      </c>
      <c r="AF592">
        <v>0.11084877418970754</v>
      </c>
      <c r="AG592">
        <v>0.15521588340386208</v>
      </c>
      <c r="AH592">
        <v>0.2699080363209061</v>
      </c>
      <c r="AI592">
        <v>90.983592864884116</v>
      </c>
      <c r="AJ592">
        <v>10.542669862066893</v>
      </c>
      <c r="AK592">
        <v>2.9188880457973978</v>
      </c>
      <c r="AL592">
        <v>4.3007644919914663</v>
      </c>
      <c r="AM592">
        <v>0</v>
      </c>
      <c r="AN592">
        <v>1.46802895021931</v>
      </c>
      <c r="AO592">
        <v>85</v>
      </c>
      <c r="AP592">
        <v>4.3478260869565216E-2</v>
      </c>
      <c r="AQ592">
        <v>8.07</v>
      </c>
      <c r="AR592">
        <v>3.6661516376057688</v>
      </c>
      <c r="AS592">
        <v>-36809.239999999991</v>
      </c>
      <c r="AT592">
        <v>0.6567224672218156</v>
      </c>
      <c r="AU592">
        <v>16688472.82</v>
      </c>
    </row>
    <row r="593" spans="1:47" ht="15" x14ac:dyDescent="0.25">
      <c r="A593" t="s">
        <v>1354</v>
      </c>
      <c r="B593" t="s">
        <v>445</v>
      </c>
      <c r="C593" t="s">
        <v>375</v>
      </c>
      <c r="D593"/>
      <c r="E593">
        <v>89.326000000000008</v>
      </c>
      <c r="F593" t="s">
        <v>1518</v>
      </c>
      <c r="G593">
        <v>211421</v>
      </c>
      <c r="H593">
        <v>0.16964193353829723</v>
      </c>
      <c r="I593">
        <v>188015</v>
      </c>
      <c r="J593">
        <v>4.0443243775819763E-3</v>
      </c>
      <c r="K593">
        <v>0.61940266313281922</v>
      </c>
      <c r="L593" s="126">
        <v>124867.2006</v>
      </c>
      <c r="M593">
        <v>36402</v>
      </c>
      <c r="N593">
        <v>60</v>
      </c>
      <c r="O593">
        <v>17.72</v>
      </c>
      <c r="P593">
        <v>0</v>
      </c>
      <c r="Q593">
        <v>78.569999999999993</v>
      </c>
      <c r="R593">
        <v>9222.1</v>
      </c>
      <c r="S593">
        <v>974.68956100000003</v>
      </c>
      <c r="T593">
        <v>1176.5535611881901</v>
      </c>
      <c r="U593">
        <v>0.40941278840678996</v>
      </c>
      <c r="V593">
        <v>0.13727171127464244</v>
      </c>
      <c r="W593">
        <v>0</v>
      </c>
      <c r="X593">
        <v>7639.8</v>
      </c>
      <c r="Y593">
        <v>60.06</v>
      </c>
      <c r="Z593">
        <v>60461.438561438561</v>
      </c>
      <c r="AA593">
        <v>14.439393939393939</v>
      </c>
      <c r="AB593">
        <v>16.228597419247418</v>
      </c>
      <c r="AC593">
        <v>8.33</v>
      </c>
      <c r="AD593">
        <v>117.00955114045618</v>
      </c>
      <c r="AE593">
        <v>0.48759999999999998</v>
      </c>
      <c r="AF593">
        <v>0.12753477834162005</v>
      </c>
      <c r="AG593">
        <v>0.11709621061569098</v>
      </c>
      <c r="AH593">
        <v>0.25783250112008349</v>
      </c>
      <c r="AI593">
        <v>151.24918322583738</v>
      </c>
      <c r="AJ593">
        <v>6.4818238921184905</v>
      </c>
      <c r="AK593">
        <v>1.739933862882493</v>
      </c>
      <c r="AL593">
        <v>3.2612318462091561</v>
      </c>
      <c r="AM593">
        <v>0.5</v>
      </c>
      <c r="AN593">
        <v>1.3241717669836099</v>
      </c>
      <c r="AO593">
        <v>42</v>
      </c>
      <c r="AP593">
        <v>1.6447368421052631E-3</v>
      </c>
      <c r="AQ593">
        <v>12.24</v>
      </c>
      <c r="AR593">
        <v>0</v>
      </c>
      <c r="AS593">
        <v>-260.63999999999942</v>
      </c>
      <c r="AT593">
        <v>0</v>
      </c>
      <c r="AU593">
        <v>8988665.1300000008</v>
      </c>
    </row>
    <row r="594" spans="1:47" ht="15" x14ac:dyDescent="0.25">
      <c r="A594" t="s">
        <v>1355</v>
      </c>
      <c r="B594" t="s">
        <v>326</v>
      </c>
      <c r="C594" t="s">
        <v>269</v>
      </c>
      <c r="D594"/>
      <c r="E594">
        <v>87.197000000000003</v>
      </c>
      <c r="F594" t="s">
        <v>1516</v>
      </c>
      <c r="G594">
        <v>532589</v>
      </c>
      <c r="H594">
        <v>0.16444247249396002</v>
      </c>
      <c r="I594">
        <v>975819</v>
      </c>
      <c r="J594">
        <v>5.8132761128081196E-3</v>
      </c>
      <c r="K594">
        <v>0.71337806067015586</v>
      </c>
      <c r="L594" s="126">
        <v>195238.64170000001</v>
      </c>
      <c r="M594">
        <v>39795</v>
      </c>
      <c r="N594">
        <v>74</v>
      </c>
      <c r="O594">
        <v>138.33000000000001</v>
      </c>
      <c r="P594">
        <v>0.24</v>
      </c>
      <c r="Q594">
        <v>-22.99</v>
      </c>
      <c r="R594">
        <v>11883.5</v>
      </c>
      <c r="S594">
        <v>7787.267992</v>
      </c>
      <c r="T594">
        <v>9657.9983001572618</v>
      </c>
      <c r="U594">
        <v>0.35141697214110723</v>
      </c>
      <c r="V594">
        <v>0.15972182404378205</v>
      </c>
      <c r="W594">
        <v>1.3765971469086176E-2</v>
      </c>
      <c r="X594">
        <v>9581.7000000000007</v>
      </c>
      <c r="Y594">
        <v>481.05</v>
      </c>
      <c r="Z594">
        <v>68790.469805633504</v>
      </c>
      <c r="AA594">
        <v>13.016359918200409</v>
      </c>
      <c r="AB594">
        <v>16.188063594220974</v>
      </c>
      <c r="AC594">
        <v>45</v>
      </c>
      <c r="AD594">
        <v>173.05039982222223</v>
      </c>
      <c r="AE594">
        <v>0.55410000000000004</v>
      </c>
      <c r="AF594">
        <v>0.13447564366725376</v>
      </c>
      <c r="AG594">
        <v>7.3568401091417573E-2</v>
      </c>
      <c r="AH594">
        <v>0.21303930952286265</v>
      </c>
      <c r="AI594">
        <v>146.60173518784944</v>
      </c>
      <c r="AJ594">
        <v>5.6511500516368312</v>
      </c>
      <c r="AK594">
        <v>1.1483520799700777</v>
      </c>
      <c r="AL594">
        <v>3.2812987867315684</v>
      </c>
      <c r="AM594">
        <v>1.3</v>
      </c>
      <c r="AN594">
        <v>0.76919265628144395</v>
      </c>
      <c r="AO594">
        <v>31</v>
      </c>
      <c r="AP594">
        <v>9.3033913840513294E-2</v>
      </c>
      <c r="AQ594">
        <v>125.77</v>
      </c>
      <c r="AR594">
        <v>4.1326354248960486</v>
      </c>
      <c r="AS594">
        <v>41685.959999999963</v>
      </c>
      <c r="AT594">
        <v>0.35138910256102962</v>
      </c>
      <c r="AU594">
        <v>92540315.25</v>
      </c>
    </row>
    <row r="595" spans="1:47" ht="15" x14ac:dyDescent="0.25">
      <c r="A595" t="s">
        <v>1356</v>
      </c>
      <c r="B595" t="s">
        <v>327</v>
      </c>
      <c r="C595" t="s">
        <v>328</v>
      </c>
      <c r="D595"/>
      <c r="E595">
        <v>83.47</v>
      </c>
      <c r="F595" t="s">
        <v>1517</v>
      </c>
      <c r="G595">
        <v>1852752</v>
      </c>
      <c r="H595">
        <v>0.40160441176741485</v>
      </c>
      <c r="I595">
        <v>2022600</v>
      </c>
      <c r="J595">
        <v>6.4353104332678509E-3</v>
      </c>
      <c r="K595">
        <v>0.69215947897178642</v>
      </c>
      <c r="L595" s="126">
        <v>160516.7101</v>
      </c>
      <c r="M595">
        <v>34897</v>
      </c>
      <c r="N595">
        <v>127</v>
      </c>
      <c r="O595">
        <v>103.18</v>
      </c>
      <c r="P595">
        <v>0</v>
      </c>
      <c r="Q595">
        <v>-112.99999999999999</v>
      </c>
      <c r="R595">
        <v>9382</v>
      </c>
      <c r="S595">
        <v>2796.2040940000002</v>
      </c>
      <c r="T595">
        <v>3375.3673119952105</v>
      </c>
      <c r="U595">
        <v>0.51352382470261848</v>
      </c>
      <c r="V595">
        <v>0.13427592385178733</v>
      </c>
      <c r="W595">
        <v>9.6702004184963455E-3</v>
      </c>
      <c r="X595">
        <v>7772.2</v>
      </c>
      <c r="Y595">
        <v>164.60000000000002</v>
      </c>
      <c r="Z595">
        <v>58453.809234507891</v>
      </c>
      <c r="AA595">
        <v>11.702857142857143</v>
      </c>
      <c r="AB595">
        <v>16.987874204131227</v>
      </c>
      <c r="AC595">
        <v>18</v>
      </c>
      <c r="AD595">
        <v>155.34467188888891</v>
      </c>
      <c r="AE595">
        <v>0.45429999999999998</v>
      </c>
      <c r="AF595">
        <v>0.1063076890845543</v>
      </c>
      <c r="AG595">
        <v>0.1577873052596539</v>
      </c>
      <c r="AH595">
        <v>0.26923171297154397</v>
      </c>
      <c r="AI595">
        <v>154.10248519577482</v>
      </c>
      <c r="AJ595">
        <v>6.0295731976180198</v>
      </c>
      <c r="AK595">
        <v>1.0525990364398403</v>
      </c>
      <c r="AL595">
        <v>2.496419951636335</v>
      </c>
      <c r="AM595">
        <v>0.7</v>
      </c>
      <c r="AN595">
        <v>1.50055964441303</v>
      </c>
      <c r="AO595">
        <v>161</v>
      </c>
      <c r="AP595">
        <v>7.0422535211267607E-3</v>
      </c>
      <c r="AQ595">
        <v>7.25</v>
      </c>
      <c r="AR595">
        <v>3.8763868591475816</v>
      </c>
      <c r="AS595">
        <v>-40260.090000000084</v>
      </c>
      <c r="AT595">
        <v>0.48599615720484113</v>
      </c>
      <c r="AU595">
        <v>26233977.66</v>
      </c>
    </row>
    <row r="596" spans="1:47" ht="15" x14ac:dyDescent="0.25">
      <c r="A596" t="s">
        <v>1357</v>
      </c>
      <c r="B596" t="s">
        <v>394</v>
      </c>
      <c r="C596" t="s">
        <v>210</v>
      </c>
      <c r="D596"/>
      <c r="E596">
        <v>80.953000000000003</v>
      </c>
      <c r="F596" t="s">
        <v>1516</v>
      </c>
      <c r="G596">
        <v>-330311</v>
      </c>
      <c r="H596">
        <v>0.41198634746233936</v>
      </c>
      <c r="I596">
        <v>-288565</v>
      </c>
      <c r="J596">
        <v>0</v>
      </c>
      <c r="K596">
        <v>0.70459453033973662</v>
      </c>
      <c r="L596" s="126">
        <v>74290.013600000006</v>
      </c>
      <c r="M596">
        <v>31454</v>
      </c>
      <c r="N596">
        <v>2</v>
      </c>
      <c r="O596">
        <v>12.139999999999999</v>
      </c>
      <c r="P596">
        <v>0</v>
      </c>
      <c r="Q596">
        <v>-68.91</v>
      </c>
      <c r="R596">
        <v>16626.400000000001</v>
      </c>
      <c r="S596">
        <v>506.99448999999998</v>
      </c>
      <c r="T596">
        <v>731.43269268016297</v>
      </c>
      <c r="U596">
        <v>1</v>
      </c>
      <c r="V596">
        <v>0.22594334111993999</v>
      </c>
      <c r="W596">
        <v>0</v>
      </c>
      <c r="X596">
        <v>11524.6</v>
      </c>
      <c r="Y596">
        <v>48.099999999999994</v>
      </c>
      <c r="Z596">
        <v>47948.128898128904</v>
      </c>
      <c r="AA596">
        <v>9.1999999999999993</v>
      </c>
      <c r="AB596">
        <v>10.540425987525989</v>
      </c>
      <c r="AC596">
        <v>6</v>
      </c>
      <c r="AD596">
        <v>84.499081666666669</v>
      </c>
      <c r="AE596">
        <v>0.65380000000000005</v>
      </c>
      <c r="AF596">
        <v>0.10828712701795201</v>
      </c>
      <c r="AG596">
        <v>0.18080663106873676</v>
      </c>
      <c r="AH596">
        <v>0.30480726823056942</v>
      </c>
      <c r="AI596">
        <v>353.38845595738132</v>
      </c>
      <c r="AJ596">
        <v>5.2759029056852311</v>
      </c>
      <c r="AK596">
        <v>0.96933486264134938</v>
      </c>
      <c r="AL596">
        <v>2.1153413035955482</v>
      </c>
      <c r="AM596">
        <v>0.5</v>
      </c>
      <c r="AN596">
        <v>0.82761411736655399</v>
      </c>
      <c r="AO596">
        <v>15</v>
      </c>
      <c r="AP596">
        <v>0</v>
      </c>
      <c r="AQ596">
        <v>9.1300000000000008</v>
      </c>
      <c r="AR596">
        <v>3.0507838360368638</v>
      </c>
      <c r="AS596">
        <v>-26715.77999999997</v>
      </c>
      <c r="AT596">
        <v>0.73786688380862775</v>
      </c>
      <c r="AU596">
        <v>8429475.4800000004</v>
      </c>
    </row>
    <row r="597" spans="1:47" ht="15" x14ac:dyDescent="0.25">
      <c r="A597" t="s">
        <v>1358</v>
      </c>
      <c r="B597" t="s">
        <v>194</v>
      </c>
      <c r="C597" t="s">
        <v>145</v>
      </c>
      <c r="D597"/>
      <c r="E597">
        <v>66.305999999999997</v>
      </c>
      <c r="F597" t="s">
        <v>1520</v>
      </c>
      <c r="G597">
        <v>118715</v>
      </c>
      <c r="H597">
        <v>0.38475523727772049</v>
      </c>
      <c r="I597">
        <v>90860</v>
      </c>
      <c r="J597">
        <v>0</v>
      </c>
      <c r="K597">
        <v>0.72377173733123457</v>
      </c>
      <c r="L597" s="126">
        <v>109670.9047</v>
      </c>
      <c r="M597">
        <v>35796</v>
      </c>
      <c r="N597">
        <v>90</v>
      </c>
      <c r="O597">
        <v>297.31</v>
      </c>
      <c r="P597">
        <v>66.06</v>
      </c>
      <c r="Q597">
        <v>42.22999999999999</v>
      </c>
      <c r="R597">
        <v>13374.6</v>
      </c>
      <c r="S597">
        <v>3623.8256529999999</v>
      </c>
      <c r="T597">
        <v>4808.2311993226604</v>
      </c>
      <c r="U597">
        <v>0.71614960914346171</v>
      </c>
      <c r="V597">
        <v>0.15108994400619968</v>
      </c>
      <c r="W597">
        <v>0.16815321495821423</v>
      </c>
      <c r="X597">
        <v>10080</v>
      </c>
      <c r="Y597">
        <v>244</v>
      </c>
      <c r="Z597">
        <v>65423.676229508194</v>
      </c>
      <c r="AA597">
        <v>11.319672131147541</v>
      </c>
      <c r="AB597">
        <v>14.851744479508197</v>
      </c>
      <c r="AC597">
        <v>27</v>
      </c>
      <c r="AD597">
        <v>134.21576492592592</v>
      </c>
      <c r="AE597">
        <v>0.72030000000000005</v>
      </c>
      <c r="AF597">
        <v>0.11687676374011007</v>
      </c>
      <c r="AG597">
        <v>0.1283042922941528</v>
      </c>
      <c r="AH597">
        <v>0.25439005938132958</v>
      </c>
      <c r="AI597">
        <v>184.08142771652265</v>
      </c>
      <c r="AJ597">
        <v>4.4495259631917659</v>
      </c>
      <c r="AK597">
        <v>0.94118165914381957</v>
      </c>
      <c r="AL597">
        <v>1.2194271892834283</v>
      </c>
      <c r="AM597">
        <v>2</v>
      </c>
      <c r="AN597">
        <v>1.03308447522629</v>
      </c>
      <c r="AO597">
        <v>12</v>
      </c>
      <c r="AP597">
        <v>0.14467005076142131</v>
      </c>
      <c r="AQ597">
        <v>178.92</v>
      </c>
      <c r="AR597">
        <v>3.1036729249574777</v>
      </c>
      <c r="AS597">
        <v>-3180.0699999998324</v>
      </c>
      <c r="AT597">
        <v>0.60474303765665549</v>
      </c>
      <c r="AU597">
        <v>48467166.329999998</v>
      </c>
    </row>
    <row r="598" spans="1:47" ht="15" x14ac:dyDescent="0.25">
      <c r="A598" t="s">
        <v>1359</v>
      </c>
      <c r="B598" t="s">
        <v>766</v>
      </c>
      <c r="C598" t="s">
        <v>119</v>
      </c>
      <c r="D598"/>
      <c r="E598">
        <v>88.701999999999998</v>
      </c>
      <c r="F598" t="s">
        <v>1519</v>
      </c>
      <c r="G598">
        <v>980405</v>
      </c>
      <c r="H598">
        <v>1.1530722315997697</v>
      </c>
      <c r="I598">
        <v>737723</v>
      </c>
      <c r="J598">
        <v>0</v>
      </c>
      <c r="K598">
        <v>0.66179354523348377</v>
      </c>
      <c r="L598" s="126">
        <v>289523.63630000001</v>
      </c>
      <c r="M598">
        <v>36595</v>
      </c>
      <c r="N598">
        <v>4</v>
      </c>
      <c r="O598">
        <v>3.66</v>
      </c>
      <c r="P598">
        <v>0</v>
      </c>
      <c r="Q598">
        <v>89.920000000000016</v>
      </c>
      <c r="R598">
        <v>12419.1</v>
      </c>
      <c r="S598">
        <v>586.75276699999995</v>
      </c>
      <c r="T598">
        <v>722.87162496511303</v>
      </c>
      <c r="U598">
        <v>0.35356403185057333</v>
      </c>
      <c r="V598">
        <v>0.15668926875294992</v>
      </c>
      <c r="W598">
        <v>0</v>
      </c>
      <c r="X598">
        <v>10080.6</v>
      </c>
      <c r="Y598">
        <v>39.79</v>
      </c>
      <c r="Z598">
        <v>55157.200301583311</v>
      </c>
      <c r="AA598">
        <v>15.888888888888889</v>
      </c>
      <c r="AB598">
        <v>14.746236918823824</v>
      </c>
      <c r="AC598">
        <v>8</v>
      </c>
      <c r="AD598">
        <v>73.344095874999994</v>
      </c>
      <c r="AE598">
        <v>0.41</v>
      </c>
      <c r="AF598">
        <v>0.11424116024847823</v>
      </c>
      <c r="AG598">
        <v>0.22354523407596058</v>
      </c>
      <c r="AH598">
        <v>0.34104384215418948</v>
      </c>
      <c r="AI598">
        <v>244.08065552420311</v>
      </c>
      <c r="AJ598">
        <v>4.5503943022728066</v>
      </c>
      <c r="AK598">
        <v>1.6498943546416227</v>
      </c>
      <c r="AL598">
        <v>1.5941117899661348</v>
      </c>
      <c r="AM598">
        <v>0</v>
      </c>
      <c r="AN598">
        <v>0.95184081902366502</v>
      </c>
      <c r="AO598">
        <v>74</v>
      </c>
      <c r="AP598">
        <v>3.7974683544303799E-2</v>
      </c>
      <c r="AQ598">
        <v>3.22</v>
      </c>
      <c r="AR598">
        <v>2.6914695051260487</v>
      </c>
      <c r="AS598">
        <v>8359.5</v>
      </c>
      <c r="AT598">
        <v>0.56576923934074386</v>
      </c>
      <c r="AU598">
        <v>7286944.0199999996</v>
      </c>
    </row>
    <row r="599" spans="1:47" ht="15" x14ac:dyDescent="0.25">
      <c r="A599" t="s">
        <v>1360</v>
      </c>
      <c r="B599" t="s">
        <v>688</v>
      </c>
      <c r="C599" t="s">
        <v>185</v>
      </c>
      <c r="D599"/>
      <c r="E599">
        <v>94.06</v>
      </c>
      <c r="F599" t="s">
        <v>1520</v>
      </c>
      <c r="G599">
        <v>391787</v>
      </c>
      <c r="H599">
        <v>0.20601657934315137</v>
      </c>
      <c r="I599">
        <v>364426</v>
      </c>
      <c r="J599">
        <v>0</v>
      </c>
      <c r="K599">
        <v>0.70057967627711815</v>
      </c>
      <c r="L599" s="126">
        <v>158281.22630000001</v>
      </c>
      <c r="M599">
        <v>46367</v>
      </c>
      <c r="N599">
        <v>10</v>
      </c>
      <c r="O599">
        <v>26.089999999999996</v>
      </c>
      <c r="P599">
        <v>0</v>
      </c>
      <c r="Q599">
        <v>-15.939999999999998</v>
      </c>
      <c r="R599">
        <v>12017.1</v>
      </c>
      <c r="S599">
        <v>926.57152699999995</v>
      </c>
      <c r="T599">
        <v>1081.31325994961</v>
      </c>
      <c r="U599">
        <v>0.20588072635648774</v>
      </c>
      <c r="V599">
        <v>0.11622226656226617</v>
      </c>
      <c r="W599">
        <v>1.0792474955902676E-3</v>
      </c>
      <c r="X599">
        <v>10297.4</v>
      </c>
      <c r="Y599">
        <v>62.5</v>
      </c>
      <c r="Z599">
        <v>55464.735999999997</v>
      </c>
      <c r="AA599">
        <v>13.587301587301587</v>
      </c>
      <c r="AB599">
        <v>14.825144431999998</v>
      </c>
      <c r="AC599">
        <v>15.5</v>
      </c>
      <c r="AD599">
        <v>59.778808193548386</v>
      </c>
      <c r="AE599">
        <v>0.78680000000000005</v>
      </c>
      <c r="AF599">
        <v>0.11923827372021553</v>
      </c>
      <c r="AG599">
        <v>0.15501760022730174</v>
      </c>
      <c r="AH599">
        <v>0.28337751477365486</v>
      </c>
      <c r="AI599">
        <v>256.62346950145383</v>
      </c>
      <c r="AJ599">
        <v>5.2234812852216326</v>
      </c>
      <c r="AK599">
        <v>1.609979392715956</v>
      </c>
      <c r="AL599">
        <v>1.914775801160737</v>
      </c>
      <c r="AM599">
        <v>3.5</v>
      </c>
      <c r="AN599">
        <v>1.6209590966874801</v>
      </c>
      <c r="AO599">
        <v>70</v>
      </c>
      <c r="AP599">
        <v>8.2539682539682538E-2</v>
      </c>
      <c r="AQ599">
        <v>8.16</v>
      </c>
      <c r="AR599">
        <v>6.373111537674844</v>
      </c>
      <c r="AS599">
        <v>-164265.85000000003</v>
      </c>
      <c r="AT599">
        <v>0.34280497951598871</v>
      </c>
      <c r="AU599">
        <v>11134669.4</v>
      </c>
    </row>
    <row r="600" spans="1:47" ht="15" x14ac:dyDescent="0.25">
      <c r="A600" t="s">
        <v>1361</v>
      </c>
      <c r="B600" t="s">
        <v>721</v>
      </c>
      <c r="C600" t="s">
        <v>98</v>
      </c>
      <c r="D600"/>
      <c r="E600">
        <v>89.728999999999999</v>
      </c>
      <c r="F600" t="s">
        <v>1516</v>
      </c>
      <c r="G600">
        <v>-1675074</v>
      </c>
      <c r="H600">
        <v>0.18315669572285484</v>
      </c>
      <c r="I600">
        <v>-1675074</v>
      </c>
      <c r="J600">
        <v>0</v>
      </c>
      <c r="K600">
        <v>0.83392267471581327</v>
      </c>
      <c r="L600" s="126">
        <v>237696.76560000001</v>
      </c>
      <c r="M600">
        <v>40266</v>
      </c>
      <c r="N600">
        <v>41</v>
      </c>
      <c r="O600">
        <v>44.199999999999996</v>
      </c>
      <c r="P600">
        <v>0</v>
      </c>
      <c r="Q600">
        <v>60.5</v>
      </c>
      <c r="R600">
        <v>13592.800000000001</v>
      </c>
      <c r="S600">
        <v>1926.929279</v>
      </c>
      <c r="T600">
        <v>2374.8240574839901</v>
      </c>
      <c r="U600">
        <v>0.41592433657758543</v>
      </c>
      <c r="V600">
        <v>0.13076546490111224</v>
      </c>
      <c r="W600">
        <v>2.5390126421967144E-2</v>
      </c>
      <c r="X600">
        <v>11029.1</v>
      </c>
      <c r="Y600">
        <v>133.88</v>
      </c>
      <c r="Z600">
        <v>70142.216910666277</v>
      </c>
      <c r="AA600">
        <v>13.028776978417266</v>
      </c>
      <c r="AB600">
        <v>14.392958462802509</v>
      </c>
      <c r="AC600">
        <v>23</v>
      </c>
      <c r="AD600">
        <v>83.779533869565213</v>
      </c>
      <c r="AE600">
        <v>0.48759999999999998</v>
      </c>
      <c r="AF600">
        <v>0.11589759999612603</v>
      </c>
      <c r="AG600">
        <v>0.16788935013163583</v>
      </c>
      <c r="AH600">
        <v>0.28716844265704777</v>
      </c>
      <c r="AI600">
        <v>169.47534274297567</v>
      </c>
      <c r="AJ600">
        <v>6.5090810461559183</v>
      </c>
      <c r="AK600">
        <v>1.4891900590077993</v>
      </c>
      <c r="AL600">
        <v>4.0001430946788865</v>
      </c>
      <c r="AM600">
        <v>0.89</v>
      </c>
      <c r="AN600">
        <v>0.65268495968491602</v>
      </c>
      <c r="AO600">
        <v>41</v>
      </c>
      <c r="AP600">
        <v>0.15238879736408567</v>
      </c>
      <c r="AQ600">
        <v>24.15</v>
      </c>
      <c r="AR600">
        <v>3.8894409278411066</v>
      </c>
      <c r="AS600">
        <v>-41209.369999999995</v>
      </c>
      <c r="AT600">
        <v>0.43142331754575108</v>
      </c>
      <c r="AU600">
        <v>26192275.68</v>
      </c>
    </row>
    <row r="601" spans="1:47" ht="15" x14ac:dyDescent="0.25">
      <c r="A601" t="s">
        <v>1362</v>
      </c>
      <c r="B601" t="s">
        <v>329</v>
      </c>
      <c r="C601" t="s">
        <v>267</v>
      </c>
      <c r="D601"/>
      <c r="E601">
        <v>91.076000000000008</v>
      </c>
      <c r="F601" t="s">
        <v>1516</v>
      </c>
      <c r="G601">
        <v>2838770</v>
      </c>
      <c r="H601">
        <v>0.78351271548817425</v>
      </c>
      <c r="I601">
        <v>2949643</v>
      </c>
      <c r="J601">
        <v>4.4138201215668405E-3</v>
      </c>
      <c r="K601">
        <v>0.69911410648491545</v>
      </c>
      <c r="L601" s="126">
        <v>168311.10920000001</v>
      </c>
      <c r="M601">
        <v>37000</v>
      </c>
      <c r="N601">
        <v>73</v>
      </c>
      <c r="O601">
        <v>81.740000000000009</v>
      </c>
      <c r="P601">
        <v>0</v>
      </c>
      <c r="Q601">
        <v>-142.07999999999998</v>
      </c>
      <c r="R601">
        <v>11899.9</v>
      </c>
      <c r="S601">
        <v>3505.0380060000002</v>
      </c>
      <c r="T601">
        <v>4363.4620069521407</v>
      </c>
      <c r="U601">
        <v>0.46367285239645417</v>
      </c>
      <c r="V601">
        <v>0.14502987417820312</v>
      </c>
      <c r="W601">
        <v>1.1973344063077184E-2</v>
      </c>
      <c r="X601">
        <v>9558.9</v>
      </c>
      <c r="Y601">
        <v>229.00999999999996</v>
      </c>
      <c r="Z601">
        <v>60428.762936116334</v>
      </c>
      <c r="AA601">
        <v>12.926229508196721</v>
      </c>
      <c r="AB601">
        <v>15.305174472730451</v>
      </c>
      <c r="AC601">
        <v>20</v>
      </c>
      <c r="AD601">
        <v>175.25190030000002</v>
      </c>
      <c r="AE601">
        <v>0.63170000000000004</v>
      </c>
      <c r="AF601">
        <v>0.13029788849071905</v>
      </c>
      <c r="AG601">
        <v>0.16646910162352027</v>
      </c>
      <c r="AH601">
        <v>0.29924883751353892</v>
      </c>
      <c r="AI601">
        <v>209.32526230644243</v>
      </c>
      <c r="AJ601">
        <v>5.969010403533904</v>
      </c>
      <c r="AK601">
        <v>1.5215345791768491</v>
      </c>
      <c r="AL601">
        <v>3.3070045918388211</v>
      </c>
      <c r="AM601">
        <v>1</v>
      </c>
      <c r="AN601">
        <v>0.94728116057496803</v>
      </c>
      <c r="AO601">
        <v>42</v>
      </c>
      <c r="AP601">
        <v>3.4726309593878756E-2</v>
      </c>
      <c r="AQ601">
        <v>35.24</v>
      </c>
      <c r="AR601">
        <v>4.06672262530721</v>
      </c>
      <c r="AS601">
        <v>13593.989999999991</v>
      </c>
      <c r="AT601">
        <v>0.47472460353623269</v>
      </c>
      <c r="AU601">
        <v>41709762.539999999</v>
      </c>
    </row>
    <row r="602" spans="1:47" ht="15" x14ac:dyDescent="0.25">
      <c r="A602" t="s">
        <v>1363</v>
      </c>
      <c r="B602" t="s">
        <v>330</v>
      </c>
      <c r="C602" t="s">
        <v>122</v>
      </c>
      <c r="D602"/>
      <c r="E602">
        <v>96.01100000000001</v>
      </c>
      <c r="F602" t="s">
        <v>1516</v>
      </c>
      <c r="G602">
        <v>5842286</v>
      </c>
      <c r="H602">
        <v>0.49463514680699994</v>
      </c>
      <c r="I602">
        <v>2193242</v>
      </c>
      <c r="J602">
        <v>0</v>
      </c>
      <c r="K602">
        <v>0.80374278193462834</v>
      </c>
      <c r="L602" s="126">
        <v>187190.6784</v>
      </c>
      <c r="M602">
        <v>55916</v>
      </c>
      <c r="N602">
        <v>164</v>
      </c>
      <c r="O602">
        <v>116.24000000000001</v>
      </c>
      <c r="P602">
        <v>0</v>
      </c>
      <c r="Q602">
        <v>-12.62</v>
      </c>
      <c r="R602">
        <v>13251.6</v>
      </c>
      <c r="S602">
        <v>9887.8609689999994</v>
      </c>
      <c r="T602">
        <v>11913.2407505052</v>
      </c>
      <c r="U602">
        <v>0.24658607565824081</v>
      </c>
      <c r="V602">
        <v>0.1390511704513834</v>
      </c>
      <c r="W602">
        <v>5.29449424543178E-2</v>
      </c>
      <c r="X602">
        <v>10998.7</v>
      </c>
      <c r="Y602">
        <v>643.25000000000011</v>
      </c>
      <c r="Z602">
        <v>75517.150408083937</v>
      </c>
      <c r="AA602">
        <v>13.615492957746479</v>
      </c>
      <c r="AB602">
        <v>15.37172323202487</v>
      </c>
      <c r="AC602">
        <v>49</v>
      </c>
      <c r="AD602">
        <v>201.793081</v>
      </c>
      <c r="AE602">
        <v>0</v>
      </c>
      <c r="AF602">
        <v>0.12103729675619765</v>
      </c>
      <c r="AG602">
        <v>0.14859875132590961</v>
      </c>
      <c r="AH602">
        <v>0.27517962013428415</v>
      </c>
      <c r="AI602">
        <v>160.55464422256685</v>
      </c>
      <c r="AJ602">
        <v>7.6640971388473496</v>
      </c>
      <c r="AK602">
        <v>1.2930684353547812</v>
      </c>
      <c r="AL602">
        <v>4.0438542539346987</v>
      </c>
      <c r="AM602">
        <v>0</v>
      </c>
      <c r="AN602">
        <v>0.74459880210449303</v>
      </c>
      <c r="AO602">
        <v>19</v>
      </c>
      <c r="AP602">
        <v>5.8102683287555461E-2</v>
      </c>
      <c r="AQ602">
        <v>224.47</v>
      </c>
      <c r="AR602">
        <v>3.4930531150792752</v>
      </c>
      <c r="AS602">
        <v>315660.74000000022</v>
      </c>
      <c r="AT602">
        <v>0.39423760901250865</v>
      </c>
      <c r="AU602">
        <v>131030304.48</v>
      </c>
    </row>
    <row r="603" spans="1:47" ht="15" x14ac:dyDescent="0.25">
      <c r="A603" t="s">
        <v>1364</v>
      </c>
      <c r="B603" t="s">
        <v>457</v>
      </c>
      <c r="C603" t="s">
        <v>132</v>
      </c>
      <c r="D603"/>
      <c r="E603">
        <v>88.512</v>
      </c>
      <c r="F603" t="s">
        <v>1516</v>
      </c>
      <c r="G603">
        <v>1238557</v>
      </c>
      <c r="H603">
        <v>0.30415536948895699</v>
      </c>
      <c r="I603">
        <v>1238557</v>
      </c>
      <c r="J603">
        <v>7.1193938406842591E-3</v>
      </c>
      <c r="K603">
        <v>0.62548745593106092</v>
      </c>
      <c r="L603" s="126">
        <v>177246.125</v>
      </c>
      <c r="M603">
        <v>36796</v>
      </c>
      <c r="N603">
        <v>30</v>
      </c>
      <c r="O603">
        <v>40.5</v>
      </c>
      <c r="P603">
        <v>0</v>
      </c>
      <c r="Q603">
        <v>142.75</v>
      </c>
      <c r="R603">
        <v>9631.9</v>
      </c>
      <c r="S603">
        <v>1077.404849</v>
      </c>
      <c r="T603">
        <v>1281.6984824209401</v>
      </c>
      <c r="U603">
        <v>0.36050406433617227</v>
      </c>
      <c r="V603">
        <v>0.16041495094477709</v>
      </c>
      <c r="W603">
        <v>1.6180018139123856E-3</v>
      </c>
      <c r="X603">
        <v>8096.6</v>
      </c>
      <c r="Y603">
        <v>70.5</v>
      </c>
      <c r="Z603">
        <v>49609.347517730494</v>
      </c>
      <c r="AA603">
        <v>9.8354430379746827</v>
      </c>
      <c r="AB603">
        <v>15.282338283687944</v>
      </c>
      <c r="AC603">
        <v>11.25</v>
      </c>
      <c r="AD603">
        <v>95.769319911111111</v>
      </c>
      <c r="AE603">
        <v>0.62050000000000005</v>
      </c>
      <c r="AF603">
        <v>0.13038499169259785</v>
      </c>
      <c r="AG603">
        <v>8.909086368352559E-2</v>
      </c>
      <c r="AH603">
        <v>0.24800482560896372</v>
      </c>
      <c r="AI603">
        <v>180.06230450889683</v>
      </c>
      <c r="AJ603">
        <v>3.9133054123711339</v>
      </c>
      <c r="AK603">
        <v>1.0397814432989692</v>
      </c>
      <c r="AL603">
        <v>1.7369552577319587</v>
      </c>
      <c r="AM603">
        <v>0</v>
      </c>
      <c r="AN603">
        <v>2.4615508590310702</v>
      </c>
      <c r="AO603">
        <v>168</v>
      </c>
      <c r="AP603">
        <v>2.2805017103762829E-3</v>
      </c>
      <c r="AQ603">
        <v>5.22</v>
      </c>
      <c r="AR603">
        <v>5.3457048744706173</v>
      </c>
      <c r="AS603">
        <v>-93535.26999999996</v>
      </c>
      <c r="AT603">
        <v>0.41514364650662328</v>
      </c>
      <c r="AU603">
        <v>10377454.210000001</v>
      </c>
    </row>
    <row r="604" spans="1:47" ht="15" x14ac:dyDescent="0.25">
      <c r="A604" t="s">
        <v>1365</v>
      </c>
      <c r="B604" t="s">
        <v>331</v>
      </c>
      <c r="C604" t="s">
        <v>145</v>
      </c>
      <c r="D604"/>
      <c r="E604">
        <v>107.158</v>
      </c>
      <c r="F604" t="s">
        <v>1517</v>
      </c>
      <c r="G604">
        <v>874965</v>
      </c>
      <c r="H604">
        <v>0.22601879428602659</v>
      </c>
      <c r="I604">
        <v>840291</v>
      </c>
      <c r="J604">
        <v>7.183351546691555E-3</v>
      </c>
      <c r="K604">
        <v>0.79192049224745942</v>
      </c>
      <c r="L604" s="126">
        <v>155338.21960000001</v>
      </c>
      <c r="M604">
        <v>82989</v>
      </c>
      <c r="N604">
        <v>10</v>
      </c>
      <c r="O604">
        <v>4.68</v>
      </c>
      <c r="P604">
        <v>0</v>
      </c>
      <c r="Q604">
        <v>-6.32</v>
      </c>
      <c r="R604">
        <v>13010</v>
      </c>
      <c r="S604">
        <v>1925.6909949999999</v>
      </c>
      <c r="T604">
        <v>2125.4282377181903</v>
      </c>
      <c r="U604">
        <v>6.470605840891934E-2</v>
      </c>
      <c r="V604">
        <v>8.6585284675956026E-2</v>
      </c>
      <c r="W604">
        <v>3.2318196513143062E-3</v>
      </c>
      <c r="X604">
        <v>11787.4</v>
      </c>
      <c r="Y604">
        <v>128.47999999999996</v>
      </c>
      <c r="Z604">
        <v>77303.494707347476</v>
      </c>
      <c r="AA604">
        <v>14.059210526315789</v>
      </c>
      <c r="AB604">
        <v>14.988254942403492</v>
      </c>
      <c r="AC604">
        <v>12.67</v>
      </c>
      <c r="AD604">
        <v>151.98823954222573</v>
      </c>
      <c r="AE604">
        <v>0.49869999999999998</v>
      </c>
      <c r="AF604">
        <v>0.11958353054927338</v>
      </c>
      <c r="AG604">
        <v>0.11011796295913868</v>
      </c>
      <c r="AH604">
        <v>0.25440257178509329</v>
      </c>
      <c r="AI604">
        <v>184.84170145896124</v>
      </c>
      <c r="AJ604">
        <v>5.3430275770618181</v>
      </c>
      <c r="AK604">
        <v>1.3172205771629564</v>
      </c>
      <c r="AL604">
        <v>2.0134694674503018</v>
      </c>
      <c r="AM604">
        <v>1.75</v>
      </c>
      <c r="AN604">
        <v>0.70580809680624101</v>
      </c>
      <c r="AO604">
        <v>3</v>
      </c>
      <c r="AP604">
        <v>9.4786729857819912E-3</v>
      </c>
      <c r="AQ604">
        <v>69</v>
      </c>
      <c r="AR604">
        <v>0</v>
      </c>
      <c r="AS604">
        <v>-7253.1900000000014</v>
      </c>
      <c r="AT604">
        <v>0</v>
      </c>
      <c r="AU604">
        <v>25053300.460000001</v>
      </c>
    </row>
    <row r="605" spans="1:47" ht="15" x14ac:dyDescent="0.25">
      <c r="A605" t="s">
        <v>1366</v>
      </c>
      <c r="B605" t="s">
        <v>332</v>
      </c>
      <c r="C605" t="s">
        <v>176</v>
      </c>
      <c r="D605"/>
      <c r="E605">
        <v>80.215000000000003</v>
      </c>
      <c r="F605" t="s">
        <v>1520</v>
      </c>
      <c r="G605">
        <v>329578</v>
      </c>
      <c r="H605">
        <v>0.42093586703115071</v>
      </c>
      <c r="I605">
        <v>766132</v>
      </c>
      <c r="J605">
        <v>3.1769796383809886E-3</v>
      </c>
      <c r="K605">
        <v>0.66345925103869829</v>
      </c>
      <c r="L605" s="126">
        <v>136908.6648</v>
      </c>
      <c r="M605">
        <v>35120</v>
      </c>
      <c r="N605">
        <v>0</v>
      </c>
      <c r="O605">
        <v>296.63000000000005</v>
      </c>
      <c r="P605">
        <v>0</v>
      </c>
      <c r="Q605">
        <v>-236.25000000000003</v>
      </c>
      <c r="R605">
        <v>12239.4</v>
      </c>
      <c r="S605">
        <v>4142.2770479999999</v>
      </c>
      <c r="T605">
        <v>5512.8692142380305</v>
      </c>
      <c r="U605">
        <v>0.8152131527828218</v>
      </c>
      <c r="V605">
        <v>0.16589484431800372</v>
      </c>
      <c r="W605">
        <v>4.6959983059056843E-3</v>
      </c>
      <c r="X605">
        <v>9196.5</v>
      </c>
      <c r="Y605">
        <v>275.95000000000005</v>
      </c>
      <c r="Z605">
        <v>63285.60246421452</v>
      </c>
      <c r="AA605">
        <v>8.043165467625899</v>
      </c>
      <c r="AB605">
        <v>15.010969552455153</v>
      </c>
      <c r="AC605">
        <v>29.75</v>
      </c>
      <c r="AD605">
        <v>139.23620329411764</v>
      </c>
      <c r="AE605">
        <v>0.62050000000000005</v>
      </c>
      <c r="AF605">
        <v>0.12547184022699939</v>
      </c>
      <c r="AG605">
        <v>0.11207730672527123</v>
      </c>
      <c r="AH605">
        <v>0.25129386734743919</v>
      </c>
      <c r="AI605">
        <v>156.77077908478901</v>
      </c>
      <c r="AJ605">
        <v>4.9593951381916508</v>
      </c>
      <c r="AK605">
        <v>0.83094137865189988</v>
      </c>
      <c r="AL605">
        <v>-8.9268665266373877E-5</v>
      </c>
      <c r="AM605">
        <v>1.8</v>
      </c>
      <c r="AN605">
        <v>1.6142976346045601</v>
      </c>
      <c r="AO605">
        <v>126</v>
      </c>
      <c r="AP605">
        <v>0.13515032312447317</v>
      </c>
      <c r="AQ605">
        <v>26.29</v>
      </c>
      <c r="AR605">
        <v>3.5630917283365759</v>
      </c>
      <c r="AS605">
        <v>-385217.54999999981</v>
      </c>
      <c r="AT605">
        <v>0.59096589051820569</v>
      </c>
      <c r="AU605">
        <v>50699140.969999999</v>
      </c>
    </row>
    <row r="606" spans="1:47" ht="15" x14ac:dyDescent="0.25">
      <c r="A606" t="s">
        <v>1367</v>
      </c>
      <c r="B606" t="s">
        <v>395</v>
      </c>
      <c r="C606" t="s">
        <v>176</v>
      </c>
      <c r="D606"/>
      <c r="E606">
        <v>93.313000000000002</v>
      </c>
      <c r="F606" t="s">
        <v>1519</v>
      </c>
      <c r="G606">
        <v>639236</v>
      </c>
      <c r="H606">
        <v>0.54438893723624204</v>
      </c>
      <c r="I606">
        <v>643967</v>
      </c>
      <c r="J606">
        <v>8.1818197300344356E-3</v>
      </c>
      <c r="K606">
        <v>0.77030542707080896</v>
      </c>
      <c r="L606" s="126">
        <v>227311.9877</v>
      </c>
      <c r="M606">
        <v>47017</v>
      </c>
      <c r="N606">
        <v>16</v>
      </c>
      <c r="O606">
        <v>17.170000000000002</v>
      </c>
      <c r="P606">
        <v>0</v>
      </c>
      <c r="Q606">
        <v>188.14000000000001</v>
      </c>
      <c r="R606">
        <v>12010.800000000001</v>
      </c>
      <c r="S606">
        <v>712.07810199999994</v>
      </c>
      <c r="T606">
        <v>862.28551059198003</v>
      </c>
      <c r="U606">
        <v>0.354564217451529</v>
      </c>
      <c r="V606">
        <v>0.13701378925425794</v>
      </c>
      <c r="W606">
        <v>4.016413356859554E-3</v>
      </c>
      <c r="X606">
        <v>9918.5</v>
      </c>
      <c r="Y606">
        <v>47.92</v>
      </c>
      <c r="Z606">
        <v>64559.411519198664</v>
      </c>
      <c r="AA606">
        <v>13.685185185185185</v>
      </c>
      <c r="AB606">
        <v>14.859726669449079</v>
      </c>
      <c r="AC606">
        <v>7.27</v>
      </c>
      <c r="AD606">
        <v>97.947469325997247</v>
      </c>
      <c r="AE606">
        <v>0.36570000000000003</v>
      </c>
      <c r="AF606">
        <v>0.11697260108183545</v>
      </c>
      <c r="AG606">
        <v>0.15065738296656223</v>
      </c>
      <c r="AH606">
        <v>0.27259816013815102</v>
      </c>
      <c r="AI606">
        <v>160.40796603516395</v>
      </c>
      <c r="AJ606">
        <v>6.3414937446924009</v>
      </c>
      <c r="AK606">
        <v>1.3218345692198594</v>
      </c>
      <c r="AL606">
        <v>3.2386606025056253</v>
      </c>
      <c r="AM606">
        <v>1.2</v>
      </c>
      <c r="AN606">
        <v>0.98296417111701395</v>
      </c>
      <c r="AO606">
        <v>17</v>
      </c>
      <c r="AP606">
        <v>0.05</v>
      </c>
      <c r="AQ606">
        <v>5.88</v>
      </c>
      <c r="AR606">
        <v>3.8067727478497062</v>
      </c>
      <c r="AS606">
        <v>-6779.1000000000058</v>
      </c>
      <c r="AT606">
        <v>0.38609996931675528</v>
      </c>
      <c r="AU606">
        <v>8552619.2899999991</v>
      </c>
    </row>
    <row r="607" spans="1:47" ht="15" x14ac:dyDescent="0.25">
      <c r="A607" t="s">
        <v>1368</v>
      </c>
      <c r="B607" t="s">
        <v>333</v>
      </c>
      <c r="C607" t="s">
        <v>136</v>
      </c>
      <c r="D607"/>
      <c r="E607">
        <v>57.998000000000005</v>
      </c>
      <c r="F607" t="s">
        <v>1520</v>
      </c>
      <c r="G607">
        <v>-11000038</v>
      </c>
      <c r="H607">
        <v>7.8088016993962131E-2</v>
      </c>
      <c r="I607">
        <v>-13741192</v>
      </c>
      <c r="J607">
        <v>3.7036473687885336E-3</v>
      </c>
      <c r="K607">
        <v>0.55181883471701854</v>
      </c>
      <c r="L607" s="126">
        <v>53797.213400000001</v>
      </c>
      <c r="M607">
        <v>21515</v>
      </c>
      <c r="N607">
        <v>50</v>
      </c>
      <c r="O607">
        <v>2089.94</v>
      </c>
      <c r="P607">
        <v>1174.94</v>
      </c>
      <c r="Q607">
        <v>-1413.32</v>
      </c>
      <c r="R607">
        <v>18284.5</v>
      </c>
      <c r="S607">
        <v>5266.2278290000004</v>
      </c>
      <c r="T607">
        <v>7520.4553469176208</v>
      </c>
      <c r="U607">
        <v>0.99980659059329124</v>
      </c>
      <c r="V607">
        <v>0.18040872914159672</v>
      </c>
      <c r="W607">
        <v>6.8050948351782742E-2</v>
      </c>
      <c r="X607">
        <v>12803.800000000001</v>
      </c>
      <c r="Y607">
        <v>450.25</v>
      </c>
      <c r="Z607">
        <v>49023.334192115486</v>
      </c>
      <c r="AA607">
        <v>7.3680709534368072</v>
      </c>
      <c r="AB607">
        <v>11.696230602998336</v>
      </c>
      <c r="AC607">
        <v>119</v>
      </c>
      <c r="AD607">
        <v>44.254015369747904</v>
      </c>
      <c r="AE607">
        <v>1.1192</v>
      </c>
      <c r="AF607">
        <v>0.12256880184386681</v>
      </c>
      <c r="AG607">
        <v>0.1477272016096724</v>
      </c>
      <c r="AH607">
        <v>0.28305431173714851</v>
      </c>
      <c r="AI607">
        <v>263.67716040566307</v>
      </c>
      <c r="AJ607">
        <v>7.7725977398558523</v>
      </c>
      <c r="AK607">
        <v>1.5029580565525744</v>
      </c>
      <c r="AL607">
        <v>4.5098005666203846</v>
      </c>
      <c r="AM607">
        <v>0.5</v>
      </c>
      <c r="AN607">
        <v>1.02527742786479</v>
      </c>
      <c r="AO607">
        <v>46</v>
      </c>
      <c r="AP607">
        <v>0.35869778387919199</v>
      </c>
      <c r="AQ607">
        <v>101.52</v>
      </c>
      <c r="AR607">
        <v>3.0388553764921511</v>
      </c>
      <c r="AS607">
        <v>94254.680000000168</v>
      </c>
      <c r="AT607">
        <v>0.71479584628843773</v>
      </c>
      <c r="AU607">
        <v>96290087.370000005</v>
      </c>
    </row>
    <row r="608" spans="1:47" ht="15" x14ac:dyDescent="0.25">
      <c r="A608" t="s">
        <v>1369</v>
      </c>
      <c r="B608" t="s">
        <v>686</v>
      </c>
      <c r="C608" t="s">
        <v>143</v>
      </c>
      <c r="D608"/>
      <c r="E608">
        <v>89.165000000000006</v>
      </c>
      <c r="F608" t="s">
        <v>1520</v>
      </c>
      <c r="G608">
        <v>279201</v>
      </c>
      <c r="H608">
        <v>0.25429668463371485</v>
      </c>
      <c r="I608">
        <v>111720</v>
      </c>
      <c r="J608">
        <v>1.9956555405927376E-2</v>
      </c>
      <c r="K608">
        <v>0.74097819776334262</v>
      </c>
      <c r="L608" s="126">
        <v>154102.90109999999</v>
      </c>
      <c r="M608">
        <v>42865</v>
      </c>
      <c r="N608">
        <v>38</v>
      </c>
      <c r="O608">
        <v>20</v>
      </c>
      <c r="P608">
        <v>0</v>
      </c>
      <c r="Q608">
        <v>-8.3799999999999955</v>
      </c>
      <c r="R608">
        <v>10425</v>
      </c>
      <c r="S608">
        <v>1307.119657</v>
      </c>
      <c r="T608">
        <v>1569.3818571077502</v>
      </c>
      <c r="U608">
        <v>0.43223095986230736</v>
      </c>
      <c r="V608">
        <v>0.15271215908277019</v>
      </c>
      <c r="W608">
        <v>0</v>
      </c>
      <c r="X608">
        <v>8682.7999999999993</v>
      </c>
      <c r="Y608">
        <v>78</v>
      </c>
      <c r="Z608">
        <v>62471.01282051282</v>
      </c>
      <c r="AA608">
        <v>15.243589743589743</v>
      </c>
      <c r="AB608">
        <v>16.75794432051282</v>
      </c>
      <c r="AC608">
        <v>8</v>
      </c>
      <c r="AD608">
        <v>163.389957125</v>
      </c>
      <c r="AE608">
        <v>0.78680000000000005</v>
      </c>
      <c r="AF608">
        <v>0.10221583303517856</v>
      </c>
      <c r="AG608">
        <v>0.22315877465663209</v>
      </c>
      <c r="AH608">
        <v>0.32873671141809668</v>
      </c>
      <c r="AI608">
        <v>165.55561599973706</v>
      </c>
      <c r="AJ608">
        <v>5.271969907717617</v>
      </c>
      <c r="AK608">
        <v>1.2910927860776984</v>
      </c>
      <c r="AL608">
        <v>3.2067722884829553</v>
      </c>
      <c r="AM608">
        <v>0.5</v>
      </c>
      <c r="AN608">
        <v>1.5212921072040799</v>
      </c>
      <c r="AO608">
        <v>104</v>
      </c>
      <c r="AP608">
        <v>1.9786910197869101E-2</v>
      </c>
      <c r="AQ608">
        <v>6</v>
      </c>
      <c r="AR608">
        <v>4.7518596800493587</v>
      </c>
      <c r="AS608">
        <v>-63082.159999999974</v>
      </c>
      <c r="AT608">
        <v>0.35007846603323206</v>
      </c>
      <c r="AU608">
        <v>13626662.470000001</v>
      </c>
    </row>
    <row r="609" spans="1:47" ht="15" x14ac:dyDescent="0.25">
      <c r="A609" t="s">
        <v>1370</v>
      </c>
      <c r="B609" t="s">
        <v>334</v>
      </c>
      <c r="C609" t="s">
        <v>335</v>
      </c>
      <c r="D609"/>
      <c r="E609">
        <v>72.546000000000006</v>
      </c>
      <c r="F609" t="s">
        <v>1520</v>
      </c>
      <c r="G609">
        <v>1087750</v>
      </c>
      <c r="H609">
        <v>0.10598693887410825</v>
      </c>
      <c r="I609">
        <v>1087750</v>
      </c>
      <c r="J609">
        <v>2.4376931796611652E-3</v>
      </c>
      <c r="K609">
        <v>0.60193133884330985</v>
      </c>
      <c r="L609" s="126">
        <v>87705.723899999997</v>
      </c>
      <c r="M609">
        <v>26023</v>
      </c>
      <c r="N609">
        <v>46</v>
      </c>
      <c r="O609">
        <v>399.07000000000005</v>
      </c>
      <c r="P609">
        <v>46</v>
      </c>
      <c r="Q609">
        <v>-688.74</v>
      </c>
      <c r="R609">
        <v>12488</v>
      </c>
      <c r="S609">
        <v>3157.8169309999998</v>
      </c>
      <c r="T609">
        <v>4639.77385402037</v>
      </c>
      <c r="U609">
        <v>0.97579303402626538</v>
      </c>
      <c r="V609">
        <v>0.24963113037409959</v>
      </c>
      <c r="W609">
        <v>0</v>
      </c>
      <c r="X609">
        <v>8499.2999999999993</v>
      </c>
      <c r="Y609">
        <v>205.64999999999995</v>
      </c>
      <c r="Z609">
        <v>51670.367128616592</v>
      </c>
      <c r="AA609">
        <v>8</v>
      </c>
      <c r="AB609">
        <v>15.355297500607833</v>
      </c>
      <c r="AC609">
        <v>31</v>
      </c>
      <c r="AD609">
        <v>101.86506229032257</v>
      </c>
      <c r="AE609">
        <v>0.52080000000000004</v>
      </c>
      <c r="AF609">
        <v>9.4951874656405671E-2</v>
      </c>
      <c r="AG609">
        <v>0.24826532521219111</v>
      </c>
      <c r="AH609">
        <v>0.34668290238123517</v>
      </c>
      <c r="AI609">
        <v>161.16102076849623</v>
      </c>
      <c r="AJ609">
        <v>7.5410488350752685</v>
      </c>
      <c r="AK609">
        <v>1.6948201376648846</v>
      </c>
      <c r="AL609">
        <v>4.0376661420231592</v>
      </c>
      <c r="AM609">
        <v>0.5</v>
      </c>
      <c r="AN609">
        <v>1.0309956221241501</v>
      </c>
      <c r="AO609">
        <v>18</v>
      </c>
      <c r="AP609">
        <v>3.2398753894080999E-2</v>
      </c>
      <c r="AQ609">
        <v>83.44</v>
      </c>
      <c r="AR609">
        <v>3.2892902727840099</v>
      </c>
      <c r="AS609">
        <v>-37924.64000000013</v>
      </c>
      <c r="AT609">
        <v>0.76005039318094658</v>
      </c>
      <c r="AU609">
        <v>39434827.380000003</v>
      </c>
    </row>
    <row r="610" spans="1:47" ht="15" x14ac:dyDescent="0.25">
      <c r="A610"/>
      <c r="B610"/>
      <c r="C610"/>
      <c r="D610"/>
      <c r="E610"/>
      <c r="F610"/>
      <c r="G610"/>
      <c r="H610"/>
      <c r="I610"/>
      <c r="J610"/>
      <c r="K610"/>
      <c r="L610" s="126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ht="15" x14ac:dyDescent="0.25">
      <c r="A611"/>
      <c r="B611"/>
      <c r="C611"/>
      <c r="D611"/>
      <c r="E611"/>
      <c r="F611"/>
      <c r="G611"/>
      <c r="H611"/>
      <c r="I611"/>
      <c r="J611"/>
      <c r="K611"/>
      <c r="L611" s="126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5" x14ac:dyDescent="0.25">
      <c r="A612"/>
      <c r="B612"/>
      <c r="C612"/>
      <c r="D612"/>
      <c r="E612"/>
      <c r="F612"/>
      <c r="G612"/>
      <c r="H612"/>
      <c r="I612"/>
      <c r="J612"/>
      <c r="K612"/>
      <c r="L612" s="126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</row>
    <row r="613" spans="1:47" ht="15" x14ac:dyDescent="0.25">
      <c r="A613"/>
      <c r="B613"/>
      <c r="C613"/>
      <c r="D613"/>
      <c r="E613"/>
      <c r="F613"/>
      <c r="G613"/>
      <c r="H613"/>
      <c r="I613"/>
      <c r="J613"/>
      <c r="K613"/>
      <c r="L613" s="126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</row>
  </sheetData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zoomScale="98" zoomScaleNormal="98" workbookViewId="0">
      <selection activeCell="D26" sqref="D26"/>
    </sheetView>
  </sheetViews>
  <sheetFormatPr defaultColWidth="9.140625" defaultRowHeight="12.75" x14ac:dyDescent="0.2"/>
  <cols>
    <col min="1" max="2" width="9.140625" style="48"/>
    <col min="3" max="3" width="36.28515625" style="48" customWidth="1"/>
    <col min="4" max="4" width="13.28515625" style="76" customWidth="1"/>
    <col min="5" max="5" width="25.5703125" style="48" customWidth="1"/>
    <col min="6" max="6" width="86.85546875" style="48" customWidth="1"/>
    <col min="7" max="16384" width="9.140625" style="48"/>
  </cols>
  <sheetData>
    <row r="1" spans="1:6" ht="24" customHeight="1" x14ac:dyDescent="0.2">
      <c r="A1" s="134" t="s">
        <v>1375</v>
      </c>
      <c r="B1" s="135"/>
      <c r="C1" s="135"/>
      <c r="D1" s="113"/>
      <c r="E1" s="114"/>
      <c r="F1" s="65"/>
    </row>
    <row r="2" spans="1:6" s="49" customFormat="1" ht="14.25" customHeight="1" x14ac:dyDescent="0.2">
      <c r="A2" s="136" t="s">
        <v>1376</v>
      </c>
      <c r="B2" s="136"/>
      <c r="C2" s="136"/>
      <c r="D2" s="127" t="s">
        <v>1487</v>
      </c>
    </row>
    <row r="3" spans="1:6" s="49" customFormat="1" ht="14.25" customHeight="1" x14ac:dyDescent="0.25">
      <c r="A3" s="136" t="s">
        <v>1377</v>
      </c>
      <c r="B3" s="136"/>
      <c r="C3" s="136"/>
      <c r="D3" s="115" t="s">
        <v>1378</v>
      </c>
    </row>
    <row r="4" spans="1:6" ht="14.25" customHeight="1" x14ac:dyDescent="0.2">
      <c r="A4" s="136" t="s">
        <v>1521</v>
      </c>
      <c r="B4" s="136"/>
      <c r="C4" s="136"/>
      <c r="D4" s="115" t="s">
        <v>1522</v>
      </c>
    </row>
    <row r="5" spans="1:6" ht="14.25" customHeight="1" x14ac:dyDescent="0.2">
      <c r="A5" s="51" t="s">
        <v>1379</v>
      </c>
      <c r="B5" s="51"/>
      <c r="C5" s="51"/>
      <c r="D5" s="115" t="s">
        <v>1380</v>
      </c>
    </row>
    <row r="6" spans="1:6" ht="14.25" customHeight="1" x14ac:dyDescent="0.2">
      <c r="A6" s="51" t="s">
        <v>1524</v>
      </c>
      <c r="B6" s="51"/>
      <c r="C6" s="51"/>
      <c r="D6" s="116" t="s">
        <v>1525</v>
      </c>
    </row>
    <row r="7" spans="1:6" ht="14.25" customHeight="1" x14ac:dyDescent="0.2">
      <c r="A7" s="51" t="s">
        <v>1426</v>
      </c>
      <c r="B7" s="51"/>
      <c r="C7" s="51"/>
      <c r="D7" s="116" t="s">
        <v>1423</v>
      </c>
    </row>
    <row r="8" spans="1:6" s="49" customFormat="1" ht="21.75" customHeight="1" x14ac:dyDescent="0.25">
      <c r="A8" s="51"/>
      <c r="B8" s="51"/>
      <c r="C8" s="51"/>
      <c r="D8" s="50"/>
    </row>
    <row r="9" spans="1:6" ht="30.75" customHeight="1" x14ac:dyDescent="0.2">
      <c r="A9" s="137" t="s">
        <v>1381</v>
      </c>
      <c r="B9" s="137"/>
      <c r="C9" s="138"/>
      <c r="D9" s="52" t="s">
        <v>1382</v>
      </c>
      <c r="E9" s="53" t="s">
        <v>1383</v>
      </c>
      <c r="F9" s="52" t="s">
        <v>1384</v>
      </c>
    </row>
    <row r="10" spans="1:6" ht="15.75" x14ac:dyDescent="0.25">
      <c r="A10" s="54" t="s">
        <v>3</v>
      </c>
      <c r="B10" s="54"/>
      <c r="C10" s="54"/>
      <c r="D10" s="55"/>
      <c r="E10" s="54"/>
    </row>
    <row r="11" spans="1:6" ht="12.75" customHeight="1" x14ac:dyDescent="0.2">
      <c r="B11" s="56" t="s">
        <v>1385</v>
      </c>
      <c r="C11" s="56"/>
      <c r="D11" s="61">
        <v>2018</v>
      </c>
      <c r="E11" s="57" t="s">
        <v>1548</v>
      </c>
      <c r="F11" s="56" t="s">
        <v>1539</v>
      </c>
    </row>
    <row r="12" spans="1:6" ht="12.75" customHeight="1" x14ac:dyDescent="0.2">
      <c r="B12" s="56" t="s">
        <v>1422</v>
      </c>
      <c r="C12" s="56"/>
      <c r="D12" s="61">
        <v>2018</v>
      </c>
      <c r="E12" s="57" t="s">
        <v>1548</v>
      </c>
      <c r="F12" s="56" t="s">
        <v>1539</v>
      </c>
    </row>
    <row r="13" spans="1:6" ht="12.75" customHeight="1" x14ac:dyDescent="0.2">
      <c r="B13" s="56" t="s">
        <v>1421</v>
      </c>
      <c r="C13" s="56"/>
      <c r="D13" s="61">
        <v>2018</v>
      </c>
      <c r="E13" s="57" t="s">
        <v>1548</v>
      </c>
      <c r="F13" s="56" t="s">
        <v>1527</v>
      </c>
    </row>
    <row r="14" spans="1:6" ht="12.75" customHeight="1" x14ac:dyDescent="0.2">
      <c r="B14" s="56" t="s">
        <v>1533</v>
      </c>
      <c r="C14" s="56"/>
      <c r="D14" s="61">
        <v>2017</v>
      </c>
      <c r="E14" s="57" t="s">
        <v>1548</v>
      </c>
      <c r="F14" s="56" t="s">
        <v>1527</v>
      </c>
    </row>
    <row r="15" spans="1:6" ht="12.75" customHeight="1" x14ac:dyDescent="0.2">
      <c r="D15" s="75"/>
      <c r="E15" s="58"/>
    </row>
    <row r="16" spans="1:6" ht="12.75" customHeight="1" x14ac:dyDescent="0.25">
      <c r="A16" s="54" t="s">
        <v>1386</v>
      </c>
      <c r="B16" s="54"/>
      <c r="C16" s="54"/>
      <c r="D16" s="59"/>
      <c r="E16" s="60"/>
    </row>
    <row r="17" spans="1:6" ht="12.75" customHeight="1" x14ac:dyDescent="0.2">
      <c r="B17" s="56" t="s">
        <v>4</v>
      </c>
      <c r="C17" s="56"/>
      <c r="D17" s="61">
        <v>2018</v>
      </c>
      <c r="E17" s="56" t="s">
        <v>1547</v>
      </c>
      <c r="F17" s="56" t="s">
        <v>1540</v>
      </c>
    </row>
    <row r="18" spans="1:6" ht="12.75" customHeight="1" x14ac:dyDescent="0.2">
      <c r="B18" s="56" t="s">
        <v>1387</v>
      </c>
      <c r="C18" s="56"/>
      <c r="D18" s="61">
        <v>2018</v>
      </c>
      <c r="E18" s="56" t="s">
        <v>1547</v>
      </c>
      <c r="F18" s="56" t="s">
        <v>1541</v>
      </c>
    </row>
    <row r="19" spans="1:6" ht="12.75" customHeight="1" x14ac:dyDescent="0.2">
      <c r="B19" s="62" t="s">
        <v>6</v>
      </c>
      <c r="C19" s="56"/>
      <c r="D19" s="61">
        <v>2018</v>
      </c>
      <c r="E19" s="56" t="s">
        <v>1547</v>
      </c>
      <c r="F19" s="56" t="s">
        <v>1544</v>
      </c>
    </row>
    <row r="20" spans="1:6" ht="12.75" customHeight="1" x14ac:dyDescent="0.2">
      <c r="B20" s="63" t="s">
        <v>7</v>
      </c>
      <c r="C20" s="56"/>
      <c r="D20" s="61">
        <v>2018</v>
      </c>
      <c r="E20" s="56" t="s">
        <v>1547</v>
      </c>
      <c r="F20" s="56" t="s">
        <v>1542</v>
      </c>
    </row>
    <row r="21" spans="1:6" ht="12.75" customHeight="1" x14ac:dyDescent="0.2">
      <c r="B21" s="46" t="s">
        <v>52</v>
      </c>
      <c r="C21" s="56"/>
      <c r="D21" s="61">
        <v>2018</v>
      </c>
      <c r="E21" s="56" t="s">
        <v>1547</v>
      </c>
      <c r="F21" s="56" t="s">
        <v>1543</v>
      </c>
    </row>
    <row r="22" spans="1:6" ht="12.75" customHeight="1" x14ac:dyDescent="0.2">
      <c r="D22" s="75"/>
      <c r="E22" s="58"/>
    </row>
    <row r="23" spans="1:6" ht="12.75" customHeight="1" x14ac:dyDescent="0.25">
      <c r="A23" s="37" t="s">
        <v>49</v>
      </c>
      <c r="B23" s="39"/>
      <c r="C23" s="39"/>
      <c r="D23" s="75"/>
      <c r="E23" s="58"/>
    </row>
    <row r="24" spans="1:6" ht="12.75" customHeight="1" x14ac:dyDescent="0.25">
      <c r="A24" s="37"/>
      <c r="B24" s="46" t="s">
        <v>1536</v>
      </c>
      <c r="C24" s="47"/>
      <c r="D24" s="61" t="s">
        <v>1545</v>
      </c>
      <c r="E24" s="57" t="s">
        <v>1423</v>
      </c>
      <c r="F24" s="56"/>
    </row>
    <row r="25" spans="1:6" ht="12.75" customHeight="1" x14ac:dyDescent="0.25">
      <c r="A25" s="37"/>
      <c r="B25" s="46" t="s">
        <v>1537</v>
      </c>
      <c r="C25" s="47"/>
      <c r="D25" s="61" t="s">
        <v>1545</v>
      </c>
      <c r="E25" s="57" t="s">
        <v>1423</v>
      </c>
      <c r="F25" s="56"/>
    </row>
    <row r="26" spans="1:6" ht="12.75" customHeight="1" x14ac:dyDescent="0.2">
      <c r="A26" s="38"/>
      <c r="B26" s="46" t="s">
        <v>1371</v>
      </c>
      <c r="C26" s="47"/>
      <c r="D26" s="61">
        <v>2018</v>
      </c>
      <c r="E26" s="57" t="s">
        <v>1549</v>
      </c>
      <c r="F26" s="56"/>
    </row>
    <row r="27" spans="1:6" ht="12.75" customHeight="1" x14ac:dyDescent="0.2">
      <c r="A27" s="38"/>
      <c r="B27" s="46" t="s">
        <v>54</v>
      </c>
      <c r="C27" s="47"/>
      <c r="D27" s="61">
        <v>2018</v>
      </c>
      <c r="E27" s="57" t="s">
        <v>1546</v>
      </c>
      <c r="F27" s="56"/>
    </row>
    <row r="28" spans="1:6" ht="12.75" customHeight="1" x14ac:dyDescent="0.2">
      <c r="A28" s="38"/>
      <c r="B28" s="46" t="s">
        <v>53</v>
      </c>
      <c r="C28" s="47"/>
      <c r="D28" s="61">
        <v>2018</v>
      </c>
      <c r="E28" s="57" t="s">
        <v>1526</v>
      </c>
      <c r="F28" s="56"/>
    </row>
    <row r="29" spans="1:6" ht="25.5" customHeight="1" x14ac:dyDescent="0.2">
      <c r="A29" s="38"/>
      <c r="B29" s="132" t="s">
        <v>1427</v>
      </c>
      <c r="C29" s="133"/>
      <c r="D29" s="61">
        <v>2018</v>
      </c>
      <c r="E29" s="57" t="s">
        <v>1526</v>
      </c>
      <c r="F29" s="56"/>
    </row>
    <row r="30" spans="1:6" ht="12.75" customHeight="1" x14ac:dyDescent="0.2">
      <c r="A30" s="38"/>
      <c r="B30" s="39"/>
      <c r="C30" s="39"/>
      <c r="D30" s="75"/>
      <c r="E30" s="58"/>
    </row>
    <row r="31" spans="1:6" ht="12.75" customHeight="1" x14ac:dyDescent="0.25">
      <c r="A31" s="54" t="s">
        <v>8</v>
      </c>
      <c r="B31" s="54"/>
      <c r="C31" s="54"/>
      <c r="D31" s="59"/>
      <c r="E31" s="60"/>
    </row>
    <row r="32" spans="1:6" ht="12.75" customHeight="1" x14ac:dyDescent="0.2">
      <c r="B32" s="56" t="s">
        <v>9</v>
      </c>
      <c r="C32" s="56"/>
      <c r="D32" s="61">
        <v>2018</v>
      </c>
      <c r="E32" s="57" t="s">
        <v>1550</v>
      </c>
      <c r="F32" s="56" t="s">
        <v>1488</v>
      </c>
    </row>
    <row r="33" spans="1:6" ht="12.75" customHeight="1" x14ac:dyDescent="0.2">
      <c r="B33" s="64" t="s">
        <v>1489</v>
      </c>
      <c r="C33" s="65"/>
      <c r="D33" s="61">
        <v>2018</v>
      </c>
      <c r="E33" s="57" t="s">
        <v>1548</v>
      </c>
      <c r="F33" s="56" t="s">
        <v>1488</v>
      </c>
    </row>
    <row r="34" spans="1:6" ht="12.75" customHeight="1" x14ac:dyDescent="0.2">
      <c r="B34" s="64" t="s">
        <v>1490</v>
      </c>
      <c r="C34" s="65"/>
      <c r="D34" s="61">
        <v>2018</v>
      </c>
      <c r="E34" s="57"/>
      <c r="F34" s="56" t="s">
        <v>1488</v>
      </c>
    </row>
    <row r="35" spans="1:6" ht="12.75" customHeight="1" x14ac:dyDescent="0.2">
      <c r="B35" s="56" t="s">
        <v>1388</v>
      </c>
      <c r="C35" s="56"/>
      <c r="D35" s="61">
        <v>2018</v>
      </c>
      <c r="E35" s="57" t="s">
        <v>1548</v>
      </c>
      <c r="F35" s="56" t="s">
        <v>1482</v>
      </c>
    </row>
    <row r="36" spans="1:6" ht="12.75" customHeight="1" x14ac:dyDescent="0.2">
      <c r="B36" s="56" t="s">
        <v>1389</v>
      </c>
      <c r="C36" s="56"/>
      <c r="D36" s="61">
        <v>2018</v>
      </c>
      <c r="E36" s="57" t="s">
        <v>1548</v>
      </c>
      <c r="F36" s="56" t="s">
        <v>1483</v>
      </c>
    </row>
    <row r="37" spans="1:6" ht="25.5" customHeight="1" x14ac:dyDescent="0.2">
      <c r="B37" s="56" t="s">
        <v>1390</v>
      </c>
      <c r="C37" s="56"/>
      <c r="D37" s="61">
        <v>2018</v>
      </c>
      <c r="E37" s="57" t="s">
        <v>1548</v>
      </c>
      <c r="F37" s="66" t="s">
        <v>1481</v>
      </c>
    </row>
    <row r="38" spans="1:6" ht="12.75" customHeight="1" x14ac:dyDescent="0.2">
      <c r="B38" s="56" t="s">
        <v>1491</v>
      </c>
      <c r="C38" s="56"/>
      <c r="D38" s="61">
        <v>2018</v>
      </c>
      <c r="E38" s="57" t="s">
        <v>1548</v>
      </c>
      <c r="F38" s="56" t="s">
        <v>1488</v>
      </c>
    </row>
    <row r="39" spans="1:6" ht="12.75" customHeight="1" x14ac:dyDescent="0.2">
      <c r="D39" s="75"/>
      <c r="E39" s="58"/>
    </row>
    <row r="40" spans="1:6" ht="12.75" customHeight="1" x14ac:dyDescent="0.25">
      <c r="A40" s="54" t="s">
        <v>14</v>
      </c>
      <c r="B40" s="54"/>
      <c r="C40" s="54"/>
      <c r="D40" s="59"/>
      <c r="E40" s="60"/>
    </row>
    <row r="41" spans="1:6" ht="12.75" customHeight="1" x14ac:dyDescent="0.2">
      <c r="B41" s="67" t="s">
        <v>15</v>
      </c>
      <c r="C41" s="56"/>
      <c r="D41" s="61"/>
      <c r="E41" s="57"/>
      <c r="F41" s="56" t="s">
        <v>1391</v>
      </c>
    </row>
    <row r="42" spans="1:6" ht="12.75" customHeight="1" x14ac:dyDescent="0.2">
      <c r="B42" s="67"/>
      <c r="C42" s="38" t="s">
        <v>16</v>
      </c>
      <c r="D42" s="61">
        <v>2018</v>
      </c>
      <c r="E42" s="57" t="s">
        <v>1551</v>
      </c>
      <c r="F42" s="56" t="s">
        <v>1486</v>
      </c>
    </row>
    <row r="43" spans="1:6" ht="12.75" customHeight="1" x14ac:dyDescent="0.2">
      <c r="B43" s="56"/>
      <c r="C43" s="56" t="s">
        <v>17</v>
      </c>
      <c r="D43" s="61">
        <v>2018</v>
      </c>
      <c r="E43" s="57" t="s">
        <v>1551</v>
      </c>
      <c r="F43" s="56" t="s">
        <v>1392</v>
      </c>
    </row>
    <row r="44" spans="1:6" ht="12.75" customHeight="1" x14ac:dyDescent="0.2">
      <c r="B44" s="56"/>
      <c r="C44" s="56" t="s">
        <v>18</v>
      </c>
      <c r="D44" s="61">
        <v>2018</v>
      </c>
      <c r="E44" s="57" t="s">
        <v>1551</v>
      </c>
      <c r="F44" s="56" t="s">
        <v>1393</v>
      </c>
    </row>
    <row r="45" spans="1:6" ht="12.75" customHeight="1" x14ac:dyDescent="0.2">
      <c r="B45" s="56"/>
      <c r="C45" s="56" t="s">
        <v>1394</v>
      </c>
      <c r="D45" s="61">
        <v>2018</v>
      </c>
      <c r="E45" s="57" t="s">
        <v>1551</v>
      </c>
      <c r="F45" s="56" t="s">
        <v>1395</v>
      </c>
    </row>
    <row r="46" spans="1:6" ht="12.75" customHeight="1" x14ac:dyDescent="0.2">
      <c r="B46" s="67" t="s">
        <v>20</v>
      </c>
      <c r="C46" s="56"/>
      <c r="D46" s="61">
        <v>2018</v>
      </c>
      <c r="E46" s="57"/>
      <c r="F46" s="56"/>
    </row>
    <row r="47" spans="1:6" ht="26.25" customHeight="1" x14ac:dyDescent="0.2">
      <c r="B47" s="67"/>
      <c r="C47" s="38" t="s">
        <v>21</v>
      </c>
      <c r="D47" s="61">
        <v>2018</v>
      </c>
      <c r="E47" s="57" t="s">
        <v>1551</v>
      </c>
      <c r="F47" s="68" t="s">
        <v>1485</v>
      </c>
    </row>
    <row r="48" spans="1:6" ht="26.25" customHeight="1" x14ac:dyDescent="0.2">
      <c r="B48" s="56"/>
      <c r="C48" s="56" t="s">
        <v>1396</v>
      </c>
      <c r="D48" s="61">
        <v>2018</v>
      </c>
      <c r="E48" s="57" t="s">
        <v>1551</v>
      </c>
      <c r="F48" s="68" t="s">
        <v>1484</v>
      </c>
    </row>
    <row r="49" spans="1:6" ht="18.75" customHeight="1" x14ac:dyDescent="0.2">
      <c r="B49" s="56"/>
      <c r="C49" s="56" t="s">
        <v>1397</v>
      </c>
      <c r="D49" s="61">
        <v>2018</v>
      </c>
      <c r="E49" s="57"/>
      <c r="F49" s="68"/>
    </row>
    <row r="50" spans="1:6" ht="105.75" customHeight="1" x14ac:dyDescent="0.2">
      <c r="B50" s="69" t="s">
        <v>24</v>
      </c>
      <c r="C50" s="56"/>
      <c r="D50" s="61">
        <v>2018</v>
      </c>
      <c r="E50" s="57"/>
      <c r="F50" s="70" t="s">
        <v>1398</v>
      </c>
    </row>
    <row r="51" spans="1:6" ht="12.75" customHeight="1" x14ac:dyDescent="0.2">
      <c r="B51" s="71"/>
      <c r="C51" s="56" t="s">
        <v>1399</v>
      </c>
      <c r="D51" s="61">
        <v>2018</v>
      </c>
      <c r="E51" s="57" t="s">
        <v>1400</v>
      </c>
      <c r="F51" s="72" t="s">
        <v>1401</v>
      </c>
    </row>
    <row r="52" spans="1:6" ht="12.75" customHeight="1" x14ac:dyDescent="0.2">
      <c r="B52" s="56"/>
      <c r="C52" s="56" t="s">
        <v>1402</v>
      </c>
      <c r="D52" s="61">
        <v>2018</v>
      </c>
      <c r="E52" s="57" t="s">
        <v>1400</v>
      </c>
      <c r="F52" s="56" t="s">
        <v>1403</v>
      </c>
    </row>
    <row r="53" spans="1:6" ht="12.75" customHeight="1" x14ac:dyDescent="0.2">
      <c r="B53" s="56"/>
      <c r="C53" s="56" t="s">
        <v>25</v>
      </c>
      <c r="D53" s="61">
        <v>2018</v>
      </c>
      <c r="E53" s="57" t="s">
        <v>1400</v>
      </c>
      <c r="F53" s="68" t="s">
        <v>1404</v>
      </c>
    </row>
    <row r="54" spans="1:6" ht="12.75" customHeight="1" x14ac:dyDescent="0.2">
      <c r="B54" s="56"/>
      <c r="C54" s="56" t="s">
        <v>27</v>
      </c>
      <c r="D54" s="61">
        <v>2018</v>
      </c>
      <c r="E54" s="57" t="s">
        <v>1400</v>
      </c>
      <c r="F54" s="68" t="s">
        <v>1405</v>
      </c>
    </row>
    <row r="55" spans="1:6" ht="12.75" customHeight="1" x14ac:dyDescent="0.2">
      <c r="A55" s="73"/>
      <c r="B55" s="67" t="s">
        <v>28</v>
      </c>
      <c r="C55" s="67"/>
      <c r="D55" s="61">
        <v>2018</v>
      </c>
      <c r="E55" s="74"/>
      <c r="F55" s="56"/>
    </row>
    <row r="56" spans="1:6" ht="12.75" customHeight="1" x14ac:dyDescent="0.2">
      <c r="B56" s="56"/>
      <c r="C56" s="56" t="s">
        <v>30</v>
      </c>
      <c r="D56" s="61">
        <v>2018</v>
      </c>
      <c r="E56" s="57" t="s">
        <v>1400</v>
      </c>
      <c r="F56" s="68" t="s">
        <v>1406</v>
      </c>
    </row>
    <row r="57" spans="1:6" ht="12.75" customHeight="1" x14ac:dyDescent="0.2">
      <c r="B57" s="56"/>
      <c r="C57" s="56" t="s">
        <v>31</v>
      </c>
      <c r="D57" s="61">
        <v>2018</v>
      </c>
      <c r="E57" s="57" t="s">
        <v>1400</v>
      </c>
      <c r="F57" s="56" t="s">
        <v>1407</v>
      </c>
    </row>
    <row r="58" spans="1:6" ht="26.25" customHeight="1" x14ac:dyDescent="0.2">
      <c r="B58" s="56"/>
      <c r="C58" s="56" t="s">
        <v>32</v>
      </c>
      <c r="D58" s="61">
        <v>2018</v>
      </c>
      <c r="E58" s="57" t="s">
        <v>1400</v>
      </c>
      <c r="F58" s="68" t="s">
        <v>1408</v>
      </c>
    </row>
    <row r="59" spans="1:6" ht="12.75" customHeight="1" x14ac:dyDescent="0.2">
      <c r="B59" s="56"/>
      <c r="C59" s="72" t="s">
        <v>29</v>
      </c>
      <c r="D59" s="61">
        <v>2018</v>
      </c>
      <c r="E59" s="57" t="s">
        <v>1400</v>
      </c>
      <c r="F59" s="56" t="s">
        <v>1409</v>
      </c>
    </row>
    <row r="60" spans="1:6" ht="12.75" customHeight="1" x14ac:dyDescent="0.2">
      <c r="B60" s="56"/>
      <c r="C60" s="46" t="s">
        <v>1424</v>
      </c>
      <c r="D60" s="61" t="s">
        <v>1545</v>
      </c>
      <c r="E60" s="57" t="s">
        <v>1423</v>
      </c>
      <c r="F60" s="56" t="s">
        <v>1425</v>
      </c>
    </row>
    <row r="61" spans="1:6" ht="12.75" customHeight="1" x14ac:dyDescent="0.2">
      <c r="B61" s="67" t="s">
        <v>33</v>
      </c>
      <c r="C61" s="56"/>
      <c r="D61" s="61"/>
      <c r="E61" s="57"/>
      <c r="F61" s="56"/>
    </row>
    <row r="62" spans="1:6" ht="12.75" customHeight="1" x14ac:dyDescent="0.2">
      <c r="B62" s="56"/>
      <c r="C62" s="56" t="s">
        <v>34</v>
      </c>
      <c r="D62" s="61">
        <v>2018</v>
      </c>
      <c r="E62" s="57" t="s">
        <v>1410</v>
      </c>
      <c r="F62" s="128" t="s">
        <v>1411</v>
      </c>
    </row>
    <row r="63" spans="1:6" ht="12.75" customHeight="1" x14ac:dyDescent="0.2">
      <c r="B63" s="56"/>
      <c r="C63" s="72" t="s">
        <v>35</v>
      </c>
      <c r="D63" s="61">
        <v>2018</v>
      </c>
      <c r="E63" s="57" t="s">
        <v>1410</v>
      </c>
      <c r="F63" s="56"/>
    </row>
    <row r="64" spans="1:6" ht="24" customHeight="1" x14ac:dyDescent="0.2">
      <c r="B64" s="56"/>
      <c r="C64" s="56" t="s">
        <v>36</v>
      </c>
      <c r="D64" s="61">
        <v>2018</v>
      </c>
      <c r="E64" s="57" t="s">
        <v>1410</v>
      </c>
      <c r="F64" s="68" t="s">
        <v>1412</v>
      </c>
    </row>
    <row r="65" spans="2:6" ht="12.75" customHeight="1" x14ac:dyDescent="0.2">
      <c r="B65" s="56"/>
      <c r="C65" s="56" t="s">
        <v>1413</v>
      </c>
      <c r="D65" s="61">
        <v>2018</v>
      </c>
      <c r="E65" s="57" t="s">
        <v>1410</v>
      </c>
      <c r="F65" s="56"/>
    </row>
    <row r="66" spans="2:6" ht="12.75" customHeight="1" x14ac:dyDescent="0.2">
      <c r="B66" s="67" t="s">
        <v>38</v>
      </c>
      <c r="C66" s="56"/>
      <c r="D66" s="61">
        <v>2018</v>
      </c>
      <c r="E66" s="57"/>
      <c r="F66" s="56"/>
    </row>
    <row r="67" spans="2:6" ht="24.75" customHeight="1" x14ac:dyDescent="0.2">
      <c r="B67" s="56"/>
      <c r="C67" s="56" t="s">
        <v>39</v>
      </c>
      <c r="D67" s="61">
        <v>2018</v>
      </c>
      <c r="E67" s="56" t="s">
        <v>1414</v>
      </c>
      <c r="F67" s="68" t="s">
        <v>1415</v>
      </c>
    </row>
    <row r="68" spans="2:6" ht="12.75" customHeight="1" x14ac:dyDescent="0.2">
      <c r="B68" s="56"/>
      <c r="C68" s="56" t="s">
        <v>1416</v>
      </c>
      <c r="D68" s="61">
        <v>2018</v>
      </c>
      <c r="E68" s="56" t="s">
        <v>1414</v>
      </c>
      <c r="F68" s="68" t="s">
        <v>1417</v>
      </c>
    </row>
    <row r="69" spans="2:6" ht="12.75" customHeight="1" x14ac:dyDescent="0.2">
      <c r="B69" s="56"/>
      <c r="C69" s="56" t="s">
        <v>40</v>
      </c>
      <c r="D69" s="61">
        <v>2018</v>
      </c>
      <c r="E69" s="56" t="s">
        <v>1418</v>
      </c>
      <c r="F69" s="68" t="s">
        <v>1419</v>
      </c>
    </row>
    <row r="70" spans="2:6" ht="12.75" customHeight="1" x14ac:dyDescent="0.2">
      <c r="B70" s="56"/>
      <c r="C70" s="56" t="s">
        <v>41</v>
      </c>
      <c r="D70" s="61">
        <v>2018</v>
      </c>
      <c r="E70" s="56" t="s">
        <v>1418</v>
      </c>
      <c r="F70" s="56" t="s">
        <v>1420</v>
      </c>
    </row>
    <row r="71" spans="2:6" x14ac:dyDescent="0.2">
      <c r="D71" s="75"/>
      <c r="E71" s="58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15.140625" style="34" bestFit="1" customWidth="1"/>
    <col min="2" max="2" width="12.7109375" style="34" bestFit="1" customWidth="1"/>
    <col min="3" max="3" width="12" style="34" bestFit="1" customWidth="1"/>
    <col min="4" max="4" width="12.7109375" style="34" bestFit="1" customWidth="1"/>
    <col min="5" max="9" width="12" style="34" bestFit="1" customWidth="1"/>
    <col min="10" max="10" width="12.7109375" style="34" bestFit="1" customWidth="1"/>
    <col min="11" max="12" width="12" style="34" bestFit="1" customWidth="1"/>
    <col min="13" max="13" width="7.42578125" style="34" bestFit="1" customWidth="1"/>
    <col min="14" max="16" width="12" style="34" bestFit="1" customWidth="1"/>
    <col min="17" max="17" width="14" style="34" bestFit="1" customWidth="1"/>
    <col min="18" max="20" width="12" style="34" bestFit="1" customWidth="1"/>
    <col min="21" max="21" width="15.5703125" style="34" bestFit="1" customWidth="1"/>
    <col min="22" max="22" width="12" style="34" bestFit="1" customWidth="1"/>
    <col min="23" max="23" width="16.28515625" style="34" bestFit="1" customWidth="1"/>
    <col min="24" max="24" width="14.28515625" style="34" bestFit="1" customWidth="1"/>
    <col min="25" max="25" width="15" style="34" bestFit="1" customWidth="1"/>
    <col min="26" max="26" width="15.85546875" style="34" bestFit="1" customWidth="1"/>
    <col min="27" max="32" width="12" style="34" bestFit="1" customWidth="1"/>
    <col min="33" max="33" width="16" style="34" bestFit="1" customWidth="1"/>
    <col min="34" max="35" width="12" style="34" bestFit="1" customWidth="1"/>
    <col min="36" max="36" width="12.7109375" style="34" bestFit="1" customWidth="1"/>
    <col min="37" max="39" width="12" style="34" bestFit="1" customWidth="1"/>
    <col min="40" max="16384" width="9.140625" style="34"/>
  </cols>
  <sheetData>
    <row r="1" spans="1:39" x14ac:dyDescent="0.2">
      <c r="A1" s="33" t="s">
        <v>57</v>
      </c>
      <c r="B1" s="33" t="s">
        <v>1432</v>
      </c>
      <c r="C1" s="33" t="s">
        <v>67</v>
      </c>
      <c r="D1" s="33" t="s">
        <v>1433</v>
      </c>
      <c r="E1" s="33" t="s">
        <v>69</v>
      </c>
      <c r="F1" s="33" t="s">
        <v>70</v>
      </c>
      <c r="G1" s="33" t="s">
        <v>1434</v>
      </c>
      <c r="H1" s="33" t="s">
        <v>1451</v>
      </c>
      <c r="I1" s="33" t="s">
        <v>1452</v>
      </c>
      <c r="J1" s="33" t="s">
        <v>64</v>
      </c>
      <c r="K1" s="33" t="s">
        <v>1435</v>
      </c>
      <c r="L1" s="33" t="s">
        <v>1436</v>
      </c>
      <c r="M1" s="33" t="s">
        <v>1492</v>
      </c>
      <c r="N1" s="33" t="s">
        <v>1437</v>
      </c>
      <c r="O1" s="33" t="s">
        <v>1438</v>
      </c>
      <c r="P1" s="33" t="s">
        <v>1439</v>
      </c>
      <c r="Q1" s="33" t="s">
        <v>1440</v>
      </c>
      <c r="R1" s="33" t="s">
        <v>1441</v>
      </c>
      <c r="S1" s="33" t="s">
        <v>1442</v>
      </c>
      <c r="T1" s="33" t="s">
        <v>1443</v>
      </c>
      <c r="U1" s="33" t="s">
        <v>79</v>
      </c>
      <c r="V1" s="33" t="s">
        <v>1444</v>
      </c>
      <c r="W1" s="33" t="s">
        <v>81</v>
      </c>
      <c r="X1" s="33" t="s">
        <v>82</v>
      </c>
      <c r="Y1" s="33" t="s">
        <v>83</v>
      </c>
      <c r="Z1" s="33" t="s">
        <v>84</v>
      </c>
      <c r="AA1" s="33" t="s">
        <v>85</v>
      </c>
      <c r="AB1" s="33" t="s">
        <v>86</v>
      </c>
      <c r="AC1" s="33" t="s">
        <v>87</v>
      </c>
      <c r="AD1" s="33" t="s">
        <v>88</v>
      </c>
      <c r="AE1" s="33" t="s">
        <v>1445</v>
      </c>
      <c r="AF1" s="33" t="s">
        <v>1446</v>
      </c>
      <c r="AG1" s="33" t="s">
        <v>1447</v>
      </c>
      <c r="AH1" s="33" t="s">
        <v>1448</v>
      </c>
      <c r="AI1" s="33" t="s">
        <v>91</v>
      </c>
      <c r="AJ1" s="33" t="s">
        <v>92</v>
      </c>
      <c r="AK1" s="33" t="s">
        <v>93</v>
      </c>
      <c r="AL1" s="33" t="s">
        <v>1449</v>
      </c>
      <c r="AM1" s="33" t="s">
        <v>1450</v>
      </c>
    </row>
    <row r="2" spans="1:39" ht="15" x14ac:dyDescent="0.25">
      <c r="A2" t="s">
        <v>96</v>
      </c>
      <c r="B2">
        <v>1767472.6666666667</v>
      </c>
      <c r="C2">
        <v>0.46206039763075812</v>
      </c>
      <c r="D2">
        <v>1902312.2</v>
      </c>
      <c r="E2">
        <v>4.0593638046921088E-3</v>
      </c>
      <c r="F2">
        <v>0.64650495796837804</v>
      </c>
      <c r="G2">
        <v>29.466666666666665</v>
      </c>
      <c r="H2">
        <v>27.068666666666669</v>
      </c>
      <c r="I2">
        <v>0</v>
      </c>
      <c r="J2">
        <v>15.213999999999999</v>
      </c>
      <c r="K2">
        <v>11677.378779166198</v>
      </c>
      <c r="L2">
        <v>1251.5819826000002</v>
      </c>
      <c r="M2">
        <v>1677.65728771013</v>
      </c>
      <c r="N2">
        <v>0.82936598978809906</v>
      </c>
      <c r="O2">
        <v>0.1823892488921271</v>
      </c>
      <c r="P2">
        <v>2.1306368290209893E-4</v>
      </c>
      <c r="Q2">
        <v>8711.6701313583471</v>
      </c>
      <c r="R2">
        <v>88.637333333333331</v>
      </c>
      <c r="S2">
        <v>56299.712085201114</v>
      </c>
      <c r="T2">
        <v>13.903847889527363</v>
      </c>
      <c r="U2">
        <v>14.120257633352386</v>
      </c>
      <c r="V2">
        <v>10.066666666666666</v>
      </c>
      <c r="W2">
        <v>124.32933601986754</v>
      </c>
      <c r="X2">
        <v>0.11245984050120088</v>
      </c>
      <c r="Y2">
        <v>0.21906436587592928</v>
      </c>
      <c r="Z2">
        <v>0.33695147809301795</v>
      </c>
      <c r="AA2">
        <v>210.03370426754816</v>
      </c>
      <c r="AB2">
        <v>4.9484284763623503</v>
      </c>
      <c r="AC2">
        <v>1.4755193684385648</v>
      </c>
      <c r="AD2">
        <v>2.3486801504191099</v>
      </c>
      <c r="AE2">
        <v>1.5811049794672334</v>
      </c>
      <c r="AF2">
        <v>164.6</v>
      </c>
      <c r="AG2">
        <v>6.878761822871883E-4</v>
      </c>
      <c r="AH2">
        <v>3.2593333333333332</v>
      </c>
      <c r="AI2">
        <v>3.0551016669022424</v>
      </c>
      <c r="AJ2">
        <v>-83059.04533333343</v>
      </c>
      <c r="AK2">
        <v>0.6180246514188823</v>
      </c>
      <c r="AL2">
        <v>14615196.884</v>
      </c>
      <c r="AM2">
        <v>1251.5819826000002</v>
      </c>
    </row>
    <row r="3" spans="1:39" ht="15" x14ac:dyDescent="0.25">
      <c r="A3" t="s">
        <v>164</v>
      </c>
      <c r="B3">
        <v>681119.77862595418</v>
      </c>
      <c r="C3">
        <v>0.44429593700349768</v>
      </c>
      <c r="D3">
        <v>383388.8435114504</v>
      </c>
      <c r="E3">
        <v>3.6713572161893361E-3</v>
      </c>
      <c r="F3">
        <v>0.66159486310962357</v>
      </c>
      <c r="G3">
        <v>31.450381679389313</v>
      </c>
      <c r="H3">
        <v>55.113587786259522</v>
      </c>
      <c r="I3">
        <v>44.873587786259577</v>
      </c>
      <c r="J3">
        <v>12.064961832061158</v>
      </c>
      <c r="K3">
        <v>10583.759633900505</v>
      </c>
      <c r="L3">
        <v>1616.4410408511451</v>
      </c>
      <c r="M3">
        <v>1934.4348594959104</v>
      </c>
      <c r="N3">
        <v>0.5313546148533782</v>
      </c>
      <c r="O3">
        <v>0.12394905654684468</v>
      </c>
      <c r="P3">
        <v>3.9612638057874164E-3</v>
      </c>
      <c r="Q3">
        <v>8843.9387631789341</v>
      </c>
      <c r="R3">
        <v>99.974236641221367</v>
      </c>
      <c r="S3">
        <v>55305.373483626478</v>
      </c>
      <c r="T3">
        <v>11.599591497809543</v>
      </c>
      <c r="U3">
        <v>16.168575976749739</v>
      </c>
      <c r="V3">
        <v>13.847137404580153</v>
      </c>
      <c r="W3">
        <v>116.73467184029558</v>
      </c>
      <c r="X3">
        <v>0.11765893368721432</v>
      </c>
      <c r="Y3">
        <v>0.12681011943069764</v>
      </c>
      <c r="Z3">
        <v>0.25107548074204172</v>
      </c>
      <c r="AA3">
        <v>192.70576989504968</v>
      </c>
      <c r="AB3">
        <v>5.9913885399867501</v>
      </c>
      <c r="AC3">
        <v>1.4176723423314297</v>
      </c>
      <c r="AD3">
        <v>2.5373218205004702</v>
      </c>
      <c r="AE3">
        <v>1.1824617302123044</v>
      </c>
      <c r="AF3">
        <v>53.935114503816791</v>
      </c>
      <c r="AG3">
        <v>6.3631238832943054E-2</v>
      </c>
      <c r="AH3">
        <v>20.850114503816787</v>
      </c>
      <c r="AI3">
        <v>3.2666750718019073</v>
      </c>
      <c r="AJ3">
        <v>33409.581450381665</v>
      </c>
      <c r="AK3">
        <v>0.61821239077234602</v>
      </c>
      <c r="AL3">
        <v>17108023.438740458</v>
      </c>
      <c r="AM3">
        <v>1616.4410408511451</v>
      </c>
    </row>
    <row r="4" spans="1:39" ht="15" x14ac:dyDescent="0.25">
      <c r="A4" t="s">
        <v>102</v>
      </c>
      <c r="B4">
        <v>838211.85714285716</v>
      </c>
      <c r="C4">
        <v>0.37161935452469275</v>
      </c>
      <c r="D4">
        <v>451672.63809523807</v>
      </c>
      <c r="E4">
        <v>6.0161046109450649E-3</v>
      </c>
      <c r="F4">
        <v>0.69208947815103516</v>
      </c>
      <c r="G4">
        <v>60.885714285714286</v>
      </c>
      <c r="H4">
        <v>42.710476190476193</v>
      </c>
      <c r="I4">
        <v>0</v>
      </c>
      <c r="J4">
        <v>-3.5491428571428401</v>
      </c>
      <c r="K4">
        <v>10677.750035523679</v>
      </c>
      <c r="L4">
        <v>1319.1298672380951</v>
      </c>
      <c r="M4">
        <v>1560.9102396887167</v>
      </c>
      <c r="N4">
        <v>0.32730310820736003</v>
      </c>
      <c r="O4">
        <v>0.13656886792824879</v>
      </c>
      <c r="P4">
        <v>4.8854434730472209E-3</v>
      </c>
      <c r="Q4">
        <v>9023.7981843022972</v>
      </c>
      <c r="R4">
        <v>86.914285714285711</v>
      </c>
      <c r="S4">
        <v>53560.29881656808</v>
      </c>
      <c r="T4">
        <v>14.547885163269788</v>
      </c>
      <c r="U4">
        <v>15.177365336401495</v>
      </c>
      <c r="V4">
        <v>13.617142857142857</v>
      </c>
      <c r="W4">
        <v>96.872734690166382</v>
      </c>
      <c r="X4">
        <v>0.13030125117432384</v>
      </c>
      <c r="Y4">
        <v>0.18046276431686081</v>
      </c>
      <c r="Z4">
        <v>0.31510449402500107</v>
      </c>
      <c r="AA4">
        <v>153.87147405572398</v>
      </c>
      <c r="AB4">
        <v>5.0611681537732229</v>
      </c>
      <c r="AC4">
        <v>0.9934941880193664</v>
      </c>
      <c r="AD4">
        <v>2.894534740787206</v>
      </c>
      <c r="AE4">
        <v>1.1426231175271293</v>
      </c>
      <c r="AF4">
        <v>101.58095238095238</v>
      </c>
      <c r="AG4">
        <v>1.3692047346203015E-2</v>
      </c>
      <c r="AH4">
        <v>6.378190476190472</v>
      </c>
      <c r="AI4">
        <v>4.3361932336718949</v>
      </c>
      <c r="AJ4">
        <v>5291.9845714285038</v>
      </c>
      <c r="AK4">
        <v>0.45510495561706588</v>
      </c>
      <c r="AL4">
        <v>14085338.986761905</v>
      </c>
      <c r="AM4">
        <v>1319.1298672380951</v>
      </c>
    </row>
    <row r="5" spans="1:39" ht="15" x14ac:dyDescent="0.25">
      <c r="A5" t="s">
        <v>104</v>
      </c>
      <c r="B5">
        <v>518541.19469026546</v>
      </c>
      <c r="C5">
        <v>0.26228707125231354</v>
      </c>
      <c r="D5">
        <v>524134.40265486727</v>
      </c>
      <c r="E5">
        <v>1.3872325571128031E-3</v>
      </c>
      <c r="F5">
        <v>0.71394674133758573</v>
      </c>
      <c r="G5">
        <v>46.681415929203538</v>
      </c>
      <c r="H5">
        <v>46.034778761061965</v>
      </c>
      <c r="I5">
        <v>1.9247787610619469</v>
      </c>
      <c r="J5">
        <v>25.883849557522097</v>
      </c>
      <c r="K5">
        <v>10303.430045728523</v>
      </c>
      <c r="L5">
        <v>1784.0545969026548</v>
      </c>
      <c r="M5">
        <v>2304.1336764656608</v>
      </c>
      <c r="N5">
        <v>0.61421489051372846</v>
      </c>
      <c r="O5">
        <v>0.1701334784168593</v>
      </c>
      <c r="P5">
        <v>1.5639790597314868E-2</v>
      </c>
      <c r="Q5">
        <v>7977.7844161989333</v>
      </c>
      <c r="R5">
        <v>103.33584070796459</v>
      </c>
      <c r="S5">
        <v>57147.097486929422</v>
      </c>
      <c r="T5">
        <v>13.722162037175814</v>
      </c>
      <c r="U5">
        <v>17.264625561469416</v>
      </c>
      <c r="V5">
        <v>12.789823008849558</v>
      </c>
      <c r="W5">
        <v>139.49017087009176</v>
      </c>
      <c r="X5">
        <v>0.11199516791418013</v>
      </c>
      <c r="Y5">
        <v>0.20480392272723805</v>
      </c>
      <c r="Z5">
        <v>0.32049356175665167</v>
      </c>
      <c r="AA5">
        <v>195.21046052831593</v>
      </c>
      <c r="AB5">
        <v>5.6245526960279095</v>
      </c>
      <c r="AC5">
        <v>1.4191941879507912</v>
      </c>
      <c r="AD5">
        <v>2.8183986982134797</v>
      </c>
      <c r="AE5">
        <v>1.3425284296395401</v>
      </c>
      <c r="AF5">
        <v>103</v>
      </c>
      <c r="AG5">
        <v>7.3499752278603694E-3</v>
      </c>
      <c r="AH5">
        <v>11.46283185840708</v>
      </c>
      <c r="AI5">
        <v>3.2380820527250478</v>
      </c>
      <c r="AJ5">
        <v>-3898.1239823008655</v>
      </c>
      <c r="AK5">
        <v>0.51062998104244062</v>
      </c>
      <c r="AL5">
        <v>18381881.736946903</v>
      </c>
      <c r="AM5">
        <v>1784.0545969026548</v>
      </c>
    </row>
    <row r="6" spans="1:39" ht="15" x14ac:dyDescent="0.25">
      <c r="A6" t="s">
        <v>106</v>
      </c>
      <c r="B6">
        <v>718012.89156626503</v>
      </c>
      <c r="C6">
        <v>0.34361225569354292</v>
      </c>
      <c r="D6">
        <v>577258.37349397596</v>
      </c>
      <c r="E6">
        <v>4.3297755110998032E-3</v>
      </c>
      <c r="F6">
        <v>0.71166429777157036</v>
      </c>
      <c r="G6">
        <v>44.929824561403507</v>
      </c>
      <c r="H6">
        <v>30.452771084337343</v>
      </c>
      <c r="I6">
        <v>0</v>
      </c>
      <c r="J6">
        <v>59.903614457831281</v>
      </c>
      <c r="K6">
        <v>12189.831352752281</v>
      </c>
      <c r="L6">
        <v>1560.333510337349</v>
      </c>
      <c r="M6">
        <v>2008.3378153960032</v>
      </c>
      <c r="N6">
        <v>0.53040576560176966</v>
      </c>
      <c r="O6">
        <v>0.18944895382828533</v>
      </c>
      <c r="P6">
        <v>1.0867808744944829E-2</v>
      </c>
      <c r="Q6">
        <v>9470.6190359263983</v>
      </c>
      <c r="R6">
        <v>111.64240963855418</v>
      </c>
      <c r="S6">
        <v>60414.250748948907</v>
      </c>
      <c r="T6">
        <v>12.998363967572892</v>
      </c>
      <c r="U6">
        <v>13.976171917006964</v>
      </c>
      <c r="V6">
        <v>12.982409638554216</v>
      </c>
      <c r="W6">
        <v>120.18828197375501</v>
      </c>
      <c r="X6">
        <v>0.1106427529095254</v>
      </c>
      <c r="Y6">
        <v>0.18031149249515668</v>
      </c>
      <c r="Z6">
        <v>0.294743680013138</v>
      </c>
      <c r="AA6">
        <v>199.20135801586881</v>
      </c>
      <c r="AB6">
        <v>5.392304344745309</v>
      </c>
      <c r="AC6">
        <v>1.3569671351067392</v>
      </c>
      <c r="AD6">
        <v>2.9321057445069809</v>
      </c>
      <c r="AE6">
        <v>1.1793397074958598</v>
      </c>
      <c r="AF6">
        <v>107.4578313253012</v>
      </c>
      <c r="AG6">
        <v>0</v>
      </c>
      <c r="AH6">
        <v>9.2726506024096391</v>
      </c>
      <c r="AI6">
        <v>3.436439923641275</v>
      </c>
      <c r="AJ6">
        <v>-99246.313614457729</v>
      </c>
      <c r="AK6">
        <v>0.42355904626510821</v>
      </c>
      <c r="AL6">
        <v>19020202.345060244</v>
      </c>
      <c r="AM6">
        <v>1560.333510337349</v>
      </c>
    </row>
    <row r="7" spans="1:39" ht="15" x14ac:dyDescent="0.25">
      <c r="A7" t="s">
        <v>282</v>
      </c>
      <c r="B7">
        <v>615205.22222222225</v>
      </c>
      <c r="C7">
        <v>0.43208122442531499</v>
      </c>
      <c r="D7">
        <v>614372.38271604944</v>
      </c>
      <c r="E7">
        <v>0</v>
      </c>
      <c r="F7">
        <v>0.71332334697945021</v>
      </c>
      <c r="G7">
        <v>23.763888888888889</v>
      </c>
      <c r="H7">
        <v>18.509999999999994</v>
      </c>
      <c r="I7">
        <v>0</v>
      </c>
      <c r="J7">
        <v>-24.077160493827463</v>
      </c>
      <c r="K7">
        <v>10016.819318783411</v>
      </c>
      <c r="L7">
        <v>1409.2625850000002</v>
      </c>
      <c r="M7">
        <v>1673.9162778231612</v>
      </c>
      <c r="N7">
        <v>0.38255511894340155</v>
      </c>
      <c r="O7">
        <v>0.12948505280480985</v>
      </c>
      <c r="P7">
        <v>1.8782916514796621E-3</v>
      </c>
      <c r="Q7">
        <v>8433.1151286874283</v>
      </c>
      <c r="R7">
        <v>82.773333333333355</v>
      </c>
      <c r="S7">
        <v>58616.374779257305</v>
      </c>
      <c r="T7">
        <v>15.081495799923625</v>
      </c>
      <c r="U7">
        <v>17.025562802029633</v>
      </c>
      <c r="V7">
        <v>9.803209876543205</v>
      </c>
      <c r="W7">
        <v>143.75521923406308</v>
      </c>
      <c r="X7">
        <v>0.11901376437586196</v>
      </c>
      <c r="Y7">
        <v>0.16101904360909589</v>
      </c>
      <c r="Z7">
        <v>0.28384442962496215</v>
      </c>
      <c r="AA7">
        <v>196.25279134859213</v>
      </c>
      <c r="AB7">
        <v>5.0795112472558053</v>
      </c>
      <c r="AC7">
        <v>1.3940138741948429</v>
      </c>
      <c r="AD7">
        <v>2.2853398683144679</v>
      </c>
      <c r="AE7">
        <v>1.1992524925963042</v>
      </c>
      <c r="AF7">
        <v>70.827160493827165</v>
      </c>
      <c r="AG7">
        <v>1.7404728775359431E-2</v>
      </c>
      <c r="AH7">
        <v>9.4376388888888894</v>
      </c>
      <c r="AI7">
        <v>3.5933259302191125</v>
      </c>
      <c r="AJ7">
        <v>-12689.760987654096</v>
      </c>
      <c r="AK7">
        <v>0.61893692452337501</v>
      </c>
      <c r="AL7">
        <v>14116328.686666671</v>
      </c>
      <c r="AM7">
        <v>1409.2625850000002</v>
      </c>
    </row>
    <row r="8" spans="1:39" ht="15" x14ac:dyDescent="0.25">
      <c r="A8" t="s">
        <v>113</v>
      </c>
      <c r="B8">
        <v>961058.92307692312</v>
      </c>
      <c r="C8">
        <v>0.42404639599582911</v>
      </c>
      <c r="D8">
        <v>1015231.2230769231</v>
      </c>
      <c r="E8">
        <v>7.8639474677653504E-3</v>
      </c>
      <c r="F8">
        <v>0.54571023626348092</v>
      </c>
      <c r="G8">
        <v>14.087719298245615</v>
      </c>
      <c r="H8">
        <v>10.462461538461536</v>
      </c>
      <c r="I8">
        <v>0</v>
      </c>
      <c r="J8">
        <v>59.94838461538464</v>
      </c>
      <c r="K8">
        <v>10134.934983786405</v>
      </c>
      <c r="L8">
        <v>1210.3237833076926</v>
      </c>
      <c r="M8">
        <v>1486.4775157885208</v>
      </c>
      <c r="N8">
        <v>0.46634417923767374</v>
      </c>
      <c r="O8">
        <v>0.15654397080606031</v>
      </c>
      <c r="P8">
        <v>8.4233001772466632E-4</v>
      </c>
      <c r="Q8">
        <v>8252.0944466804722</v>
      </c>
      <c r="R8">
        <v>73.895384615384614</v>
      </c>
      <c r="S8">
        <v>51920.509035642885</v>
      </c>
      <c r="T8">
        <v>12.694037308461022</v>
      </c>
      <c r="U8">
        <v>16.378881977639903</v>
      </c>
      <c r="V8">
        <v>9.7046153846153835</v>
      </c>
      <c r="W8">
        <v>124.71630614299302</v>
      </c>
      <c r="X8">
        <v>0.10566713973061782</v>
      </c>
      <c r="Y8">
        <v>0.20265774236943623</v>
      </c>
      <c r="Z8">
        <v>0.31892802408744392</v>
      </c>
      <c r="AA8">
        <v>200.81911097342754</v>
      </c>
      <c r="AB8">
        <v>5.578332054584787</v>
      </c>
      <c r="AC8">
        <v>1.447219963326613</v>
      </c>
      <c r="AD8">
        <v>2.7763620064487151</v>
      </c>
      <c r="AE8">
        <v>1.3029247250084233</v>
      </c>
      <c r="AF8">
        <v>54.746153846153845</v>
      </c>
      <c r="AG8">
        <v>1.0438403108344999E-2</v>
      </c>
      <c r="AH8">
        <v>19.104307692307689</v>
      </c>
      <c r="AI8">
        <v>3.0932220188116757</v>
      </c>
      <c r="AJ8">
        <v>-23259.377000000095</v>
      </c>
      <c r="AK8">
        <v>0.35408177188123668</v>
      </c>
      <c r="AL8">
        <v>12266552.853153847</v>
      </c>
      <c r="AM8">
        <v>1210.3237833076926</v>
      </c>
    </row>
    <row r="9" spans="1:39" ht="15" x14ac:dyDescent="0.25">
      <c r="A9" t="s">
        <v>360</v>
      </c>
      <c r="B9">
        <v>258395.36274509804</v>
      </c>
      <c r="C9">
        <v>0.36052176802037722</v>
      </c>
      <c r="D9">
        <v>244299.72549019608</v>
      </c>
      <c r="E9">
        <v>1.3727039999884324E-3</v>
      </c>
      <c r="F9">
        <v>0.67179489891415489</v>
      </c>
      <c r="G9">
        <v>25.862745098039216</v>
      </c>
      <c r="H9">
        <v>18.16078431372549</v>
      </c>
      <c r="I9">
        <v>0</v>
      </c>
      <c r="J9">
        <v>11.149313725490174</v>
      </c>
      <c r="K9">
        <v>10549.87905527871</v>
      </c>
      <c r="L9">
        <v>1096.4525699705882</v>
      </c>
      <c r="M9">
        <v>1330.1198235140696</v>
      </c>
      <c r="N9">
        <v>0.5266961810749583</v>
      </c>
      <c r="O9">
        <v>0.14389539315109953</v>
      </c>
      <c r="P9">
        <v>5.0139502410017148E-4</v>
      </c>
      <c r="Q9">
        <v>8696.5413179686093</v>
      </c>
      <c r="R9">
        <v>69.545098039215688</v>
      </c>
      <c r="S9">
        <v>52607.406535468552</v>
      </c>
      <c r="T9">
        <v>12.841293560392458</v>
      </c>
      <c r="U9">
        <v>15.7660654867768</v>
      </c>
      <c r="V9">
        <v>10.502156862745096</v>
      </c>
      <c r="W9">
        <v>104.40260836896236</v>
      </c>
      <c r="X9">
        <v>0.1119798003281047</v>
      </c>
      <c r="Y9">
        <v>0.18795988868572441</v>
      </c>
      <c r="Z9">
        <v>0.31175873707795004</v>
      </c>
      <c r="AA9">
        <v>212.37688054015385</v>
      </c>
      <c r="AB9">
        <v>4.9248108226562657</v>
      </c>
      <c r="AC9">
        <v>1.2731019744154557</v>
      </c>
      <c r="AD9">
        <v>2.3028130919541345</v>
      </c>
      <c r="AE9">
        <v>1.4228544005843136</v>
      </c>
      <c r="AF9">
        <v>90</v>
      </c>
      <c r="AG9">
        <v>1.4557046417081434E-2</v>
      </c>
      <c r="AH9">
        <v>7.3942156862745101</v>
      </c>
      <c r="AI9">
        <v>2.9450924241436174</v>
      </c>
      <c r="AJ9">
        <v>-1727.2630392155843</v>
      </c>
      <c r="AK9">
        <v>0.52483729853309091</v>
      </c>
      <c r="AL9">
        <v>11567442.003039215</v>
      </c>
      <c r="AM9">
        <v>1096.4525699705882</v>
      </c>
    </row>
    <row r="10" spans="1:39" ht="15" x14ac:dyDescent="0.25">
      <c r="A10" t="s">
        <v>198</v>
      </c>
      <c r="B10">
        <v>3441299.2386363638</v>
      </c>
      <c r="C10">
        <v>0.46265591684420476</v>
      </c>
      <c r="D10">
        <v>2789366.6931818184</v>
      </c>
      <c r="E10">
        <v>2.6931612118856365E-3</v>
      </c>
      <c r="F10">
        <v>0.66911356180590953</v>
      </c>
      <c r="G10">
        <v>130.40909090909091</v>
      </c>
      <c r="H10">
        <v>186.91505681818191</v>
      </c>
      <c r="I10">
        <v>16.128409090909091</v>
      </c>
      <c r="J10">
        <v>13.721306818181461</v>
      </c>
      <c r="K10">
        <v>10467.89596714029</v>
      </c>
      <c r="L10">
        <v>5291.7901936647704</v>
      </c>
      <c r="M10">
        <v>6570.7623098155073</v>
      </c>
      <c r="N10">
        <v>0.47129559137070903</v>
      </c>
      <c r="O10">
        <v>0.13877420088356579</v>
      </c>
      <c r="P10">
        <v>4.9386795256566238E-2</v>
      </c>
      <c r="Q10">
        <v>8430.3626604279598</v>
      </c>
      <c r="R10">
        <v>308.81022727272693</v>
      </c>
      <c r="S10">
        <v>60694.561697570934</v>
      </c>
      <c r="T10">
        <v>11.745390115288508</v>
      </c>
      <c r="U10">
        <v>17.136058738725964</v>
      </c>
      <c r="V10">
        <v>32.202272727272728</v>
      </c>
      <c r="W10">
        <v>164.32971170954193</v>
      </c>
      <c r="X10">
        <v>0.1189705374695159</v>
      </c>
      <c r="Y10">
        <v>0.13255520447031369</v>
      </c>
      <c r="Z10">
        <v>0.25451560746188018</v>
      </c>
      <c r="AA10">
        <v>149.73087373470719</v>
      </c>
      <c r="AB10">
        <v>5.6819672276622697</v>
      </c>
      <c r="AC10">
        <v>1.2957765701608341</v>
      </c>
      <c r="AD10">
        <v>2.2475703440586048</v>
      </c>
      <c r="AE10">
        <v>1.1485596982179187</v>
      </c>
      <c r="AF10">
        <v>46.386363636363633</v>
      </c>
      <c r="AG10">
        <v>4.6011630703847867E-2</v>
      </c>
      <c r="AH10">
        <v>88.333238636363731</v>
      </c>
      <c r="AI10">
        <v>3.1987389317109352</v>
      </c>
      <c r="AJ10">
        <v>147250.1497727274</v>
      </c>
      <c r="AK10">
        <v>0.50168541957013912</v>
      </c>
      <c r="AL10">
        <v>55393909.227215856</v>
      </c>
      <c r="AM10">
        <v>5291.7901936647704</v>
      </c>
    </row>
    <row r="11" spans="1:39" ht="15" x14ac:dyDescent="0.25">
      <c r="A11" t="s">
        <v>349</v>
      </c>
      <c r="B11">
        <v>1377685.1515151516</v>
      </c>
      <c r="C11">
        <v>0.50209890783477928</v>
      </c>
      <c r="D11">
        <v>1314915.2424242424</v>
      </c>
      <c r="E11">
        <v>5.3603110391698657E-3</v>
      </c>
      <c r="F11">
        <v>0.61923404814544414</v>
      </c>
      <c r="G11">
        <v>11</v>
      </c>
      <c r="H11">
        <v>26.86181818181818</v>
      </c>
      <c r="I11">
        <v>0</v>
      </c>
      <c r="J11">
        <v>-56.390303030303031</v>
      </c>
      <c r="K11">
        <v>11473.087041432782</v>
      </c>
      <c r="L11">
        <v>1183.6730890606061</v>
      </c>
      <c r="M11">
        <v>1475.9356597327076</v>
      </c>
      <c r="N11">
        <v>0.52084306438754202</v>
      </c>
      <c r="O11">
        <v>0.16931949239896837</v>
      </c>
      <c r="P11">
        <v>3.9656264183994911E-3</v>
      </c>
      <c r="Q11">
        <v>9201.2035144224101</v>
      </c>
      <c r="R11">
        <v>77.287878787878782</v>
      </c>
      <c r="S11">
        <v>50728.025877278968</v>
      </c>
      <c r="T11">
        <v>10.866104685355813</v>
      </c>
      <c r="U11">
        <v>15.315119364438344</v>
      </c>
      <c r="V11">
        <v>18.666666666666668</v>
      </c>
      <c r="W11">
        <v>63.411058342532456</v>
      </c>
      <c r="X11">
        <v>0.101236454566788</v>
      </c>
      <c r="Y11">
        <v>0.22880574086640348</v>
      </c>
      <c r="Z11">
        <v>0.33498339151497336</v>
      </c>
      <c r="AA11">
        <v>115.54615886082378</v>
      </c>
      <c r="AB11">
        <v>8.4930640853304151</v>
      </c>
      <c r="AC11">
        <v>1.721962261926945</v>
      </c>
      <c r="AD11">
        <v>4.3084036838967235</v>
      </c>
      <c r="AE11">
        <v>1.6122440427522688</v>
      </c>
      <c r="AF11">
        <v>141.60606060606059</v>
      </c>
      <c r="AG11">
        <v>4.4483079128311953E-2</v>
      </c>
      <c r="AH11">
        <v>8.7078787878787889</v>
      </c>
      <c r="AI11">
        <v>3.4123254638383576</v>
      </c>
      <c r="AJ11">
        <v>-55258.941818181658</v>
      </c>
      <c r="AK11">
        <v>0.47880817950515892</v>
      </c>
      <c r="AL11">
        <v>13580384.379393941</v>
      </c>
      <c r="AM11">
        <v>1183.6730890606061</v>
      </c>
    </row>
    <row r="12" spans="1:39" ht="15" x14ac:dyDescent="0.25">
      <c r="A12" t="s">
        <v>308</v>
      </c>
      <c r="B12">
        <v>796614.96428571432</v>
      </c>
      <c r="C12">
        <v>0.42969424622498842</v>
      </c>
      <c r="D12">
        <v>845601.71428571432</v>
      </c>
      <c r="E12">
        <v>6.3882791895413437E-4</v>
      </c>
      <c r="F12">
        <v>0.64487152438891626</v>
      </c>
      <c r="G12">
        <v>55.364285714285714</v>
      </c>
      <c r="H12">
        <v>40.847642857142858</v>
      </c>
      <c r="I12">
        <v>0</v>
      </c>
      <c r="J12">
        <v>10.326357142857105</v>
      </c>
      <c r="K12">
        <v>11098.322028304141</v>
      </c>
      <c r="L12">
        <v>1283.6728373785716</v>
      </c>
      <c r="M12">
        <v>1585.9193139813833</v>
      </c>
      <c r="N12">
        <v>0.39944639392584486</v>
      </c>
      <c r="O12">
        <v>0.16095011781678351</v>
      </c>
      <c r="P12">
        <v>1.0078881512358305E-3</v>
      </c>
      <c r="Q12">
        <v>8983.190003814736</v>
      </c>
      <c r="R12">
        <v>81.281642857142856</v>
      </c>
      <c r="S12">
        <v>55023.744335173316</v>
      </c>
      <c r="T12">
        <v>13.784521720332242</v>
      </c>
      <c r="U12">
        <v>15.792899752711737</v>
      </c>
      <c r="V12">
        <v>13.064285714285715</v>
      </c>
      <c r="W12">
        <v>98.258172352651812</v>
      </c>
      <c r="X12">
        <v>0.12619831362577805</v>
      </c>
      <c r="Y12">
        <v>0.13597246478782543</v>
      </c>
      <c r="Z12">
        <v>0.27127404489641915</v>
      </c>
      <c r="AA12">
        <v>166.38824010788372</v>
      </c>
      <c r="AB12">
        <v>6.1674789880079288</v>
      </c>
      <c r="AC12">
        <v>1.1326177760267435</v>
      </c>
      <c r="AD12">
        <v>2.2806948799874425</v>
      </c>
      <c r="AE12">
        <v>1.2958276734402037</v>
      </c>
      <c r="AF12">
        <v>83.057142857142864</v>
      </c>
      <c r="AG12">
        <v>9.8961611076148464E-3</v>
      </c>
      <c r="AH12">
        <v>8.3514999999999961</v>
      </c>
      <c r="AI12">
        <v>3.3371489577851507</v>
      </c>
      <c r="AJ12">
        <v>-26003.696071428945</v>
      </c>
      <c r="AK12">
        <v>0.44938201333682992</v>
      </c>
      <c r="AL12">
        <v>14246614.528214283</v>
      </c>
      <c r="AM12">
        <v>1283.6728373785716</v>
      </c>
    </row>
    <row r="13" spans="1:39" ht="15" x14ac:dyDescent="0.25">
      <c r="A13" t="s">
        <v>293</v>
      </c>
      <c r="B13">
        <v>1142875.5323383084</v>
      </c>
      <c r="C13">
        <v>0.35530662703954963</v>
      </c>
      <c r="D13">
        <v>1146746.9950248757</v>
      </c>
      <c r="E13">
        <v>5.5849082667472382E-4</v>
      </c>
      <c r="F13">
        <v>0.7013219766691895</v>
      </c>
      <c r="G13">
        <v>68.678756476683944</v>
      </c>
      <c r="H13">
        <v>240.03462686567164</v>
      </c>
      <c r="I13">
        <v>91.55348258706475</v>
      </c>
      <c r="J13">
        <v>-49.612388059701544</v>
      </c>
      <c r="K13">
        <v>11738.741174724923</v>
      </c>
      <c r="L13">
        <v>2913.4420913333352</v>
      </c>
      <c r="M13">
        <v>3857.2633586230399</v>
      </c>
      <c r="N13">
        <v>0.71067475576764305</v>
      </c>
      <c r="O13">
        <v>0.16779572549842822</v>
      </c>
      <c r="P13">
        <v>2.3198529821430034E-2</v>
      </c>
      <c r="Q13">
        <v>8866.4266496752971</v>
      </c>
      <c r="R13">
        <v>194.61592039800996</v>
      </c>
      <c r="S13">
        <v>57176.635215170674</v>
      </c>
      <c r="T13">
        <v>11.980811804344837</v>
      </c>
      <c r="U13">
        <v>14.970214591771573</v>
      </c>
      <c r="V13">
        <v>26.967562189054725</v>
      </c>
      <c r="W13">
        <v>108.03505600205175</v>
      </c>
      <c r="X13">
        <v>0.11841587121264953</v>
      </c>
      <c r="Y13">
        <v>0.16058741232321311</v>
      </c>
      <c r="Z13">
        <v>0.28377944802061039</v>
      </c>
      <c r="AA13">
        <v>157.68148336063996</v>
      </c>
      <c r="AB13">
        <v>6.2540203789164233</v>
      </c>
      <c r="AC13">
        <v>1.3898933587557196</v>
      </c>
      <c r="AD13">
        <v>3.2622400049080231</v>
      </c>
      <c r="AE13">
        <v>0.95171782723522469</v>
      </c>
      <c r="AF13">
        <v>51.567164179104481</v>
      </c>
      <c r="AG13">
        <v>2.6104342219240004E-2</v>
      </c>
      <c r="AH13">
        <v>29.635857988165693</v>
      </c>
      <c r="AI13">
        <v>3.2808915311780509</v>
      </c>
      <c r="AJ13">
        <v>137391.113034826</v>
      </c>
      <c r="AK13">
        <v>0.59925256462152265</v>
      </c>
      <c r="AL13">
        <v>34200142.637711443</v>
      </c>
      <c r="AM13">
        <v>2913.4420913333352</v>
      </c>
    </row>
    <row r="14" spans="1:39" ht="15" x14ac:dyDescent="0.25">
      <c r="A14" t="s">
        <v>375</v>
      </c>
      <c r="B14">
        <v>603939.32487309643</v>
      </c>
      <c r="C14">
        <v>0.33083876337593882</v>
      </c>
      <c r="D14">
        <v>492397.09137055837</v>
      </c>
      <c r="E14">
        <v>2.6473347469480129E-3</v>
      </c>
      <c r="F14">
        <v>0.65695296036313877</v>
      </c>
      <c r="G14">
        <v>120.84883720930233</v>
      </c>
      <c r="H14">
        <v>54.808223350253812</v>
      </c>
      <c r="I14">
        <v>0</v>
      </c>
      <c r="J14">
        <v>-9.6199492385787266</v>
      </c>
      <c r="K14">
        <v>9904.7357547440806</v>
      </c>
      <c r="L14">
        <v>2770.5177565482231</v>
      </c>
      <c r="M14">
        <v>3338.5727782904382</v>
      </c>
      <c r="N14">
        <v>0.34289231081999849</v>
      </c>
      <c r="O14">
        <v>0.14499764235129023</v>
      </c>
      <c r="P14">
        <v>5.3032069715098122E-3</v>
      </c>
      <c r="Q14">
        <v>8219.4542712614566</v>
      </c>
      <c r="R14">
        <v>160.18116751269037</v>
      </c>
      <c r="S14">
        <v>61224.976414713143</v>
      </c>
      <c r="T14">
        <v>13.118489882490286</v>
      </c>
      <c r="U14">
        <v>17.296151598649889</v>
      </c>
      <c r="V14">
        <v>17.080558375634521</v>
      </c>
      <c r="W14">
        <v>162.20299685871976</v>
      </c>
      <c r="X14">
        <v>0.12352139484026692</v>
      </c>
      <c r="Y14">
        <v>0.14029182876142482</v>
      </c>
      <c r="Z14">
        <v>0.26608931553059095</v>
      </c>
      <c r="AA14">
        <v>143.60493059895637</v>
      </c>
      <c r="AB14">
        <v>6.4099836787987448</v>
      </c>
      <c r="AC14">
        <v>1.2616692964295719</v>
      </c>
      <c r="AD14">
        <v>2.8607080189749174</v>
      </c>
      <c r="AE14">
        <v>1.1298930027649439</v>
      </c>
      <c r="AF14">
        <v>50.17766497461929</v>
      </c>
      <c r="AG14">
        <v>3.7338874526374431E-2</v>
      </c>
      <c r="AH14">
        <v>38.234263959390859</v>
      </c>
      <c r="AI14">
        <v>3.4121686440283407</v>
      </c>
      <c r="AJ14">
        <v>99179.502893400844</v>
      </c>
      <c r="AK14">
        <v>0.50006120744839577</v>
      </c>
      <c r="AL14">
        <v>27441246.28243655</v>
      </c>
      <c r="AM14">
        <v>2770.5177565482231</v>
      </c>
    </row>
    <row r="15" spans="1:39" ht="15" x14ac:dyDescent="0.25">
      <c r="A15" t="s">
        <v>328</v>
      </c>
      <c r="B15">
        <v>68922.33783783784</v>
      </c>
      <c r="C15">
        <v>0.31597185375381931</v>
      </c>
      <c r="D15">
        <v>5449.9594594594591</v>
      </c>
      <c r="E15">
        <v>7.9350116654053528E-3</v>
      </c>
      <c r="F15">
        <v>0.73671994547087816</v>
      </c>
      <c r="G15">
        <v>82.058823529411768</v>
      </c>
      <c r="H15">
        <v>50.327702702702709</v>
      </c>
      <c r="I15">
        <v>0</v>
      </c>
      <c r="J15">
        <v>19.935135135135113</v>
      </c>
      <c r="K15">
        <v>9888.4249411790206</v>
      </c>
      <c r="L15">
        <v>1798.1423213243245</v>
      </c>
      <c r="M15">
        <v>2177.0981929586924</v>
      </c>
      <c r="N15">
        <v>0.42019626654394021</v>
      </c>
      <c r="O15">
        <v>0.15615570473036383</v>
      </c>
      <c r="P15">
        <v>3.4746510668485749E-3</v>
      </c>
      <c r="Q15">
        <v>8167.1995482246721</v>
      </c>
      <c r="R15">
        <v>107.81486486486487</v>
      </c>
      <c r="S15">
        <v>54873.436822380689</v>
      </c>
      <c r="T15">
        <v>12.522216512289582</v>
      </c>
      <c r="U15">
        <v>16.678055698331715</v>
      </c>
      <c r="V15">
        <v>15.942432432432433</v>
      </c>
      <c r="W15">
        <v>112.78970940885277</v>
      </c>
      <c r="X15">
        <v>0.10467599530944328</v>
      </c>
      <c r="Y15">
        <v>0.18649622883168782</v>
      </c>
      <c r="Z15">
        <v>0.29682666136590369</v>
      </c>
      <c r="AA15">
        <v>169.44398771561455</v>
      </c>
      <c r="AB15">
        <v>5.5412165933682562</v>
      </c>
      <c r="AC15">
        <v>1.3483509196888979</v>
      </c>
      <c r="AD15">
        <v>2.5678667319298873</v>
      </c>
      <c r="AE15">
        <v>1.538416949688628</v>
      </c>
      <c r="AF15">
        <v>116.60810810810811</v>
      </c>
      <c r="AG15">
        <v>7.9248164587280203E-3</v>
      </c>
      <c r="AH15">
        <v>8.2264864864864844</v>
      </c>
      <c r="AI15">
        <v>3.7483184636317151</v>
      </c>
      <c r="AJ15">
        <v>2225.6636486486532</v>
      </c>
      <c r="AK15">
        <v>0.44481763814520431</v>
      </c>
      <c r="AL15">
        <v>17780795.377972972</v>
      </c>
      <c r="AM15">
        <v>1798.1423213243245</v>
      </c>
    </row>
    <row r="16" spans="1:39" ht="15" x14ac:dyDescent="0.25">
      <c r="A16" t="s">
        <v>168</v>
      </c>
      <c r="B16">
        <v>159997.97925311205</v>
      </c>
      <c r="C16">
        <v>0.20750592594701533</v>
      </c>
      <c r="D16">
        <v>114209.16182572614</v>
      </c>
      <c r="E16">
        <v>3.3625906667838048E-3</v>
      </c>
      <c r="F16">
        <v>0.70872766654411956</v>
      </c>
      <c r="G16">
        <v>25.794573643410853</v>
      </c>
      <c r="H16">
        <v>29.900077519379849</v>
      </c>
      <c r="I16">
        <v>0.5175968992248059</v>
      </c>
      <c r="J16">
        <v>9.4997286821701152</v>
      </c>
      <c r="K16">
        <v>10970.119301517658</v>
      </c>
      <c r="L16">
        <v>1280.5601664069768</v>
      </c>
      <c r="M16">
        <v>1595.7377286469639</v>
      </c>
      <c r="N16">
        <v>0.55919313887916555</v>
      </c>
      <c r="O16">
        <v>0.14734366527475651</v>
      </c>
      <c r="P16">
        <v>1.0269031224226038E-2</v>
      </c>
      <c r="Q16">
        <v>8803.387640754192</v>
      </c>
      <c r="R16">
        <v>83.707596899224797</v>
      </c>
      <c r="S16">
        <v>52623.988959352784</v>
      </c>
      <c r="T16">
        <v>12.389704656667542</v>
      </c>
      <c r="U16">
        <v>15.298016116131455</v>
      </c>
      <c r="V16">
        <v>12.366976744186045</v>
      </c>
      <c r="W16">
        <v>103.54674330644252</v>
      </c>
      <c r="X16">
        <v>0.11868330427269588</v>
      </c>
      <c r="Y16">
        <v>0.19774672570406471</v>
      </c>
      <c r="Z16">
        <v>0.32382561000729765</v>
      </c>
      <c r="AA16">
        <v>211.44428128725261</v>
      </c>
      <c r="AB16">
        <v>5.4471304498367665</v>
      </c>
      <c r="AC16">
        <v>1.1294827629990365</v>
      </c>
      <c r="AD16">
        <v>2.6783550563301928</v>
      </c>
      <c r="AE16">
        <v>1.1783732688911637</v>
      </c>
      <c r="AF16">
        <v>43.910852713178294</v>
      </c>
      <c r="AG16">
        <v>2.2428860187830853E-2</v>
      </c>
      <c r="AH16">
        <v>21.835697674418601</v>
      </c>
      <c r="AI16">
        <v>3.2417572455931976</v>
      </c>
      <c r="AJ16">
        <v>4836.2437984496355</v>
      </c>
      <c r="AK16">
        <v>0.50141802674319025</v>
      </c>
      <c r="AL16">
        <v>14047897.798255814</v>
      </c>
      <c r="AM16">
        <v>1280.5601664069768</v>
      </c>
    </row>
    <row r="17" spans="1:39" ht="15" x14ac:dyDescent="0.25">
      <c r="A17" t="s">
        <v>155</v>
      </c>
      <c r="B17">
        <v>223634.19354838709</v>
      </c>
      <c r="C17">
        <v>0.35823374963312171</v>
      </c>
      <c r="D17">
        <v>285910.72580645164</v>
      </c>
      <c r="E17">
        <v>7.7788907938009964E-3</v>
      </c>
      <c r="F17">
        <v>0.69515721511554995</v>
      </c>
      <c r="G17">
        <v>60.096774193548384</v>
      </c>
      <c r="H17">
        <v>44.177419354838705</v>
      </c>
      <c r="I17">
        <v>0</v>
      </c>
      <c r="J17">
        <v>-39.391612903225791</v>
      </c>
      <c r="K17">
        <v>11033.131863544582</v>
      </c>
      <c r="L17">
        <v>1526.2977536774192</v>
      </c>
      <c r="M17">
        <v>1939.5101308793433</v>
      </c>
      <c r="N17">
        <v>0.67815894379357611</v>
      </c>
      <c r="O17">
        <v>0.1570974130383925</v>
      </c>
      <c r="P17">
        <v>3.9099460908629131E-4</v>
      </c>
      <c r="Q17">
        <v>8682.5245773374409</v>
      </c>
      <c r="R17">
        <v>100.05693548387097</v>
      </c>
      <c r="S17">
        <v>54775.977064671257</v>
      </c>
      <c r="T17">
        <v>13.373353558377248</v>
      </c>
      <c r="U17">
        <v>15.25429243156719</v>
      </c>
      <c r="V17">
        <v>14.10483870967742</v>
      </c>
      <c r="W17">
        <v>108.21093279359633</v>
      </c>
      <c r="X17">
        <v>0.11021436703272253</v>
      </c>
      <c r="Y17">
        <v>0.19397107647744177</v>
      </c>
      <c r="Z17">
        <v>0.30873398672937002</v>
      </c>
      <c r="AA17">
        <v>180.07478637328359</v>
      </c>
      <c r="AB17">
        <v>6.3376146505748601</v>
      </c>
      <c r="AC17">
        <v>1.5713517061645874</v>
      </c>
      <c r="AD17">
        <v>2.8445827308492198</v>
      </c>
      <c r="AE17">
        <v>1.6101099139168329</v>
      </c>
      <c r="AF17">
        <v>173.61290322580646</v>
      </c>
      <c r="AG17">
        <v>9.1642119632904754E-3</v>
      </c>
      <c r="AH17">
        <v>26.360322580645121</v>
      </c>
      <c r="AI17">
        <v>2.9136843930506942</v>
      </c>
      <c r="AJ17">
        <v>-9078.1708064515842</v>
      </c>
      <c r="AK17">
        <v>0.64183943144577416</v>
      </c>
      <c r="AL17">
        <v>16839844.379354838</v>
      </c>
      <c r="AM17">
        <v>1526.2977536774192</v>
      </c>
    </row>
    <row r="18" spans="1:39" ht="15" x14ac:dyDescent="0.25">
      <c r="A18" t="s">
        <v>132</v>
      </c>
      <c r="B18">
        <v>842835.40944881889</v>
      </c>
      <c r="C18">
        <v>0.37802433652967254</v>
      </c>
      <c r="D18">
        <v>771732.59055118111</v>
      </c>
      <c r="E18">
        <v>5.4290177527536055E-3</v>
      </c>
      <c r="F18">
        <v>0.63430920255660395</v>
      </c>
      <c r="G18">
        <v>22.503937007874015</v>
      </c>
      <c r="H18">
        <v>54.422283464566824</v>
      </c>
      <c r="I18">
        <v>0</v>
      </c>
      <c r="J18">
        <v>-14.801732283464588</v>
      </c>
      <c r="K18">
        <v>11637.837514206953</v>
      </c>
      <c r="L18">
        <v>988.68520544094383</v>
      </c>
      <c r="M18">
        <v>1245.3067176664413</v>
      </c>
      <c r="N18">
        <v>0.53869483849053534</v>
      </c>
      <c r="O18">
        <v>0.17299418190374297</v>
      </c>
      <c r="P18">
        <v>1.6995859063102465E-3</v>
      </c>
      <c r="Q18">
        <v>9239.6175258599978</v>
      </c>
      <c r="R18">
        <v>69.714330708661393</v>
      </c>
      <c r="S18">
        <v>52667.156914833518</v>
      </c>
      <c r="T18">
        <v>13.389964896111467</v>
      </c>
      <c r="U18">
        <v>14.181950760923106</v>
      </c>
      <c r="V18">
        <v>10.65181102362204</v>
      </c>
      <c r="W18">
        <v>92.818507880808482</v>
      </c>
      <c r="X18">
        <v>0.1162182324266636</v>
      </c>
      <c r="Y18">
        <v>0.18663467074116047</v>
      </c>
      <c r="Z18">
        <v>0.31220729774799294</v>
      </c>
      <c r="AA18">
        <v>198.06144184740813</v>
      </c>
      <c r="AB18">
        <v>5.0769623204098382</v>
      </c>
      <c r="AC18">
        <v>1.3811900189121542</v>
      </c>
      <c r="AD18">
        <v>2.292724174443459</v>
      </c>
      <c r="AE18">
        <v>1.5678541916575139</v>
      </c>
      <c r="AF18">
        <v>87.133858267716533</v>
      </c>
      <c r="AG18">
        <v>2.8696901774258429E-2</v>
      </c>
      <c r="AH18">
        <v>15.574330708661412</v>
      </c>
      <c r="AI18">
        <v>3.7710931266783296</v>
      </c>
      <c r="AJ18">
        <v>-42687.210787401651</v>
      </c>
      <c r="AK18">
        <v>0.54737988641106883</v>
      </c>
      <c r="AL18">
        <v>11506157.773622053</v>
      </c>
      <c r="AM18">
        <v>988.68520544094383</v>
      </c>
    </row>
    <row r="19" spans="1:39" ht="15" x14ac:dyDescent="0.25">
      <c r="A19" t="s">
        <v>109</v>
      </c>
      <c r="B19">
        <v>1876341.3247058825</v>
      </c>
      <c r="C19">
        <v>0.26275558146833627</v>
      </c>
      <c r="D19">
        <v>1876839.1741176471</v>
      </c>
      <c r="E19">
        <v>2.4966993088002686E-3</v>
      </c>
      <c r="F19">
        <v>0.74661555895753651</v>
      </c>
      <c r="G19">
        <v>40.520107238605895</v>
      </c>
      <c r="H19">
        <v>389.03738823529369</v>
      </c>
      <c r="I19">
        <v>57.532799999999966</v>
      </c>
      <c r="J19">
        <v>-7.4160235294117278</v>
      </c>
      <c r="K19">
        <v>14297.324127429447</v>
      </c>
      <c r="L19">
        <v>4087.7906174964701</v>
      </c>
      <c r="M19">
        <v>5181.9668975409895</v>
      </c>
      <c r="N19">
        <v>0.42041579155644082</v>
      </c>
      <c r="O19">
        <v>0.1529285266582561</v>
      </c>
      <c r="P19">
        <v>2.9513950474016847E-2</v>
      </c>
      <c r="Q19">
        <v>11278.43318550446</v>
      </c>
      <c r="R19">
        <v>258.15503529411774</v>
      </c>
      <c r="S19">
        <v>73620.185828962596</v>
      </c>
      <c r="T19">
        <v>14.055767127259335</v>
      </c>
      <c r="U19">
        <v>15.834634458472669</v>
      </c>
      <c r="V19">
        <v>37.984541176470557</v>
      </c>
      <c r="W19">
        <v>107.61721718593859</v>
      </c>
      <c r="X19">
        <v>0.1188728873151233</v>
      </c>
      <c r="Y19">
        <v>0.14984123290381565</v>
      </c>
      <c r="Z19">
        <v>0.27667716890621236</v>
      </c>
      <c r="AA19">
        <v>191.07564484642307</v>
      </c>
      <c r="AB19">
        <v>6.4874287988911936</v>
      </c>
      <c r="AC19">
        <v>1.439523743772485</v>
      </c>
      <c r="AD19">
        <v>3.3317280622476222</v>
      </c>
      <c r="AE19">
        <v>0.71541236530798102</v>
      </c>
      <c r="AF19">
        <v>15.583529411764706</v>
      </c>
      <c r="AG19">
        <v>0.14604069337376505</v>
      </c>
      <c r="AH19">
        <v>113.7088321167883</v>
      </c>
      <c r="AI19">
        <v>3.7761181305621512</v>
      </c>
      <c r="AJ19">
        <v>24661.799623528728</v>
      </c>
      <c r="AK19">
        <v>0.4061401118384283</v>
      </c>
      <c r="AL19">
        <v>58444467.423411757</v>
      </c>
      <c r="AM19">
        <v>4087.7906174964701</v>
      </c>
    </row>
    <row r="20" spans="1:39" ht="15" x14ac:dyDescent="0.25">
      <c r="A20" t="s">
        <v>196</v>
      </c>
      <c r="B20">
        <v>829537.78</v>
      </c>
      <c r="C20">
        <v>0.54905129727072977</v>
      </c>
      <c r="D20">
        <v>761680.96</v>
      </c>
      <c r="E20">
        <v>4.8654307954830618E-3</v>
      </c>
      <c r="F20">
        <v>0.67321136820022232</v>
      </c>
      <c r="G20">
        <v>39.57</v>
      </c>
      <c r="H20">
        <v>16.050900000000002</v>
      </c>
      <c r="I20">
        <v>0</v>
      </c>
      <c r="J20">
        <v>-4.0932000000001096</v>
      </c>
      <c r="K20">
        <v>10180.769912683394</v>
      </c>
      <c r="L20">
        <v>1160.6689364699989</v>
      </c>
      <c r="M20">
        <v>1353.3547849257673</v>
      </c>
      <c r="N20">
        <v>0.37735985932567517</v>
      </c>
      <c r="O20">
        <v>0.1160211868765566</v>
      </c>
      <c r="P20">
        <v>4.2041926829202514E-3</v>
      </c>
      <c r="Q20">
        <v>8731.2680448742285</v>
      </c>
      <c r="R20">
        <v>74.948700000000002</v>
      </c>
      <c r="S20">
        <v>56116.918969908787</v>
      </c>
      <c r="T20">
        <v>12.877608284066309</v>
      </c>
      <c r="U20">
        <v>15.486178365602072</v>
      </c>
      <c r="V20">
        <v>10.492600000000014</v>
      </c>
      <c r="W20">
        <v>110.61785796370773</v>
      </c>
      <c r="X20">
        <v>0.11464908171579026</v>
      </c>
      <c r="Y20">
        <v>0.16672003633908408</v>
      </c>
      <c r="Z20">
        <v>0.28587396302657436</v>
      </c>
      <c r="AA20">
        <v>153.82382899209674</v>
      </c>
      <c r="AB20">
        <v>5.6788009563649418</v>
      </c>
      <c r="AC20">
        <v>1.2013007572482663</v>
      </c>
      <c r="AD20">
        <v>2.296005954792729</v>
      </c>
      <c r="AE20">
        <v>1.4983741264293007</v>
      </c>
      <c r="AF20">
        <v>80.53</v>
      </c>
      <c r="AG20">
        <v>2.1156044774135172E-3</v>
      </c>
      <c r="AH20">
        <v>6.9882999999999988</v>
      </c>
      <c r="AI20">
        <v>3.3563336207814016</v>
      </c>
      <c r="AJ20">
        <v>-6543.6576999999816</v>
      </c>
      <c r="AK20">
        <v>0.44864630815144829</v>
      </c>
      <c r="AL20">
        <v>11816503.387000002</v>
      </c>
      <c r="AM20">
        <v>1160.6689364699989</v>
      </c>
    </row>
    <row r="21" spans="1:39" ht="15" x14ac:dyDescent="0.25">
      <c r="A21" t="s">
        <v>160</v>
      </c>
      <c r="B21">
        <v>223394.75824175825</v>
      </c>
      <c r="C21">
        <v>0.42459990061198943</v>
      </c>
      <c r="D21">
        <v>195360.13186813187</v>
      </c>
      <c r="E21">
        <v>8.2398254246587102E-3</v>
      </c>
      <c r="F21">
        <v>0.71297878237076528</v>
      </c>
      <c r="G21">
        <v>9.1538461538461533</v>
      </c>
      <c r="H21">
        <v>14.025494505494505</v>
      </c>
      <c r="I21">
        <v>0</v>
      </c>
      <c r="J21">
        <v>12.372307692307629</v>
      </c>
      <c r="K21">
        <v>11107.312092627564</v>
      </c>
      <c r="L21">
        <v>1277.1644476373629</v>
      </c>
      <c r="M21">
        <v>1526.2311634686891</v>
      </c>
      <c r="N21">
        <v>0.41358316619065516</v>
      </c>
      <c r="O21">
        <v>0.13248936908879205</v>
      </c>
      <c r="P21">
        <v>3.0500423203846275E-3</v>
      </c>
      <c r="Q21">
        <v>9294.702174260452</v>
      </c>
      <c r="R21">
        <v>85.17043956043959</v>
      </c>
      <c r="S21">
        <v>57872.392139355907</v>
      </c>
      <c r="T21">
        <v>14.201259013922934</v>
      </c>
      <c r="U21">
        <v>14.995395752666582</v>
      </c>
      <c r="V21">
        <v>18.134065934065934</v>
      </c>
      <c r="W21">
        <v>70.429017534238284</v>
      </c>
      <c r="X21">
        <v>0.12044133427232752</v>
      </c>
      <c r="Y21">
        <v>0.15213817702097338</v>
      </c>
      <c r="Z21">
        <v>0.27804199149356651</v>
      </c>
      <c r="AA21">
        <v>165.19669964087356</v>
      </c>
      <c r="AB21">
        <v>5.7856531375711366</v>
      </c>
      <c r="AC21">
        <v>1.6075681832090811</v>
      </c>
      <c r="AD21">
        <v>2.6413056860639745</v>
      </c>
      <c r="AE21">
        <v>1.2684953399372432</v>
      </c>
      <c r="AF21">
        <v>79.15384615384616</v>
      </c>
      <c r="AG21">
        <v>6.9577128187179073E-3</v>
      </c>
      <c r="AH21">
        <v>16.047252747252742</v>
      </c>
      <c r="AI21">
        <v>3.3425460326062533</v>
      </c>
      <c r="AJ21">
        <v>2363.319890110055</v>
      </c>
      <c r="AK21">
        <v>0.60357155708190557</v>
      </c>
      <c r="AL21">
        <v>14185864.113516483</v>
      </c>
      <c r="AM21">
        <v>1277.1644476373629</v>
      </c>
    </row>
    <row r="22" spans="1:39" ht="15" x14ac:dyDescent="0.25">
      <c r="A22" t="s">
        <v>162</v>
      </c>
      <c r="B22">
        <v>2374623.0405405406</v>
      </c>
      <c r="C22">
        <v>0.26278103785212531</v>
      </c>
      <c r="D22">
        <v>2434611.3783783782</v>
      </c>
      <c r="E22">
        <v>1.4799012353165226E-3</v>
      </c>
      <c r="F22">
        <v>0.78746146165992559</v>
      </c>
      <c r="G22">
        <v>178.58108108108109</v>
      </c>
      <c r="H22">
        <v>96.550675675675677</v>
      </c>
      <c r="I22">
        <v>0</v>
      </c>
      <c r="J22">
        <v>14.269054054054081</v>
      </c>
      <c r="K22">
        <v>10909.53555257321</v>
      </c>
      <c r="L22">
        <v>5660.544904635135</v>
      </c>
      <c r="M22">
        <v>6634.2102698866902</v>
      </c>
      <c r="N22">
        <v>0.19822253369800547</v>
      </c>
      <c r="O22">
        <v>0.13065608226349509</v>
      </c>
      <c r="P22">
        <v>1.5266572032007805E-2</v>
      </c>
      <c r="Q22">
        <v>9308.4049753986528</v>
      </c>
      <c r="R22">
        <v>331.05878378378378</v>
      </c>
      <c r="S22">
        <v>65220.637716417623</v>
      </c>
      <c r="T22">
        <v>8.906395736855746</v>
      </c>
      <c r="U22">
        <v>17.098307557161977</v>
      </c>
      <c r="V22">
        <v>35.858108108108105</v>
      </c>
      <c r="W22">
        <v>157.85955264480847</v>
      </c>
      <c r="X22">
        <v>0.11259051871185448</v>
      </c>
      <c r="Y22">
        <v>0.17788115210509736</v>
      </c>
      <c r="Z22">
        <v>0.29653072313895223</v>
      </c>
      <c r="AA22">
        <v>158.38877446871211</v>
      </c>
      <c r="AB22">
        <v>5.5565845777965572</v>
      </c>
      <c r="AC22">
        <v>1.2620070263228302</v>
      </c>
      <c r="AD22">
        <v>3.2029896511679601</v>
      </c>
      <c r="AE22">
        <v>1.0947207940708337</v>
      </c>
      <c r="AF22">
        <v>95.78378378378379</v>
      </c>
      <c r="AG22">
        <v>5.8696003004801982E-2</v>
      </c>
      <c r="AH22">
        <v>39.472972972972975</v>
      </c>
      <c r="AI22">
        <v>4.0244633516938091</v>
      </c>
      <c r="AJ22">
        <v>-22086.768783784239</v>
      </c>
      <c r="AK22">
        <v>0.43763502356004724</v>
      </c>
      <c r="AL22">
        <v>61753915.884054042</v>
      </c>
      <c r="AM22">
        <v>5660.544904635135</v>
      </c>
    </row>
    <row r="23" spans="1:39" ht="15" x14ac:dyDescent="0.25">
      <c r="A23" t="s">
        <v>204</v>
      </c>
      <c r="B23">
        <v>626008.98709677416</v>
      </c>
      <c r="C23">
        <v>0.28441374424832411</v>
      </c>
      <c r="D23">
        <v>605435.20645161287</v>
      </c>
      <c r="E23">
        <v>1.7380247672245806E-2</v>
      </c>
      <c r="F23">
        <v>0.6963357253317497</v>
      </c>
      <c r="G23">
        <v>16.677419354838708</v>
      </c>
      <c r="H23">
        <v>83.116709677419351</v>
      </c>
      <c r="I23">
        <v>6.0531612903225849</v>
      </c>
      <c r="J23">
        <v>-1.5676129032258643</v>
      </c>
      <c r="K23">
        <v>12357.40337131285</v>
      </c>
      <c r="L23">
        <v>1895.8926691096776</v>
      </c>
      <c r="M23">
        <v>2396.5086087907343</v>
      </c>
      <c r="N23">
        <v>0.55535806278642885</v>
      </c>
      <c r="O23">
        <v>0.14706679021531668</v>
      </c>
      <c r="P23">
        <v>4.0203331748351456E-3</v>
      </c>
      <c r="Q23">
        <v>9776.0176512468443</v>
      </c>
      <c r="R23">
        <v>119.90380645161288</v>
      </c>
      <c r="S23">
        <v>64239.855066615215</v>
      </c>
      <c r="T23">
        <v>16.205786466463167</v>
      </c>
      <c r="U23">
        <v>15.811780503188293</v>
      </c>
      <c r="V23">
        <v>17.940387096774199</v>
      </c>
      <c r="W23">
        <v>105.67735572721118</v>
      </c>
      <c r="X23">
        <v>0.11498468349266434</v>
      </c>
      <c r="Y23">
        <v>0.14913290772169047</v>
      </c>
      <c r="Z23">
        <v>0.27437608138826741</v>
      </c>
      <c r="AA23">
        <v>168.84327251023677</v>
      </c>
      <c r="AB23">
        <v>6.2979082346860755</v>
      </c>
      <c r="AC23">
        <v>1.3507079784102396</v>
      </c>
      <c r="AD23">
        <v>3.8225300029111118</v>
      </c>
      <c r="AE23">
        <v>0.89498563684298804</v>
      </c>
      <c r="AF23">
        <v>41.722580645161287</v>
      </c>
      <c r="AG23">
        <v>3.876572681980886E-2</v>
      </c>
      <c r="AH23">
        <v>44.218838709677421</v>
      </c>
      <c r="AI23">
        <v>3.1935710006807239</v>
      </c>
      <c r="AJ23">
        <v>34049.418387097074</v>
      </c>
      <c r="AK23">
        <v>0.57902467575253125</v>
      </c>
      <c r="AL23">
        <v>23428310.460903224</v>
      </c>
      <c r="AM23">
        <v>1895.8926691096776</v>
      </c>
    </row>
    <row r="24" spans="1:39" ht="15" x14ac:dyDescent="0.25">
      <c r="A24" t="s">
        <v>216</v>
      </c>
      <c r="B24">
        <v>570646.80588235299</v>
      </c>
      <c r="C24">
        <v>0.4054381073500159</v>
      </c>
      <c r="D24">
        <v>569593.08235294116</v>
      </c>
      <c r="E24">
        <v>2.512343338889611E-3</v>
      </c>
      <c r="F24">
        <v>0.71242267579953145</v>
      </c>
      <c r="G24">
        <v>53.688235294117646</v>
      </c>
      <c r="H24">
        <v>46.310588235294325</v>
      </c>
      <c r="I24">
        <v>3.723529411764713E-2</v>
      </c>
      <c r="J24">
        <v>38.416058823529184</v>
      </c>
      <c r="K24">
        <v>11053.737905997032</v>
      </c>
      <c r="L24">
        <v>2379.7311295000013</v>
      </c>
      <c r="M24">
        <v>2882.756310241351</v>
      </c>
      <c r="N24">
        <v>0.34871382536900397</v>
      </c>
      <c r="O24">
        <v>0.1481254133667135</v>
      </c>
      <c r="P24">
        <v>1.1661457063036361E-2</v>
      </c>
      <c r="Q24">
        <v>9124.9212077981483</v>
      </c>
      <c r="R24">
        <v>131.76111764705891</v>
      </c>
      <c r="S24">
        <v>63289.925967626819</v>
      </c>
      <c r="T24">
        <v>13.110490955334058</v>
      </c>
      <c r="U24">
        <v>18.060951303361406</v>
      </c>
      <c r="V24">
        <v>19.835176470588202</v>
      </c>
      <c r="W24">
        <v>119.9752940453386</v>
      </c>
      <c r="X24">
        <v>0.11227532619411477</v>
      </c>
      <c r="Y24">
        <v>0.1593933596896884</v>
      </c>
      <c r="Z24">
        <v>0.28264804939317079</v>
      </c>
      <c r="AA24">
        <v>148.05617486262912</v>
      </c>
      <c r="AB24">
        <v>7.4458844951565961</v>
      </c>
      <c r="AC24">
        <v>1.7592286005248277</v>
      </c>
      <c r="AD24">
        <v>3.5380047014562277</v>
      </c>
      <c r="AE24">
        <v>1.211115989724693</v>
      </c>
      <c r="AF24">
        <v>60.870588235294115</v>
      </c>
      <c r="AG24">
        <v>2.3071241812725601E-2</v>
      </c>
      <c r="AH24">
        <v>22.32547058823527</v>
      </c>
      <c r="AI24">
        <v>3.4251665718861215</v>
      </c>
      <c r="AJ24">
        <v>-16746.573823525105</v>
      </c>
      <c r="AK24">
        <v>0.50644352079300958</v>
      </c>
      <c r="AL24">
        <v>26304924.192235328</v>
      </c>
      <c r="AM24">
        <v>2379.7311295000013</v>
      </c>
    </row>
    <row r="25" spans="1:39" ht="15" x14ac:dyDescent="0.25">
      <c r="A25" t="s">
        <v>317</v>
      </c>
      <c r="B25">
        <v>1230479.8823529412</v>
      </c>
      <c r="C25">
        <v>0.29169443132063994</v>
      </c>
      <c r="D25">
        <v>1067331.8823529412</v>
      </c>
      <c r="E25">
        <v>2.0691362911725926E-3</v>
      </c>
      <c r="F25">
        <v>0.65815277946463469</v>
      </c>
      <c r="G25">
        <v>25.882352941176471</v>
      </c>
      <c r="H25">
        <v>45.572352941176469</v>
      </c>
      <c r="I25">
        <v>0</v>
      </c>
      <c r="J25">
        <v>-91.779999999999973</v>
      </c>
      <c r="K25">
        <v>10001.898865903355</v>
      </c>
      <c r="L25">
        <v>2241.5026430588237</v>
      </c>
      <c r="M25">
        <v>2869.8625033848148</v>
      </c>
      <c r="N25">
        <v>0.5331992316933809</v>
      </c>
      <c r="O25">
        <v>0.18735538782453226</v>
      </c>
      <c r="P25">
        <v>6.031119838598718E-3</v>
      </c>
      <c r="Q25">
        <v>7811.9710324405223</v>
      </c>
      <c r="R25">
        <v>142.55235294117645</v>
      </c>
      <c r="S25">
        <v>50566.070256954103</v>
      </c>
      <c r="T25">
        <v>12.307965288294497</v>
      </c>
      <c r="U25">
        <v>15.724066259248405</v>
      </c>
      <c r="V25">
        <v>24.029411764705884</v>
      </c>
      <c r="W25">
        <v>93.281627740514054</v>
      </c>
      <c r="X25">
        <v>0.10778728171013524</v>
      </c>
      <c r="Y25">
        <v>0.14804454362232097</v>
      </c>
      <c r="Z25">
        <v>0.26248857137014975</v>
      </c>
      <c r="AA25">
        <v>174.35050494241287</v>
      </c>
      <c r="AB25">
        <v>4.545039263388694</v>
      </c>
      <c r="AC25">
        <v>0.88404038790912498</v>
      </c>
      <c r="AD25">
        <v>2.7274364742288246</v>
      </c>
      <c r="AE25">
        <v>1.405582926608347</v>
      </c>
      <c r="AF25">
        <v>74.882352941176464</v>
      </c>
      <c r="AG25">
        <v>0</v>
      </c>
      <c r="AH25">
        <v>159.14411764705883</v>
      </c>
      <c r="AI25">
        <v>3.270620934103571</v>
      </c>
      <c r="AJ25">
        <v>-50610.272352941101</v>
      </c>
      <c r="AK25">
        <v>0.51694897048119248</v>
      </c>
      <c r="AL25">
        <v>22419282.743529409</v>
      </c>
      <c r="AM25">
        <v>2241.5026430588237</v>
      </c>
    </row>
    <row r="26" spans="1:39" ht="15" x14ac:dyDescent="0.25">
      <c r="A26" t="s">
        <v>122</v>
      </c>
      <c r="B26">
        <v>6060625.5204081628</v>
      </c>
      <c r="C26">
        <v>0.38801086477382607</v>
      </c>
      <c r="D26">
        <v>5612113.948979592</v>
      </c>
      <c r="E26">
        <v>1.5124913853141343E-3</v>
      </c>
      <c r="F26">
        <v>0.72603882161090527</v>
      </c>
      <c r="G26">
        <v>102.75</v>
      </c>
      <c r="H26">
        <v>547.2158163265309</v>
      </c>
      <c r="I26">
        <v>63.646938775510229</v>
      </c>
      <c r="J26">
        <v>-0.96596938775503816</v>
      </c>
      <c r="K26">
        <v>12187.103509885155</v>
      </c>
      <c r="L26">
        <v>7571.3052500918357</v>
      </c>
      <c r="M26">
        <v>9520.1806341053853</v>
      </c>
      <c r="N26">
        <v>0.4288610732057157</v>
      </c>
      <c r="O26">
        <v>0.14232652829309567</v>
      </c>
      <c r="P26">
        <v>7.9762141326335856E-2</v>
      </c>
      <c r="Q26">
        <v>9692.282566283131</v>
      </c>
      <c r="R26">
        <v>422.51540816326542</v>
      </c>
      <c r="S26">
        <v>69559.247575803922</v>
      </c>
      <c r="T26">
        <v>12.509590883172718</v>
      </c>
      <c r="U26">
        <v>17.919595602454763</v>
      </c>
      <c r="V26">
        <v>48.481887755102044</v>
      </c>
      <c r="W26">
        <v>156.16770717215019</v>
      </c>
      <c r="X26">
        <v>0.11520838305986394</v>
      </c>
      <c r="Y26">
        <v>0.15509399006944097</v>
      </c>
      <c r="Z26">
        <v>0.27412501008803519</v>
      </c>
      <c r="AA26">
        <v>146.98600121023568</v>
      </c>
      <c r="AB26">
        <v>7.0429679627667081</v>
      </c>
      <c r="AC26">
        <v>1.4498177608168168</v>
      </c>
      <c r="AD26">
        <v>3.6401005865145146</v>
      </c>
      <c r="AE26">
        <v>0.93676300550319058</v>
      </c>
      <c r="AF26">
        <v>27.153061224489797</v>
      </c>
      <c r="AG26">
        <v>0.10582127551061854</v>
      </c>
      <c r="AH26">
        <v>149.24904761904753</v>
      </c>
      <c r="AI26">
        <v>3.1553449672235967</v>
      </c>
      <c r="AJ26">
        <v>315528.33178571425</v>
      </c>
      <c r="AK26">
        <v>0.48437520368515802</v>
      </c>
      <c r="AL26">
        <v>92272280.787806138</v>
      </c>
      <c r="AM26">
        <v>7571.3052500918357</v>
      </c>
    </row>
    <row r="27" spans="1:39" ht="15" x14ac:dyDescent="0.25">
      <c r="A27" t="s">
        <v>392</v>
      </c>
      <c r="B27">
        <v>-61807.632075471702</v>
      </c>
      <c r="C27">
        <v>0.35667695033095798</v>
      </c>
      <c r="D27">
        <v>-18476.207547169812</v>
      </c>
      <c r="E27">
        <v>7.3151643306821163E-6</v>
      </c>
      <c r="F27">
        <v>0.7284708282723501</v>
      </c>
      <c r="G27">
        <v>45.444444444444443</v>
      </c>
      <c r="H27">
        <v>16.539658119658121</v>
      </c>
      <c r="I27">
        <v>0</v>
      </c>
      <c r="J27">
        <v>2.6174358974358825</v>
      </c>
      <c r="K27">
        <v>11369.148691473736</v>
      </c>
      <c r="L27">
        <v>1137.4212485470086</v>
      </c>
      <c r="M27">
        <v>1347.7396353162712</v>
      </c>
      <c r="N27">
        <v>0.34469322205896558</v>
      </c>
      <c r="O27">
        <v>0.13985781681025977</v>
      </c>
      <c r="P27">
        <v>1.2167176875321544E-2</v>
      </c>
      <c r="Q27">
        <v>9594.9625288997613</v>
      </c>
      <c r="R27">
        <v>72.922649572649576</v>
      </c>
      <c r="S27">
        <v>57457.250940289145</v>
      </c>
      <c r="T27">
        <v>13.585874272587157</v>
      </c>
      <c r="U27">
        <v>15.597640173700031</v>
      </c>
      <c r="V27">
        <v>11.108034188034187</v>
      </c>
      <c r="W27">
        <v>102.39626825890248</v>
      </c>
      <c r="X27">
        <v>0.12258138455820108</v>
      </c>
      <c r="Y27">
        <v>0.15135838460402168</v>
      </c>
      <c r="Z27">
        <v>0.28664020853856864</v>
      </c>
      <c r="AA27">
        <v>205.88225778268156</v>
      </c>
      <c r="AB27">
        <v>5.5831810680732481</v>
      </c>
      <c r="AC27">
        <v>1.3588501166744491</v>
      </c>
      <c r="AD27">
        <v>2.2498165681440891</v>
      </c>
      <c r="AE27">
        <v>1.1603280543790093</v>
      </c>
      <c r="AF27">
        <v>73.589743589743591</v>
      </c>
      <c r="AG27">
        <v>3.9003017225597222E-2</v>
      </c>
      <c r="AH27">
        <v>8.1823931623931632</v>
      </c>
      <c r="AI27">
        <v>3.7240560772263791</v>
      </c>
      <c r="AJ27">
        <v>-21036.717179487168</v>
      </c>
      <c r="AK27">
        <v>0.49498871634400843</v>
      </c>
      <c r="AL27">
        <v>12931511.299572648</v>
      </c>
      <c r="AM27">
        <v>1137.4212485470086</v>
      </c>
    </row>
    <row r="28" spans="1:39" ht="15" x14ac:dyDescent="0.25">
      <c r="A28" t="s">
        <v>188</v>
      </c>
      <c r="B28">
        <v>480767.63636363635</v>
      </c>
      <c r="C28">
        <v>4.7046680471374322E-2</v>
      </c>
      <c r="D28">
        <v>523836.29545454547</v>
      </c>
      <c r="E28">
        <v>9.1139416959114209E-3</v>
      </c>
      <c r="F28">
        <v>0.73799236908753729</v>
      </c>
      <c r="G28">
        <v>23.931818181818183</v>
      </c>
      <c r="H28">
        <v>28.327954545454542</v>
      </c>
      <c r="I28">
        <v>0</v>
      </c>
      <c r="J28">
        <v>-8.2195454545453686</v>
      </c>
      <c r="K28">
        <v>10482.067621945514</v>
      </c>
      <c r="L28">
        <v>1979.9265237045454</v>
      </c>
      <c r="M28">
        <v>2678.7735550941247</v>
      </c>
      <c r="N28">
        <v>0.58490805588376582</v>
      </c>
      <c r="O28">
        <v>0.23987380529956354</v>
      </c>
      <c r="P28">
        <v>4.4767501508349118E-4</v>
      </c>
      <c r="Q28">
        <v>7747.4722223115641</v>
      </c>
      <c r="R28">
        <v>136.88318181818184</v>
      </c>
      <c r="S28">
        <v>47837.334131957257</v>
      </c>
      <c r="T28">
        <v>14.718090740943678</v>
      </c>
      <c r="U28">
        <v>14.464351992740992</v>
      </c>
      <c r="V28">
        <v>20.208636363636366</v>
      </c>
      <c r="W28">
        <v>97.974276347871026</v>
      </c>
      <c r="X28">
        <v>0.10040116665208346</v>
      </c>
      <c r="Y28">
        <v>0.21333133288281783</v>
      </c>
      <c r="Z28">
        <v>0.3167933337594222</v>
      </c>
      <c r="AA28">
        <v>180.17109143011066</v>
      </c>
      <c r="AB28">
        <v>6.2506673739416243</v>
      </c>
      <c r="AC28">
        <v>1.9070912280851535</v>
      </c>
      <c r="AD28">
        <v>3.0479434723271788</v>
      </c>
      <c r="AE28">
        <v>1.1768747459185063</v>
      </c>
      <c r="AF28">
        <v>132.04545454545453</v>
      </c>
      <c r="AG28">
        <v>2.7289407524341128E-2</v>
      </c>
      <c r="AH28">
        <v>8.3252272727272718</v>
      </c>
      <c r="AI28">
        <v>2.60903973692163</v>
      </c>
      <c r="AJ28">
        <v>82210.228181818151</v>
      </c>
      <c r="AK28">
        <v>0.46345785513449217</v>
      </c>
      <c r="AL28">
        <v>20753723.707954545</v>
      </c>
      <c r="AM28">
        <v>1979.9265237045454</v>
      </c>
    </row>
    <row r="29" spans="1:39" ht="15" x14ac:dyDescent="0.25">
      <c r="A29" t="s">
        <v>502</v>
      </c>
      <c r="B29">
        <v>866436.88800000004</v>
      </c>
      <c r="C29">
        <v>0.27082377381798373</v>
      </c>
      <c r="D29">
        <v>903539.12</v>
      </c>
      <c r="E29">
        <v>8.2707769448476087E-3</v>
      </c>
      <c r="F29">
        <v>0.72237265275244567</v>
      </c>
      <c r="G29">
        <v>71.221311475409834</v>
      </c>
      <c r="H29">
        <v>47.175600000000003</v>
      </c>
      <c r="I29">
        <v>0</v>
      </c>
      <c r="J29">
        <v>4.5979999999999848</v>
      </c>
      <c r="K29">
        <v>12565.715737091119</v>
      </c>
      <c r="L29">
        <v>1852.3862129279994</v>
      </c>
      <c r="M29">
        <v>2097.7417830785439</v>
      </c>
      <c r="N29">
        <v>0.17674788243779987</v>
      </c>
      <c r="O29">
        <v>0.10564833089891203</v>
      </c>
      <c r="P29">
        <v>8.2070016532728631E-3</v>
      </c>
      <c r="Q29">
        <v>11096.007513756291</v>
      </c>
      <c r="R29">
        <v>120.89031999999997</v>
      </c>
      <c r="S29">
        <v>65310.196746935544</v>
      </c>
      <c r="T29">
        <v>14.560834978350618</v>
      </c>
      <c r="U29">
        <v>15.322866321538406</v>
      </c>
      <c r="V29">
        <v>13.776400000000001</v>
      </c>
      <c r="W29">
        <v>134.4608325054443</v>
      </c>
      <c r="X29">
        <v>0.11177813763063388</v>
      </c>
      <c r="Y29">
        <v>0.17643157691397701</v>
      </c>
      <c r="Z29">
        <v>0.29097022489397778</v>
      </c>
      <c r="AA29">
        <v>181.38340139603454</v>
      </c>
      <c r="AB29">
        <v>6.706305123972669</v>
      </c>
      <c r="AC29">
        <v>1.1083445478029565</v>
      </c>
      <c r="AD29">
        <v>3.7101612714050853</v>
      </c>
      <c r="AE29">
        <v>1.1294419275620635</v>
      </c>
      <c r="AF29">
        <v>76.92</v>
      </c>
      <c r="AG29">
        <v>6.9887360575157376E-2</v>
      </c>
      <c r="AH29">
        <v>17.128640000000001</v>
      </c>
      <c r="AI29">
        <v>5.4414048900319827</v>
      </c>
      <c r="AJ29">
        <v>-99515.888479999849</v>
      </c>
      <c r="AK29">
        <v>0.29567016290172587</v>
      </c>
      <c r="AL29">
        <v>23276558.586960007</v>
      </c>
      <c r="AM29">
        <v>1852.3862129279994</v>
      </c>
    </row>
    <row r="30" spans="1:39" ht="15" x14ac:dyDescent="0.25">
      <c r="A30" t="s">
        <v>176</v>
      </c>
      <c r="B30">
        <v>861425.50387596898</v>
      </c>
      <c r="C30">
        <v>0.37637928091681766</v>
      </c>
      <c r="D30">
        <v>986670.61240310082</v>
      </c>
      <c r="E30">
        <v>2.2304236785335614E-3</v>
      </c>
      <c r="F30">
        <v>0.74328303283729524</v>
      </c>
      <c r="G30">
        <v>136.34188034188034</v>
      </c>
      <c r="H30">
        <v>147.99031007751955</v>
      </c>
      <c r="I30">
        <v>0</v>
      </c>
      <c r="J30">
        <v>5.1810852713177837</v>
      </c>
      <c r="K30">
        <v>11177.38237464783</v>
      </c>
      <c r="L30">
        <v>3084.4926280852742</v>
      </c>
      <c r="M30">
        <v>3786.9018824320224</v>
      </c>
      <c r="N30">
        <v>0.37179130419031686</v>
      </c>
      <c r="O30">
        <v>0.14011439092577949</v>
      </c>
      <c r="P30">
        <v>1.7904724784164522E-2</v>
      </c>
      <c r="Q30">
        <v>9104.1581235133362</v>
      </c>
      <c r="R30">
        <v>183.26488372093024</v>
      </c>
      <c r="S30">
        <v>63785.850636834017</v>
      </c>
      <c r="T30">
        <v>13.934674129918285</v>
      </c>
      <c r="U30">
        <v>16.83078921318193</v>
      </c>
      <c r="V30">
        <v>20.193953488372092</v>
      </c>
      <c r="W30">
        <v>152.74337587542507</v>
      </c>
      <c r="X30">
        <v>0.11632853701406952</v>
      </c>
      <c r="Y30">
        <v>0.15125238553264073</v>
      </c>
      <c r="Z30">
        <v>0.27482673870521429</v>
      </c>
      <c r="AA30">
        <v>167.41807364086606</v>
      </c>
      <c r="AB30">
        <v>5.8322122345680851</v>
      </c>
      <c r="AC30">
        <v>0.99524350055908872</v>
      </c>
      <c r="AD30">
        <v>2.3182137236192322</v>
      </c>
      <c r="AE30">
        <v>0.99758256046148153</v>
      </c>
      <c r="AF30">
        <v>65.899224806201545</v>
      </c>
      <c r="AG30">
        <v>6.3574667422794245E-2</v>
      </c>
      <c r="AH30">
        <v>39.852170542635662</v>
      </c>
      <c r="AI30">
        <v>3.7958574363974682</v>
      </c>
      <c r="AJ30">
        <v>-41951.498217053246</v>
      </c>
      <c r="AK30">
        <v>0.40209517523137639</v>
      </c>
      <c r="AL30">
        <v>34476553.535891481</v>
      </c>
      <c r="AM30">
        <v>3084.4926280852742</v>
      </c>
    </row>
    <row r="31" spans="1:39" ht="15" x14ac:dyDescent="0.25">
      <c r="A31" t="s">
        <v>134</v>
      </c>
      <c r="B31">
        <v>408530.71428571426</v>
      </c>
      <c r="C31">
        <v>0.28166738202344432</v>
      </c>
      <c r="D31">
        <v>490641.8</v>
      </c>
      <c r="E31">
        <v>2.1255176962827623E-3</v>
      </c>
      <c r="F31">
        <v>0.6685150685658553</v>
      </c>
      <c r="G31">
        <v>28.142857142857142</v>
      </c>
      <c r="H31">
        <v>36.58728571428572</v>
      </c>
      <c r="I31">
        <v>0</v>
      </c>
      <c r="J31">
        <v>-34.776142857142816</v>
      </c>
      <c r="K31">
        <v>11882.110748990723</v>
      </c>
      <c r="L31">
        <v>1495.9440310428572</v>
      </c>
      <c r="M31">
        <v>1917.4723915989277</v>
      </c>
      <c r="N31">
        <v>0.60409318602554185</v>
      </c>
      <c r="O31">
        <v>0.16727660730336674</v>
      </c>
      <c r="P31">
        <v>2.50095467253382E-3</v>
      </c>
      <c r="Q31">
        <v>9270.0018675735755</v>
      </c>
      <c r="R31">
        <v>95.217285714285708</v>
      </c>
      <c r="S31">
        <v>52016.855282879318</v>
      </c>
      <c r="T31">
        <v>13.492298067127669</v>
      </c>
      <c r="U31">
        <v>15.710845145614321</v>
      </c>
      <c r="V31">
        <v>13.71142857142857</v>
      </c>
      <c r="W31">
        <v>109.10198184309228</v>
      </c>
      <c r="X31">
        <v>0.10329379463303433</v>
      </c>
      <c r="Y31">
        <v>0.21174438291614325</v>
      </c>
      <c r="Z31">
        <v>0.32111295458880196</v>
      </c>
      <c r="AA31">
        <v>206.54909495436434</v>
      </c>
      <c r="AB31">
        <v>5.9637308717568844</v>
      </c>
      <c r="AC31">
        <v>1.5346175821623302</v>
      </c>
      <c r="AD31">
        <v>2.5628161633088005</v>
      </c>
      <c r="AE31">
        <v>1.2425576425893339</v>
      </c>
      <c r="AF31">
        <v>147.84285714285716</v>
      </c>
      <c r="AG31">
        <v>6.7462075845776412E-3</v>
      </c>
      <c r="AH31">
        <v>6.6367142857142856</v>
      </c>
      <c r="AI31">
        <v>3.1051218534034737</v>
      </c>
      <c r="AJ31">
        <v>-98214.035857142881</v>
      </c>
      <c r="AK31">
        <v>0.4776913500643204</v>
      </c>
      <c r="AL31">
        <v>17774972.651142854</v>
      </c>
      <c r="AM31">
        <v>1495.9440310428572</v>
      </c>
    </row>
    <row r="32" spans="1:39" ht="15" x14ac:dyDescent="0.25">
      <c r="A32" t="s">
        <v>145</v>
      </c>
      <c r="B32">
        <v>1701548.4724137932</v>
      </c>
      <c r="C32">
        <v>0.36895337058525574</v>
      </c>
      <c r="D32">
        <v>1718254.8724137931</v>
      </c>
      <c r="E32">
        <v>1.6154578788710647E-3</v>
      </c>
      <c r="F32">
        <v>0.62572135949506258</v>
      </c>
      <c r="G32">
        <v>59.801652892561982</v>
      </c>
      <c r="H32">
        <v>241.62768965517262</v>
      </c>
      <c r="I32">
        <v>90.626310344827672</v>
      </c>
      <c r="J32">
        <v>-25.307241379310312</v>
      </c>
      <c r="K32">
        <v>12071.222613359658</v>
      </c>
      <c r="L32">
        <v>4015.8835226965516</v>
      </c>
      <c r="M32">
        <v>5048.742898046582</v>
      </c>
      <c r="N32">
        <v>0.46818484105411312</v>
      </c>
      <c r="O32">
        <v>0.15133477130715331</v>
      </c>
      <c r="P32">
        <v>3.932931578261787E-2</v>
      </c>
      <c r="Q32">
        <v>9601.721650462594</v>
      </c>
      <c r="R32">
        <v>245.97820689655171</v>
      </c>
      <c r="S32">
        <v>66888.953731252885</v>
      </c>
      <c r="T32">
        <v>12.923740931352484</v>
      </c>
      <c r="U32">
        <v>16.326176100574106</v>
      </c>
      <c r="V32">
        <v>28.400689655172403</v>
      </c>
      <c r="W32">
        <v>141.40091566280574</v>
      </c>
      <c r="X32">
        <v>0.11940342855740985</v>
      </c>
      <c r="Y32">
        <v>0.12391329449345347</v>
      </c>
      <c r="Z32">
        <v>0.25071488367492767</v>
      </c>
      <c r="AA32">
        <v>168.18343863381878</v>
      </c>
      <c r="AB32">
        <v>5.5773946852606366</v>
      </c>
      <c r="AC32">
        <v>1.2991855512164945</v>
      </c>
      <c r="AD32">
        <v>2.3804502407977592</v>
      </c>
      <c r="AE32">
        <v>0.83249952369063762</v>
      </c>
      <c r="AF32">
        <v>19.882758620689657</v>
      </c>
      <c r="AG32">
        <v>0.1245906792879035</v>
      </c>
      <c r="AH32">
        <v>104.83189655172417</v>
      </c>
      <c r="AI32">
        <v>3.2888280986225644</v>
      </c>
      <c r="AJ32">
        <v>119999.47719696932</v>
      </c>
      <c r="AK32">
        <v>0.44411738240937226</v>
      </c>
      <c r="AL32">
        <v>48476623.991793111</v>
      </c>
      <c r="AM32">
        <v>4015.8835226965516</v>
      </c>
    </row>
    <row r="33" spans="1:39" ht="15" x14ac:dyDescent="0.25">
      <c r="A33" t="s">
        <v>179</v>
      </c>
      <c r="B33">
        <v>42986.566037735851</v>
      </c>
      <c r="C33">
        <v>0.28137389948333752</v>
      </c>
      <c r="D33">
        <v>95816.955974842771</v>
      </c>
      <c r="E33">
        <v>1.0073490886201191E-3</v>
      </c>
      <c r="F33">
        <v>0.73128734118531713</v>
      </c>
      <c r="G33">
        <v>41.918238993710695</v>
      </c>
      <c r="H33">
        <v>44.29194968553459</v>
      </c>
      <c r="I33">
        <v>0</v>
      </c>
      <c r="J33">
        <v>-10.191886792453062</v>
      </c>
      <c r="K33">
        <v>11103.115554463126</v>
      </c>
      <c r="L33">
        <v>1639.4690959622642</v>
      </c>
      <c r="M33">
        <v>1995.3936857402177</v>
      </c>
      <c r="N33">
        <v>0.35124892450180423</v>
      </c>
      <c r="O33">
        <v>0.16219483720333377</v>
      </c>
      <c r="P33">
        <v>1.0425652175613326E-2</v>
      </c>
      <c r="Q33">
        <v>9122.6182334477671</v>
      </c>
      <c r="R33">
        <v>105.28811320754718</v>
      </c>
      <c r="S33">
        <v>57371.380894950795</v>
      </c>
      <c r="T33">
        <v>12.782595346342278</v>
      </c>
      <c r="U33">
        <v>15.571264846683091</v>
      </c>
      <c r="V33">
        <v>13.193333333333337</v>
      </c>
      <c r="W33">
        <v>124.26496432255682</v>
      </c>
      <c r="X33">
        <v>0.11101084081024711</v>
      </c>
      <c r="Y33">
        <v>0.15084455167201422</v>
      </c>
      <c r="Z33">
        <v>0.27371649664007913</v>
      </c>
      <c r="AA33">
        <v>157.39551827224776</v>
      </c>
      <c r="AB33">
        <v>6.914027171010944</v>
      </c>
      <c r="AC33">
        <v>1.5549620110512121</v>
      </c>
      <c r="AD33">
        <v>3.1737773407011978</v>
      </c>
      <c r="AE33">
        <v>1.152107849562765</v>
      </c>
      <c r="AF33">
        <v>79.547169811320757</v>
      </c>
      <c r="AG33">
        <v>5.3646069948642232E-2</v>
      </c>
      <c r="AH33">
        <v>11.891320754716983</v>
      </c>
      <c r="AI33">
        <v>3.5824327870381127</v>
      </c>
      <c r="AJ33">
        <v>11601.148616352351</v>
      </c>
      <c r="AK33">
        <v>0.4121970419171081</v>
      </c>
      <c r="AL33">
        <v>18203214.820440255</v>
      </c>
      <c r="AM33">
        <v>1639.4690959622642</v>
      </c>
    </row>
    <row r="34" spans="1:39" ht="15" x14ac:dyDescent="0.25">
      <c r="A34" t="s">
        <v>212</v>
      </c>
      <c r="B34">
        <v>383481.2763157895</v>
      </c>
      <c r="C34">
        <v>0.50125444693788068</v>
      </c>
      <c r="D34">
        <v>339559.93421052629</v>
      </c>
      <c r="E34">
        <v>5.2472959198464656E-4</v>
      </c>
      <c r="F34">
        <v>0.70679515479615684</v>
      </c>
      <c r="G34">
        <v>21.785714285714285</v>
      </c>
      <c r="H34">
        <v>27.130789473684217</v>
      </c>
      <c r="I34">
        <v>0</v>
      </c>
      <c r="J34">
        <v>10.826184210526321</v>
      </c>
      <c r="K34">
        <v>12300.027223663119</v>
      </c>
      <c r="L34">
        <v>880.18574706578931</v>
      </c>
      <c r="M34">
        <v>1090.8950466059996</v>
      </c>
      <c r="N34">
        <v>0.49255085029134665</v>
      </c>
      <c r="O34">
        <v>0.15768522043820088</v>
      </c>
      <c r="P34">
        <v>3.3859818607826745E-3</v>
      </c>
      <c r="Q34">
        <v>9924.2440273904958</v>
      </c>
      <c r="R34">
        <v>65.188815789473708</v>
      </c>
      <c r="S34">
        <v>51757.927074187304</v>
      </c>
      <c r="T34">
        <v>9.4177843713100575</v>
      </c>
      <c r="U34">
        <v>13.50209750562637</v>
      </c>
      <c r="V34">
        <v>12.176842105263162</v>
      </c>
      <c r="W34">
        <v>72.283580542228592</v>
      </c>
      <c r="X34">
        <v>0.12144901195188179</v>
      </c>
      <c r="Y34">
        <v>0.17891162355645276</v>
      </c>
      <c r="Z34">
        <v>0.30626123703612762</v>
      </c>
      <c r="AA34">
        <v>185.58152193539939</v>
      </c>
      <c r="AB34">
        <v>7.4976712265649494</v>
      </c>
      <c r="AC34">
        <v>1.5412546381950134</v>
      </c>
      <c r="AD34">
        <v>2.9808432017819415</v>
      </c>
      <c r="AE34">
        <v>1.371140854757863</v>
      </c>
      <c r="AF34">
        <v>91.85526315789474</v>
      </c>
      <c r="AG34">
        <v>1.6368672878368167E-2</v>
      </c>
      <c r="AH34">
        <v>3.8289473684210527</v>
      </c>
      <c r="AI34">
        <v>3.0785289651711882</v>
      </c>
      <c r="AJ34">
        <v>-8562.3596052631619</v>
      </c>
      <c r="AK34">
        <v>0.60533300412136271</v>
      </c>
      <c r="AL34">
        <v>10826308.650789475</v>
      </c>
      <c r="AM34">
        <v>880.18574706578931</v>
      </c>
    </row>
    <row r="35" spans="1:39" ht="15" x14ac:dyDescent="0.25">
      <c r="A35" t="s">
        <v>343</v>
      </c>
      <c r="B35">
        <v>5482339.666666667</v>
      </c>
      <c r="C35">
        <v>0.73163617756921873</v>
      </c>
      <c r="D35">
        <v>5524360.333333333</v>
      </c>
      <c r="E35">
        <v>2.6503975986947323E-3</v>
      </c>
      <c r="F35">
        <v>0.44172671144878289</v>
      </c>
      <c r="G35">
        <v>29</v>
      </c>
      <c r="H35">
        <v>65.149999999999991</v>
      </c>
      <c r="I35">
        <v>0</v>
      </c>
      <c r="J35">
        <v>-104.55000000000007</v>
      </c>
      <c r="K35">
        <v>11218.164902367838</v>
      </c>
      <c r="L35">
        <v>1138.6644703333334</v>
      </c>
      <c r="M35">
        <v>1400.4682279538963</v>
      </c>
      <c r="N35">
        <v>0.52992890213745203</v>
      </c>
      <c r="O35">
        <v>0.16942221584396369</v>
      </c>
      <c r="P35">
        <v>1.1709624459811346E-3</v>
      </c>
      <c r="Q35">
        <v>9121.0393364862412</v>
      </c>
      <c r="R35">
        <v>69.666666666666671</v>
      </c>
      <c r="S35">
        <v>48093.602870813396</v>
      </c>
      <c r="T35">
        <v>13.358851674641148</v>
      </c>
      <c r="U35">
        <v>16.344466081339718</v>
      </c>
      <c r="V35">
        <v>10.053333333333335</v>
      </c>
      <c r="W35">
        <v>113.26238100132629</v>
      </c>
      <c r="X35">
        <v>9.8073733877551597E-2</v>
      </c>
      <c r="Y35">
        <v>0.23615555478447336</v>
      </c>
      <c r="Z35">
        <v>0.34682949933588442</v>
      </c>
      <c r="AA35">
        <v>167.71051084442502</v>
      </c>
      <c r="AB35">
        <v>4.9047356597509504</v>
      </c>
      <c r="AC35">
        <v>1.4523819597903991</v>
      </c>
      <c r="AD35">
        <v>2.7544894902757564</v>
      </c>
      <c r="AE35">
        <v>2.0115114689897067</v>
      </c>
      <c r="AF35">
        <v>278.66666666666669</v>
      </c>
      <c r="AG35">
        <v>4.2328042328042322E-3</v>
      </c>
      <c r="AH35">
        <v>2.9566666666666666</v>
      </c>
      <c r="AI35">
        <v>2.8996652671351129</v>
      </c>
      <c r="AJ35">
        <v>-48053.760000000009</v>
      </c>
      <c r="AK35">
        <v>0.43573626852707709</v>
      </c>
      <c r="AL35">
        <v>12773725.796666667</v>
      </c>
      <c r="AM35">
        <v>1138.6644703333334</v>
      </c>
    </row>
    <row r="36" spans="1:39" ht="15" x14ac:dyDescent="0.25">
      <c r="A36" t="s">
        <v>246</v>
      </c>
      <c r="B36">
        <v>491538.7205882353</v>
      </c>
      <c r="C36">
        <v>0.68808607449992276</v>
      </c>
      <c r="D36">
        <v>492781.26470588235</v>
      </c>
      <c r="E36">
        <v>9.8861364284876189E-3</v>
      </c>
      <c r="F36">
        <v>0.72438789352826194</v>
      </c>
      <c r="G36">
        <v>27.220588235294116</v>
      </c>
      <c r="H36">
        <v>15.818529411764704</v>
      </c>
      <c r="I36">
        <v>0</v>
      </c>
      <c r="J36">
        <v>8.1424999999999983</v>
      </c>
      <c r="K36">
        <v>11651.320595192125</v>
      </c>
      <c r="L36">
        <v>1161.4318799264711</v>
      </c>
      <c r="M36">
        <v>1405.1012265658915</v>
      </c>
      <c r="N36">
        <v>0.32674001877236641</v>
      </c>
      <c r="O36">
        <v>0.15536513118081169</v>
      </c>
      <c r="P36">
        <v>4.8558255423403222E-3</v>
      </c>
      <c r="Q36">
        <v>9630.7760086247436</v>
      </c>
      <c r="R36">
        <v>80.10499999999999</v>
      </c>
      <c r="S36">
        <v>57941.093124098159</v>
      </c>
      <c r="T36">
        <v>11.304647943691553</v>
      </c>
      <c r="U36">
        <v>14.498868733867688</v>
      </c>
      <c r="V36">
        <v>14.917647058823531</v>
      </c>
      <c r="W36">
        <v>77.856238007689313</v>
      </c>
      <c r="X36">
        <v>0.12445697883104913</v>
      </c>
      <c r="Y36">
        <v>0.14975990954329563</v>
      </c>
      <c r="Z36">
        <v>0.27881808382800954</v>
      </c>
      <c r="AA36">
        <v>168.12427868880744</v>
      </c>
      <c r="AB36">
        <v>5.5358388706201813</v>
      </c>
      <c r="AC36">
        <v>1.4752714679523204</v>
      </c>
      <c r="AD36">
        <v>2.8227719764997965</v>
      </c>
      <c r="AE36">
        <v>1.2164067922326307</v>
      </c>
      <c r="AF36">
        <v>106.63235294117646</v>
      </c>
      <c r="AG36">
        <v>2.5634101273374933E-2</v>
      </c>
      <c r="AH36">
        <v>5.6585294117647047</v>
      </c>
      <c r="AI36">
        <v>3.791683664410423</v>
      </c>
      <c r="AJ36">
        <v>-3703.2427941175993</v>
      </c>
      <c r="AK36">
        <v>0.47199829970546836</v>
      </c>
      <c r="AL36">
        <v>13532215.182499997</v>
      </c>
      <c r="AM36">
        <v>1161.4318799264711</v>
      </c>
    </row>
    <row r="37" spans="1:39" ht="15" x14ac:dyDescent="0.25">
      <c r="A37" t="s">
        <v>202</v>
      </c>
      <c r="B37">
        <v>493949.39603960398</v>
      </c>
      <c r="C37">
        <v>0.41011824335954272</v>
      </c>
      <c r="D37">
        <v>516182.91089108912</v>
      </c>
      <c r="E37">
        <v>2.4657405957926666E-3</v>
      </c>
      <c r="F37">
        <v>0.6639485474403094</v>
      </c>
      <c r="G37">
        <v>47.297029702970299</v>
      </c>
      <c r="H37">
        <v>25.332079207920792</v>
      </c>
      <c r="I37">
        <v>0</v>
      </c>
      <c r="J37">
        <v>1.5999009900991155</v>
      </c>
      <c r="K37">
        <v>11209.983633714486</v>
      </c>
      <c r="L37">
        <v>1362.652968237624</v>
      </c>
      <c r="M37">
        <v>1681.654835457917</v>
      </c>
      <c r="N37">
        <v>0.52072157495123661</v>
      </c>
      <c r="O37">
        <v>0.15276968042302519</v>
      </c>
      <c r="P37">
        <v>5.8854324374094785E-4</v>
      </c>
      <c r="Q37">
        <v>9083.5034338165569</v>
      </c>
      <c r="R37">
        <v>91.174752475247516</v>
      </c>
      <c r="S37">
        <v>50863.942814636262</v>
      </c>
      <c r="T37">
        <v>12.502266890369386</v>
      </c>
      <c r="U37">
        <v>14.945507733706904</v>
      </c>
      <c r="V37">
        <v>10.568019801980199</v>
      </c>
      <c r="W37">
        <v>128.94118233789601</v>
      </c>
      <c r="X37">
        <v>0.11116944031329143</v>
      </c>
      <c r="Y37">
        <v>0.18040402098326419</v>
      </c>
      <c r="Z37">
        <v>0.29660003565342896</v>
      </c>
      <c r="AA37">
        <v>180.8788915160242</v>
      </c>
      <c r="AB37">
        <v>6.6874607137120048</v>
      </c>
      <c r="AC37">
        <v>1.5001758360079722</v>
      </c>
      <c r="AD37">
        <v>2.5965912432442022</v>
      </c>
      <c r="AE37">
        <v>1.5769269735184102</v>
      </c>
      <c r="AF37">
        <v>112.23762376237623</v>
      </c>
      <c r="AG37">
        <v>7.6093057414532766E-3</v>
      </c>
      <c r="AH37">
        <v>7.170594059405941</v>
      </c>
      <c r="AI37">
        <v>3.292609325689698</v>
      </c>
      <c r="AJ37">
        <v>-59273.976237623487</v>
      </c>
      <c r="AK37">
        <v>0.51830815613178116</v>
      </c>
      <c r="AL37">
        <v>15275317.472376235</v>
      </c>
      <c r="AM37">
        <v>1362.652968237624</v>
      </c>
    </row>
    <row r="38" spans="1:39" ht="15" x14ac:dyDescent="0.25">
      <c r="A38" t="s">
        <v>221</v>
      </c>
      <c r="B38">
        <v>-1049080</v>
      </c>
      <c r="C38">
        <v>0.19369439820276166</v>
      </c>
      <c r="D38">
        <v>-785802</v>
      </c>
      <c r="E38">
        <v>0</v>
      </c>
      <c r="F38">
        <v>0.86572430932662103</v>
      </c>
      <c r="G38">
        <v>94</v>
      </c>
      <c r="H38">
        <v>43.86</v>
      </c>
      <c r="I38">
        <v>0</v>
      </c>
      <c r="J38">
        <v>68.790000000000006</v>
      </c>
      <c r="K38">
        <v>10820.868916425365</v>
      </c>
      <c r="L38">
        <v>3786.0327000000002</v>
      </c>
      <c r="M38">
        <v>5224.8856550921</v>
      </c>
      <c r="N38">
        <v>0.7257068735829989</v>
      </c>
      <c r="O38">
        <v>0.20826276830625365</v>
      </c>
      <c r="P38">
        <v>5.4194170060918915E-4</v>
      </c>
      <c r="Q38">
        <v>7840.9684468545274</v>
      </c>
      <c r="R38">
        <v>227.81000000000006</v>
      </c>
      <c r="S38">
        <v>57785.369386769664</v>
      </c>
      <c r="T38">
        <v>13.897546200781349</v>
      </c>
      <c r="U38">
        <v>16.619255958913126</v>
      </c>
      <c r="V38">
        <v>20</v>
      </c>
      <c r="W38">
        <v>189.301635</v>
      </c>
      <c r="X38">
        <v>0.10457243390639244</v>
      </c>
      <c r="Y38">
        <v>0.18639932901391834</v>
      </c>
      <c r="Z38">
        <v>0.29902916684284547</v>
      </c>
      <c r="AA38">
        <v>170.1556883013715</v>
      </c>
      <c r="AB38">
        <v>5.5430231677312696</v>
      </c>
      <c r="AC38">
        <v>1.1987471263475704</v>
      </c>
      <c r="AD38">
        <v>3.3234849235115602</v>
      </c>
      <c r="AE38">
        <v>1.3401153576015601</v>
      </c>
      <c r="AF38">
        <v>317</v>
      </c>
      <c r="AG38">
        <v>2.4691358024691358E-3</v>
      </c>
      <c r="AH38">
        <v>6.12</v>
      </c>
      <c r="AI38">
        <v>2.9589995554322504</v>
      </c>
      <c r="AJ38">
        <v>162566.27000000002</v>
      </c>
      <c r="AK38">
        <v>0.5381666847902995</v>
      </c>
      <c r="AL38">
        <v>40968163.560000002</v>
      </c>
      <c r="AM38">
        <v>3786.0327000000002</v>
      </c>
    </row>
    <row r="39" spans="1:39" ht="15" x14ac:dyDescent="0.25">
      <c r="A39" t="s">
        <v>538</v>
      </c>
      <c r="B39">
        <v>877169.8518518518</v>
      </c>
      <c r="C39">
        <v>0.51696089352716657</v>
      </c>
      <c r="D39">
        <v>697942.11111111112</v>
      </c>
      <c r="E39">
        <v>0</v>
      </c>
      <c r="F39">
        <v>0.76780822724721176</v>
      </c>
      <c r="G39">
        <v>170.07407407407408</v>
      </c>
      <c r="H39">
        <v>25.865925925925929</v>
      </c>
      <c r="I39">
        <v>0</v>
      </c>
      <c r="J39">
        <v>29.525185185185165</v>
      </c>
      <c r="K39">
        <v>11049.748873826275</v>
      </c>
      <c r="L39">
        <v>1929.1835131851853</v>
      </c>
      <c r="M39">
        <v>2274.5856166552599</v>
      </c>
      <c r="N39">
        <v>0.34595988054854943</v>
      </c>
      <c r="O39">
        <v>0.15132313786921622</v>
      </c>
      <c r="P39">
        <v>6.1961322189024844E-2</v>
      </c>
      <c r="Q39">
        <v>9371.8140113663885</v>
      </c>
      <c r="R39">
        <v>111.06481481481481</v>
      </c>
      <c r="S39">
        <v>59944.799333055424</v>
      </c>
      <c r="T39">
        <v>16.385827428095034</v>
      </c>
      <c r="U39">
        <v>17.369889072446853</v>
      </c>
      <c r="V39">
        <v>14.228518518518516</v>
      </c>
      <c r="W39">
        <v>135.58569085561084</v>
      </c>
      <c r="X39">
        <v>0.11929316938673626</v>
      </c>
      <c r="Y39">
        <v>0.15602432739645375</v>
      </c>
      <c r="Z39">
        <v>0.27821800110483974</v>
      </c>
      <c r="AA39">
        <v>224.29955317499281</v>
      </c>
      <c r="AB39">
        <v>4.9176899627288666</v>
      </c>
      <c r="AC39">
        <v>0.97582164293408391</v>
      </c>
      <c r="AD39">
        <v>2.9034626794387379</v>
      </c>
      <c r="AE39">
        <v>1.6912208524325107</v>
      </c>
      <c r="AF39">
        <v>208.18518518518519</v>
      </c>
      <c r="AG39">
        <v>1.3717421124828532E-2</v>
      </c>
      <c r="AH39">
        <v>5.9803703703703706</v>
      </c>
      <c r="AI39">
        <v>3.6146142249141766</v>
      </c>
      <c r="AJ39">
        <v>-55116.574074073927</v>
      </c>
      <c r="AK39">
        <v>0.56051655688585766</v>
      </c>
      <c r="AL39">
        <v>21316993.352222223</v>
      </c>
      <c r="AM39">
        <v>1929.1835131851853</v>
      </c>
    </row>
    <row r="40" spans="1:39" ht="15" x14ac:dyDescent="0.25">
      <c r="A40" t="s">
        <v>117</v>
      </c>
      <c r="B40">
        <v>376256.02870813396</v>
      </c>
      <c r="C40">
        <v>0.23607164974161968</v>
      </c>
      <c r="D40">
        <v>418571.16267942585</v>
      </c>
      <c r="E40">
        <v>2.6369617124721461E-3</v>
      </c>
      <c r="F40">
        <v>0.71082919389355526</v>
      </c>
      <c r="G40">
        <v>33.291866028708135</v>
      </c>
      <c r="H40">
        <v>44.362918660287058</v>
      </c>
      <c r="I40">
        <v>0</v>
      </c>
      <c r="J40">
        <v>-10.590430622009549</v>
      </c>
      <c r="K40">
        <v>10851.901218701216</v>
      </c>
      <c r="L40">
        <v>1249.916461799043</v>
      </c>
      <c r="M40">
        <v>1515.5195941563297</v>
      </c>
      <c r="N40">
        <v>0.44941297976547129</v>
      </c>
      <c r="O40">
        <v>0.14368061971858745</v>
      </c>
      <c r="P40">
        <v>1.9515783374191634E-2</v>
      </c>
      <c r="Q40">
        <v>8950.0459297081215</v>
      </c>
      <c r="R40">
        <v>81.259808612440182</v>
      </c>
      <c r="S40">
        <v>56975.349372619014</v>
      </c>
      <c r="T40">
        <v>13.408171556764593</v>
      </c>
      <c r="U40">
        <v>15.381730318371604</v>
      </c>
      <c r="V40">
        <v>9.6379425837320589</v>
      </c>
      <c r="W40">
        <v>129.68706245550658</v>
      </c>
      <c r="X40">
        <v>0.11763826320848868</v>
      </c>
      <c r="Y40">
        <v>0.16914968337582564</v>
      </c>
      <c r="Z40">
        <v>0.29129139475405497</v>
      </c>
      <c r="AA40">
        <v>170.58692195075349</v>
      </c>
      <c r="AB40">
        <v>6.4567596288433595</v>
      </c>
      <c r="AC40">
        <v>1.3257049208359759</v>
      </c>
      <c r="AD40">
        <v>3.2388215445352384</v>
      </c>
      <c r="AE40">
        <v>1.4033705480708567</v>
      </c>
      <c r="AF40">
        <v>80.430622009569376</v>
      </c>
      <c r="AG40">
        <v>4.1658653795498039E-2</v>
      </c>
      <c r="AH40">
        <v>9.6138277511961796</v>
      </c>
      <c r="AI40">
        <v>3.3084195045567601</v>
      </c>
      <c r="AJ40">
        <v>-2205.2755502392538</v>
      </c>
      <c r="AK40">
        <v>0.50622615461011</v>
      </c>
      <c r="AL40">
        <v>13563969.975071771</v>
      </c>
      <c r="AM40">
        <v>1249.916461799043</v>
      </c>
    </row>
    <row r="41" spans="1:39" ht="15" x14ac:dyDescent="0.25">
      <c r="A41" t="s">
        <v>208</v>
      </c>
      <c r="B41">
        <v>558167.05128205125</v>
      </c>
      <c r="C41">
        <v>0.51035143222560231</v>
      </c>
      <c r="D41">
        <v>578087.4615384615</v>
      </c>
      <c r="E41">
        <v>0</v>
      </c>
      <c r="F41">
        <v>0.70571668263383702</v>
      </c>
      <c r="G41">
        <v>21.666666666666668</v>
      </c>
      <c r="H41">
        <v>25.117948717948721</v>
      </c>
      <c r="I41">
        <v>0</v>
      </c>
      <c r="J41">
        <v>-19.68153846153848</v>
      </c>
      <c r="K41">
        <v>11508.822440149897</v>
      </c>
      <c r="L41">
        <v>1542.7704283589744</v>
      </c>
      <c r="M41">
        <v>2008.7645524236711</v>
      </c>
      <c r="N41">
        <v>0.75981578021613128</v>
      </c>
      <c r="O41">
        <v>0.15269968360272201</v>
      </c>
      <c r="P41">
        <v>0</v>
      </c>
      <c r="Q41">
        <v>8839.0005212281339</v>
      </c>
      <c r="R41">
        <v>111.48410256410254</v>
      </c>
      <c r="S41">
        <v>55446.887908589917</v>
      </c>
      <c r="T41">
        <v>12.261377958913307</v>
      </c>
      <c r="U41">
        <v>13.838479145238594</v>
      </c>
      <c r="V41">
        <v>9.4730769230769241</v>
      </c>
      <c r="W41">
        <v>162.85842930301794</v>
      </c>
      <c r="X41">
        <v>0.10749354112930164</v>
      </c>
      <c r="Y41">
        <v>0.19273948590083842</v>
      </c>
      <c r="Z41">
        <v>0.30208454644845784</v>
      </c>
      <c r="AA41">
        <v>197.48332629211149</v>
      </c>
      <c r="AB41">
        <v>6.6707026030395404</v>
      </c>
      <c r="AC41">
        <v>1.6793360935437305</v>
      </c>
      <c r="AD41">
        <v>2.6515706933050862</v>
      </c>
      <c r="AE41">
        <v>1.3483966989995462</v>
      </c>
      <c r="AF41">
        <v>131.05128205128204</v>
      </c>
      <c r="AG41">
        <v>2.7666441295635138E-2</v>
      </c>
      <c r="AH41">
        <v>7.3394871794871781</v>
      </c>
      <c r="AI41">
        <v>3.0308202063515912</v>
      </c>
      <c r="AJ41">
        <v>-54558.464871795033</v>
      </c>
      <c r="AK41">
        <v>0.56945526715419181</v>
      </c>
      <c r="AL41">
        <v>17755470.925897438</v>
      </c>
      <c r="AM41">
        <v>1542.7704283589744</v>
      </c>
    </row>
    <row r="42" spans="1:39" ht="15" x14ac:dyDescent="0.25">
      <c r="A42" t="s">
        <v>295</v>
      </c>
      <c r="B42">
        <v>549661.75199999998</v>
      </c>
      <c r="C42">
        <v>0.16647142272849144</v>
      </c>
      <c r="D42">
        <v>442997.76000000001</v>
      </c>
      <c r="E42">
        <v>1.0659112508839131E-2</v>
      </c>
      <c r="F42">
        <v>0.61163716461862982</v>
      </c>
      <c r="G42">
        <v>41.423999999999999</v>
      </c>
      <c r="H42">
        <v>41.749600000000015</v>
      </c>
      <c r="I42">
        <v>0</v>
      </c>
      <c r="J42">
        <v>-6.8168800000001966</v>
      </c>
      <c r="K42">
        <v>10221.171598921737</v>
      </c>
      <c r="L42">
        <v>1859.9593195760001</v>
      </c>
      <c r="M42">
        <v>2399.9211591962194</v>
      </c>
      <c r="N42">
        <v>0.7011831470643678</v>
      </c>
      <c r="O42">
        <v>0.13836485054450903</v>
      </c>
      <c r="P42">
        <v>3.7274615670521431E-4</v>
      </c>
      <c r="Q42">
        <v>7921.4949622624754</v>
      </c>
      <c r="R42">
        <v>111.40544</v>
      </c>
      <c r="S42">
        <v>49102.976299900613</v>
      </c>
      <c r="T42">
        <v>13.833220352614738</v>
      </c>
      <c r="U42">
        <v>16.69540840712985</v>
      </c>
      <c r="V42">
        <v>11.864000000000001</v>
      </c>
      <c r="W42">
        <v>156.77337487997306</v>
      </c>
      <c r="X42">
        <v>0.10711143057151591</v>
      </c>
      <c r="Y42">
        <v>0.20815070379801259</v>
      </c>
      <c r="Z42">
        <v>0.32006267764555996</v>
      </c>
      <c r="AA42">
        <v>173.99417965430206</v>
      </c>
      <c r="AB42">
        <v>9.1271863093056638</v>
      </c>
      <c r="AC42">
        <v>1.4240652002946059</v>
      </c>
      <c r="AD42">
        <v>2.7622375903529148</v>
      </c>
      <c r="AE42">
        <v>1.2704042077297437</v>
      </c>
      <c r="AF42">
        <v>76.751999999999995</v>
      </c>
      <c r="AG42">
        <v>1.2419444260870841E-2</v>
      </c>
      <c r="AH42">
        <v>38.10255999999999</v>
      </c>
      <c r="AI42">
        <v>3.1781143245203767</v>
      </c>
      <c r="AJ42">
        <v>-168827.7594399997</v>
      </c>
      <c r="AK42">
        <v>0.52226186454640322</v>
      </c>
      <c r="AL42">
        <v>19010963.372400001</v>
      </c>
      <c r="AM42">
        <v>1859.9593195760001</v>
      </c>
    </row>
    <row r="43" spans="1:39" ht="15" x14ac:dyDescent="0.25">
      <c r="A43" t="s">
        <v>244</v>
      </c>
      <c r="B43">
        <v>839905.34108527133</v>
      </c>
      <c r="C43">
        <v>0.42321891282783197</v>
      </c>
      <c r="D43">
        <v>852076.31782945734</v>
      </c>
      <c r="E43">
        <v>1.2520978580177931E-3</v>
      </c>
      <c r="F43">
        <v>0.70203591170344426</v>
      </c>
      <c r="G43">
        <v>75.20930232558139</v>
      </c>
      <c r="H43">
        <v>34.042558139534897</v>
      </c>
      <c r="I43">
        <v>0</v>
      </c>
      <c r="J43">
        <v>35.705038759689785</v>
      </c>
      <c r="K43">
        <v>10309.140307352769</v>
      </c>
      <c r="L43">
        <v>1363.7199585581386</v>
      </c>
      <c r="M43">
        <v>1689.1301067740221</v>
      </c>
      <c r="N43">
        <v>0.40523153019640357</v>
      </c>
      <c r="O43">
        <v>0.17029884867143849</v>
      </c>
      <c r="P43">
        <v>5.8818339316982432E-3</v>
      </c>
      <c r="Q43">
        <v>8323.0891074242227</v>
      </c>
      <c r="R43">
        <v>86.666356589147313</v>
      </c>
      <c r="S43">
        <v>54204.47049899993</v>
      </c>
      <c r="T43">
        <v>12.8596166712582</v>
      </c>
      <c r="U43">
        <v>15.735286589039667</v>
      </c>
      <c r="V43">
        <v>9.6511627906976738</v>
      </c>
      <c r="W43">
        <v>141.30110413975913</v>
      </c>
      <c r="X43">
        <v>0.10696022318623592</v>
      </c>
      <c r="Y43">
        <v>0.1815970581110215</v>
      </c>
      <c r="Z43">
        <v>0.29292464134995516</v>
      </c>
      <c r="AA43">
        <v>175.55505914691008</v>
      </c>
      <c r="AB43">
        <v>5.204220101242008</v>
      </c>
      <c r="AC43">
        <v>1.332128119743978</v>
      </c>
      <c r="AD43">
        <v>2.7024996477097356</v>
      </c>
      <c r="AE43">
        <v>1.4878466268196944</v>
      </c>
      <c r="AF43">
        <v>90.542635658914733</v>
      </c>
      <c r="AG43">
        <v>2.8127250391832941E-3</v>
      </c>
      <c r="AH43">
        <v>6.4544186046511696</v>
      </c>
      <c r="AI43">
        <v>3.4330960492658869</v>
      </c>
      <c r="AJ43">
        <v>-44032.401705427095</v>
      </c>
      <c r="AK43">
        <v>0.43729908375222215</v>
      </c>
      <c r="AL43">
        <v>14058780.392713191</v>
      </c>
      <c r="AM43">
        <v>1363.7199585581386</v>
      </c>
    </row>
    <row r="44" spans="1:39" ht="15" x14ac:dyDescent="0.25">
      <c r="A44" t="s">
        <v>269</v>
      </c>
      <c r="B44">
        <v>2396387.0797546012</v>
      </c>
      <c r="C44">
        <v>0.34358318370218616</v>
      </c>
      <c r="D44">
        <v>1762021.644171779</v>
      </c>
      <c r="E44">
        <v>1.7681552286477431E-3</v>
      </c>
      <c r="F44">
        <v>0.72510060113757591</v>
      </c>
      <c r="G44">
        <v>34.602484472049689</v>
      </c>
      <c r="H44">
        <v>76.247239263803678</v>
      </c>
      <c r="I44">
        <v>16.536012269938681</v>
      </c>
      <c r="J44">
        <v>-16.178220858896012</v>
      </c>
      <c r="K44">
        <v>11748.753506557094</v>
      </c>
      <c r="L44">
        <v>4039.6837864478534</v>
      </c>
      <c r="M44">
        <v>4956.0551600509207</v>
      </c>
      <c r="N44">
        <v>0.37346862464008224</v>
      </c>
      <c r="O44">
        <v>0.13639607021745073</v>
      </c>
      <c r="P44">
        <v>3.5330515982866406E-2</v>
      </c>
      <c r="Q44">
        <v>9576.4166294960014</v>
      </c>
      <c r="R44">
        <v>238.9812883435583</v>
      </c>
      <c r="S44">
        <v>68841.982679805194</v>
      </c>
      <c r="T44">
        <v>14.019682214512255</v>
      </c>
      <c r="U44">
        <v>16.903766041466906</v>
      </c>
      <c r="V44">
        <v>25.424478527607359</v>
      </c>
      <c r="W44">
        <v>158.88954347918417</v>
      </c>
      <c r="X44">
        <v>0.11777565845441983</v>
      </c>
      <c r="Y44">
        <v>0.14283188770543148</v>
      </c>
      <c r="Z44">
        <v>0.26688045416869877</v>
      </c>
      <c r="AA44">
        <v>140.90366514411087</v>
      </c>
      <c r="AB44">
        <v>7.8553793989022687</v>
      </c>
      <c r="AC44">
        <v>1.4096585963712973</v>
      </c>
      <c r="AD44">
        <v>4.0079405168659248</v>
      </c>
      <c r="AE44">
        <v>0.90558064065966604</v>
      </c>
      <c r="AF44">
        <v>32.577639751552795</v>
      </c>
      <c r="AG44">
        <v>8.5655835225806345E-2</v>
      </c>
      <c r="AH44">
        <v>87.778819875776335</v>
      </c>
      <c r="AI44">
        <v>3.788141101800365</v>
      </c>
      <c r="AJ44">
        <v>-4452.4773291926831</v>
      </c>
      <c r="AK44">
        <v>0.39589166250162061</v>
      </c>
      <c r="AL44">
        <v>47461249.05141104</v>
      </c>
      <c r="AM44">
        <v>4039.6837864478534</v>
      </c>
    </row>
    <row r="45" spans="1:39" ht="15" x14ac:dyDescent="0.25">
      <c r="A45" t="s">
        <v>206</v>
      </c>
      <c r="B45">
        <v>-20668.806451612902</v>
      </c>
      <c r="C45">
        <v>0.31852997708151032</v>
      </c>
      <c r="D45">
        <v>8652.3118279569899</v>
      </c>
      <c r="E45">
        <v>5.9198724517082989E-3</v>
      </c>
      <c r="F45">
        <v>0.70465571517302561</v>
      </c>
      <c r="G45">
        <v>16.698924731182796</v>
      </c>
      <c r="H45">
        <v>32.436236559139779</v>
      </c>
      <c r="I45">
        <v>0</v>
      </c>
      <c r="J45">
        <v>-14.016129032257936</v>
      </c>
      <c r="K45">
        <v>10819.706201169318</v>
      </c>
      <c r="L45">
        <v>1376.7282971182797</v>
      </c>
      <c r="M45">
        <v>1843.9218129334636</v>
      </c>
      <c r="N45">
        <v>0.83238451368652044</v>
      </c>
      <c r="O45">
        <v>0.14380154650046431</v>
      </c>
      <c r="P45">
        <v>7.9372592872817033E-4</v>
      </c>
      <c r="Q45">
        <v>8078.322838406285</v>
      </c>
      <c r="R45">
        <v>89.828172043010753</v>
      </c>
      <c r="S45">
        <v>53759.084129556817</v>
      </c>
      <c r="T45">
        <v>12.921443807891299</v>
      </c>
      <c r="U45">
        <v>15.326241932865861</v>
      </c>
      <c r="V45">
        <v>12.092473118279569</v>
      </c>
      <c r="W45">
        <v>113.85001923528363</v>
      </c>
      <c r="X45">
        <v>0.11069458841892366</v>
      </c>
      <c r="Y45">
        <v>0.17251157133041692</v>
      </c>
      <c r="Z45">
        <v>0.28848900198321087</v>
      </c>
      <c r="AA45">
        <v>172.70275038185915</v>
      </c>
      <c r="AB45">
        <v>7.4608709810451064</v>
      </c>
      <c r="AC45">
        <v>1.8503209700850516</v>
      </c>
      <c r="AD45">
        <v>4.6498763506335363</v>
      </c>
      <c r="AE45">
        <v>1.1168977251287733</v>
      </c>
      <c r="AF45">
        <v>38.72043010752688</v>
      </c>
      <c r="AG45">
        <v>4.1520199182623563E-2</v>
      </c>
      <c r="AH45">
        <v>72.666451612903217</v>
      </c>
      <c r="AI45">
        <v>3.2053901660669704</v>
      </c>
      <c r="AJ45">
        <v>-145277.85698924738</v>
      </c>
      <c r="AK45">
        <v>0.53397251095196552</v>
      </c>
      <c r="AL45">
        <v>14895795.693655914</v>
      </c>
      <c r="AM45">
        <v>1376.7282971182797</v>
      </c>
    </row>
    <row r="46" spans="1:39" ht="15" x14ac:dyDescent="0.25">
      <c r="A46" t="s">
        <v>200</v>
      </c>
      <c r="B46">
        <v>1504505.552529183</v>
      </c>
      <c r="C46">
        <v>0.42818845405782291</v>
      </c>
      <c r="D46">
        <v>1709143.8404669261</v>
      </c>
      <c r="E46">
        <v>4.128749517504561E-3</v>
      </c>
      <c r="F46">
        <v>0.68325012449505618</v>
      </c>
      <c r="G46">
        <v>111.19455252918289</v>
      </c>
      <c r="H46">
        <v>111.50894941634242</v>
      </c>
      <c r="I46">
        <v>2.1011673151750551E-2</v>
      </c>
      <c r="J46">
        <v>-17.219338521400843</v>
      </c>
      <c r="K46">
        <v>10469.949711381614</v>
      </c>
      <c r="L46">
        <v>2759.3203161556421</v>
      </c>
      <c r="M46">
        <v>3372.6636498980342</v>
      </c>
      <c r="N46">
        <v>0.3959394595317704</v>
      </c>
      <c r="O46">
        <v>0.15623676075221343</v>
      </c>
      <c r="P46">
        <v>1.04794662691699E-2</v>
      </c>
      <c r="Q46">
        <v>8565.9134579330494</v>
      </c>
      <c r="R46">
        <v>168.66342412451351</v>
      </c>
      <c r="S46">
        <v>57225.744016241457</v>
      </c>
      <c r="T46">
        <v>12.44305768631844</v>
      </c>
      <c r="U46">
        <v>16.359921129779867</v>
      </c>
      <c r="V46">
        <v>18.167120622568095</v>
      </c>
      <c r="W46">
        <v>151.88539634221834</v>
      </c>
      <c r="X46">
        <v>0.11166877675100755</v>
      </c>
      <c r="Y46">
        <v>0.15494812070624567</v>
      </c>
      <c r="Z46">
        <v>0.27283281685210442</v>
      </c>
      <c r="AA46">
        <v>154.81968322961751</v>
      </c>
      <c r="AB46">
        <v>6.6473198542915535</v>
      </c>
      <c r="AC46">
        <v>1.6520253674358043</v>
      </c>
      <c r="AD46">
        <v>3.0134645127855126</v>
      </c>
      <c r="AE46">
        <v>1.057787348202895</v>
      </c>
      <c r="AF46">
        <v>71.435797665369648</v>
      </c>
      <c r="AG46">
        <v>2.4026629381966345E-2</v>
      </c>
      <c r="AH46">
        <v>33.242568093385216</v>
      </c>
      <c r="AI46">
        <v>2.6388393507805059</v>
      </c>
      <c r="AJ46">
        <v>67708.235447470797</v>
      </c>
      <c r="AK46">
        <v>0.47120361493599322</v>
      </c>
      <c r="AL46">
        <v>28889944.9477432</v>
      </c>
      <c r="AM46">
        <v>2759.3203161556421</v>
      </c>
    </row>
    <row r="47" spans="1:39" ht="15" x14ac:dyDescent="0.25">
      <c r="A47" t="s">
        <v>115</v>
      </c>
      <c r="B47">
        <v>-35672.352941176468</v>
      </c>
      <c r="C47">
        <v>0.42040508410034694</v>
      </c>
      <c r="D47">
        <v>-9124.3865546218494</v>
      </c>
      <c r="E47">
        <v>0</v>
      </c>
      <c r="F47">
        <v>0.74375041515474427</v>
      </c>
      <c r="G47">
        <v>45.436974789915965</v>
      </c>
      <c r="H47">
        <v>34.208991596638654</v>
      </c>
      <c r="I47">
        <v>0</v>
      </c>
      <c r="J47">
        <v>-13.791932773109181</v>
      </c>
      <c r="K47">
        <v>11374.935441908694</v>
      </c>
      <c r="L47">
        <v>1662.9745561932773</v>
      </c>
      <c r="M47">
        <v>2020.8305036676168</v>
      </c>
      <c r="N47">
        <v>0.43864854897638211</v>
      </c>
      <c r="O47">
        <v>0.15158335389141595</v>
      </c>
      <c r="P47">
        <v>2.762780381624563E-3</v>
      </c>
      <c r="Q47">
        <v>9360.6208852766886</v>
      </c>
      <c r="R47">
        <v>114.68739495798319</v>
      </c>
      <c r="S47">
        <v>57300.716379196601</v>
      </c>
      <c r="T47">
        <v>14.036254927534097</v>
      </c>
      <c r="U47">
        <v>14.500063906783499</v>
      </c>
      <c r="V47">
        <v>13.928571428571429</v>
      </c>
      <c r="W47">
        <v>119.39304506003015</v>
      </c>
      <c r="X47">
        <v>0.11784561629354826</v>
      </c>
      <c r="Y47">
        <v>0.15774608290347986</v>
      </c>
      <c r="Z47">
        <v>0.28158258278292481</v>
      </c>
      <c r="AA47">
        <v>211.17951971022865</v>
      </c>
      <c r="AB47">
        <v>4.5151644915093732</v>
      </c>
      <c r="AC47">
        <v>1.1301314766278039</v>
      </c>
      <c r="AD47">
        <v>2.0606593400124837</v>
      </c>
      <c r="AE47">
        <v>1.2114779661059214</v>
      </c>
      <c r="AF47">
        <v>92.764705882352942</v>
      </c>
      <c r="AG47">
        <v>0</v>
      </c>
      <c r="AH47">
        <v>16.78336134453782</v>
      </c>
      <c r="AI47">
        <v>3.2329719647996025</v>
      </c>
      <c r="AJ47">
        <v>18545.228151260526</v>
      </c>
      <c r="AK47">
        <v>0.55872702886892045</v>
      </c>
      <c r="AL47">
        <v>18916228.218235288</v>
      </c>
      <c r="AM47">
        <v>1662.9745561932773</v>
      </c>
    </row>
    <row r="48" spans="1:39" ht="15" x14ac:dyDescent="0.25">
      <c r="A48" t="s">
        <v>173</v>
      </c>
      <c r="B48">
        <v>1581938.2743589743</v>
      </c>
      <c r="C48">
        <v>0.36493287309928152</v>
      </c>
      <c r="D48">
        <v>1535030.3769230768</v>
      </c>
      <c r="E48">
        <v>2.1415255153055123E-3</v>
      </c>
      <c r="F48">
        <v>0.69678955677393706</v>
      </c>
      <c r="G48">
        <v>36.661538461538463</v>
      </c>
      <c r="H48">
        <v>139.79743589743561</v>
      </c>
      <c r="I48">
        <v>20.789538461538466</v>
      </c>
      <c r="J48">
        <v>45.202307692307272</v>
      </c>
      <c r="K48">
        <v>10617.222321368694</v>
      </c>
      <c r="L48">
        <v>2687.4270406076917</v>
      </c>
      <c r="M48">
        <v>3237.7978169137732</v>
      </c>
      <c r="N48">
        <v>0.36917192758325951</v>
      </c>
      <c r="O48">
        <v>0.12805610814394716</v>
      </c>
      <c r="P48">
        <v>1.3022759432052108E-2</v>
      </c>
      <c r="Q48">
        <v>8812.4743964979971</v>
      </c>
      <c r="R48">
        <v>161.46397435897438</v>
      </c>
      <c r="S48">
        <v>61383.618017355322</v>
      </c>
      <c r="T48">
        <v>11.928563885410611</v>
      </c>
      <c r="U48">
        <v>16.644127900833542</v>
      </c>
      <c r="V48">
        <v>17.696974358974355</v>
      </c>
      <c r="W48">
        <v>151.85799482411824</v>
      </c>
      <c r="X48">
        <v>0.11501705565008599</v>
      </c>
      <c r="Y48">
        <v>0.14286052728160337</v>
      </c>
      <c r="Z48">
        <v>0.2677972036843439</v>
      </c>
      <c r="AA48">
        <v>158.30125445886497</v>
      </c>
      <c r="AB48">
        <v>6.3437650822260272</v>
      </c>
      <c r="AC48">
        <v>1.4980946181851522</v>
      </c>
      <c r="AD48">
        <v>3.0899195057097808</v>
      </c>
      <c r="AE48">
        <v>0.95367447976388797</v>
      </c>
      <c r="AF48">
        <v>34.93333333333333</v>
      </c>
      <c r="AG48">
        <v>7.1384295473214524E-2</v>
      </c>
      <c r="AH48">
        <v>52.62548717948696</v>
      </c>
      <c r="AI48">
        <v>3.4262495430860347</v>
      </c>
      <c r="AJ48">
        <v>11132.478461538209</v>
      </c>
      <c r="AK48">
        <v>0.41770868296121982</v>
      </c>
      <c r="AL48">
        <v>28533010.362589747</v>
      </c>
      <c r="AM48">
        <v>2687.4270406076917</v>
      </c>
    </row>
    <row r="49" spans="1:39" ht="15" x14ac:dyDescent="0.25">
      <c r="A49" t="s">
        <v>237</v>
      </c>
      <c r="B49">
        <v>3098885.4295302015</v>
      </c>
      <c r="C49">
        <v>0.22367649066360779</v>
      </c>
      <c r="D49">
        <v>3659298.046979866</v>
      </c>
      <c r="E49">
        <v>2.3675175012265598E-3</v>
      </c>
      <c r="F49">
        <v>0.7513500289128644</v>
      </c>
      <c r="G49">
        <v>79.946308724832221</v>
      </c>
      <c r="H49">
        <v>406.39295302013414</v>
      </c>
      <c r="I49">
        <v>64.255167785234875</v>
      </c>
      <c r="J49">
        <v>-30.811073825503406</v>
      </c>
      <c r="K49">
        <v>12026.944607183143</v>
      </c>
      <c r="L49">
        <v>5157.7426702348994</v>
      </c>
      <c r="M49">
        <v>6395.0156054245335</v>
      </c>
      <c r="N49">
        <v>0.40293249782995255</v>
      </c>
      <c r="O49">
        <v>0.14224357338478996</v>
      </c>
      <c r="P49">
        <v>1.1824708568396071E-2</v>
      </c>
      <c r="Q49">
        <v>9700.0365941877881</v>
      </c>
      <c r="R49">
        <v>309.54422818791943</v>
      </c>
      <c r="S49">
        <v>65842.553080747195</v>
      </c>
      <c r="T49">
        <v>12.467409868026362</v>
      </c>
      <c r="U49">
        <v>16.662377135663206</v>
      </c>
      <c r="V49">
        <v>39.756174496644306</v>
      </c>
      <c r="W49">
        <v>129.7343805217038</v>
      </c>
      <c r="X49">
        <v>0.11917126846037757</v>
      </c>
      <c r="Y49">
        <v>0.15463252685863649</v>
      </c>
      <c r="Z49">
        <v>0.28613516417345858</v>
      </c>
      <c r="AA49">
        <v>164.09784352926673</v>
      </c>
      <c r="AB49">
        <v>7.572287689109122</v>
      </c>
      <c r="AC49">
        <v>1.395577344576246</v>
      </c>
      <c r="AD49">
        <v>3.5241425962058317</v>
      </c>
      <c r="AE49">
        <v>0.90795433186381791</v>
      </c>
      <c r="AF49">
        <v>37.107382550335572</v>
      </c>
      <c r="AG49">
        <v>0.1086675952288003</v>
      </c>
      <c r="AH49">
        <v>84.40606896551725</v>
      </c>
      <c r="AI49">
        <v>3.6445345521416113</v>
      </c>
      <c r="AJ49">
        <v>-19702.861586207058</v>
      </c>
      <c r="AK49">
        <v>0.4171431601705648</v>
      </c>
      <c r="AL49">
        <v>62031885.393020108</v>
      </c>
      <c r="AM49">
        <v>5157.7426702348994</v>
      </c>
    </row>
    <row r="50" spans="1:39" ht="15" x14ac:dyDescent="0.25">
      <c r="A50" t="s">
        <v>223</v>
      </c>
      <c r="B50">
        <v>-102066.02531645569</v>
      </c>
      <c r="C50">
        <v>0.28950643470319903</v>
      </c>
      <c r="D50">
        <v>-150606.8987341772</v>
      </c>
      <c r="E50">
        <v>1.217035664248779E-3</v>
      </c>
      <c r="F50">
        <v>0.77480274184012232</v>
      </c>
      <c r="G50">
        <v>44.481012658227847</v>
      </c>
      <c r="H50">
        <v>37.739240506329061</v>
      </c>
      <c r="I50">
        <v>0</v>
      </c>
      <c r="J50">
        <v>32.991139240506357</v>
      </c>
      <c r="K50">
        <v>10750.175903295585</v>
      </c>
      <c r="L50">
        <v>1564.1660979620256</v>
      </c>
      <c r="M50">
        <v>1855.8316863265854</v>
      </c>
      <c r="N50">
        <v>0.37537968548464778</v>
      </c>
      <c r="O50">
        <v>0.14907180037184109</v>
      </c>
      <c r="P50">
        <v>7.786158527792927E-3</v>
      </c>
      <c r="Q50">
        <v>9060.6604138475668</v>
      </c>
      <c r="R50">
        <v>94.973924050632945</v>
      </c>
      <c r="S50">
        <v>58369.914454867059</v>
      </c>
      <c r="T50">
        <v>12.974380709428576</v>
      </c>
      <c r="U50">
        <v>16.469426883195165</v>
      </c>
      <c r="V50">
        <v>12.55303797468355</v>
      </c>
      <c r="W50">
        <v>124.6045858473923</v>
      </c>
      <c r="X50">
        <v>0.11192919013969799</v>
      </c>
      <c r="Y50">
        <v>0.16155084867074251</v>
      </c>
      <c r="Z50">
        <v>0.27916776880484295</v>
      </c>
      <c r="AA50">
        <v>167.45961862306436</v>
      </c>
      <c r="AB50">
        <v>6.3769449193001</v>
      </c>
      <c r="AC50">
        <v>1.5672489534784964</v>
      </c>
      <c r="AD50">
        <v>2.9056451976282749</v>
      </c>
      <c r="AE50">
        <v>1.3782593660282614</v>
      </c>
      <c r="AF50">
        <v>89.22784810126582</v>
      </c>
      <c r="AG50">
        <v>1.7769026653788891E-2</v>
      </c>
      <c r="AH50">
        <v>13.162025316455686</v>
      </c>
      <c r="AI50">
        <v>3.9716010345446544</v>
      </c>
      <c r="AJ50">
        <v>-36200.164303797181</v>
      </c>
      <c r="AK50">
        <v>0.40739524173808067</v>
      </c>
      <c r="AL50">
        <v>16815060.695063286</v>
      </c>
      <c r="AM50">
        <v>1564.1660979620256</v>
      </c>
    </row>
    <row r="51" spans="1:39" ht="15" x14ac:dyDescent="0.25">
      <c r="A51" t="s">
        <v>136</v>
      </c>
      <c r="B51">
        <v>-486511.79166666669</v>
      </c>
      <c r="C51">
        <v>0.21842727105153192</v>
      </c>
      <c r="D51">
        <v>-811925.25</v>
      </c>
      <c r="E51">
        <v>6.830316981447278E-3</v>
      </c>
      <c r="F51">
        <v>0.69253687245950868</v>
      </c>
      <c r="G51">
        <v>25.018939393939394</v>
      </c>
      <c r="H51">
        <v>162.69352272727255</v>
      </c>
      <c r="I51">
        <v>66.765719696969697</v>
      </c>
      <c r="J51">
        <v>-13.571325757575835</v>
      </c>
      <c r="K51">
        <v>11405.728580823155</v>
      </c>
      <c r="L51">
        <v>2124.8200575037872</v>
      </c>
      <c r="M51">
        <v>2588.7367480630992</v>
      </c>
      <c r="N51">
        <v>0.44368391692543158</v>
      </c>
      <c r="O51">
        <v>0.13417145925826576</v>
      </c>
      <c r="P51">
        <v>1.6811002127652928E-2</v>
      </c>
      <c r="Q51">
        <v>9361.7556428284861</v>
      </c>
      <c r="R51">
        <v>143.40814393939388</v>
      </c>
      <c r="S51">
        <v>54115.460912974908</v>
      </c>
      <c r="T51">
        <v>12.002641327531222</v>
      </c>
      <c r="U51">
        <v>14.816592692265537</v>
      </c>
      <c r="V51">
        <v>22.404242424242419</v>
      </c>
      <c r="W51">
        <v>94.840076145785318</v>
      </c>
      <c r="X51">
        <v>0.12148745533263562</v>
      </c>
      <c r="Y51">
        <v>0.16107632534699026</v>
      </c>
      <c r="Z51">
        <v>0.28997580913788101</v>
      </c>
      <c r="AA51">
        <v>190.0201798114943</v>
      </c>
      <c r="AB51">
        <v>6.0912625475533888</v>
      </c>
      <c r="AC51">
        <v>1.2957055858090447</v>
      </c>
      <c r="AD51">
        <v>3.5599729032944905</v>
      </c>
      <c r="AE51">
        <v>0.9117086211037595</v>
      </c>
      <c r="AF51">
        <v>37.185606060606062</v>
      </c>
      <c r="AG51">
        <v>5.9989353110685539E-2</v>
      </c>
      <c r="AH51">
        <v>46.172499999999985</v>
      </c>
      <c r="AI51">
        <v>3.5082281570327143</v>
      </c>
      <c r="AJ51">
        <v>22405.889659090666</v>
      </c>
      <c r="AK51">
        <v>0.47012913459992356</v>
      </c>
      <c r="AL51">
        <v>24235120.858977295</v>
      </c>
      <c r="AM51">
        <v>2124.8200575037872</v>
      </c>
    </row>
    <row r="52" spans="1:39" ht="15" x14ac:dyDescent="0.25">
      <c r="A52" t="s">
        <v>233</v>
      </c>
      <c r="B52">
        <v>352515.20289855072</v>
      </c>
      <c r="C52">
        <v>0.30575208453702918</v>
      </c>
      <c r="D52">
        <v>435036.9855072464</v>
      </c>
      <c r="E52">
        <v>2.0353255619412736E-3</v>
      </c>
      <c r="F52">
        <v>0.67232655042354539</v>
      </c>
      <c r="G52">
        <v>20.702898550724637</v>
      </c>
      <c r="H52">
        <v>121.09855072463768</v>
      </c>
      <c r="I52">
        <v>7.1066666666666656</v>
      </c>
      <c r="J52">
        <v>4.3847101449277943</v>
      </c>
      <c r="K52">
        <v>11089.583535435602</v>
      </c>
      <c r="L52">
        <v>1730.0215818405791</v>
      </c>
      <c r="M52">
        <v>2192.0851990919928</v>
      </c>
      <c r="N52">
        <v>0.64015997813260506</v>
      </c>
      <c r="O52">
        <v>0.14272776982801172</v>
      </c>
      <c r="P52">
        <v>1.1207919822902075E-2</v>
      </c>
      <c r="Q52">
        <v>8752.0406861350384</v>
      </c>
      <c r="R52">
        <v>117.85681159420292</v>
      </c>
      <c r="S52">
        <v>52695.939619681027</v>
      </c>
      <c r="T52">
        <v>12.380658426093087</v>
      </c>
      <c r="U52">
        <v>14.679012255967699</v>
      </c>
      <c r="V52">
        <v>15.792536231884057</v>
      </c>
      <c r="W52">
        <v>109.54678567384147</v>
      </c>
      <c r="X52">
        <v>0.11923793679089693</v>
      </c>
      <c r="Y52">
        <v>0.16683119664406471</v>
      </c>
      <c r="Z52">
        <v>0.29105167504910723</v>
      </c>
      <c r="AA52">
        <v>175.23139025467799</v>
      </c>
      <c r="AB52">
        <v>5.2781057705288985</v>
      </c>
      <c r="AC52">
        <v>1.2647297074544559</v>
      </c>
      <c r="AD52">
        <v>2.3057985650574588</v>
      </c>
      <c r="AE52">
        <v>1.552085646593748</v>
      </c>
      <c r="AF52">
        <v>84.420289855072468</v>
      </c>
      <c r="AG52">
        <v>4.7973166713958584E-2</v>
      </c>
      <c r="AH52">
        <v>31.085507246376824</v>
      </c>
      <c r="AI52">
        <v>3.2274772926836244</v>
      </c>
      <c r="AJ52">
        <v>16710.05905797123</v>
      </c>
      <c r="AK52">
        <v>0.62372084526334493</v>
      </c>
      <c r="AL52">
        <v>19185218.849927541</v>
      </c>
      <c r="AM52">
        <v>1730.0215818405791</v>
      </c>
    </row>
    <row r="53" spans="1:39" ht="15" x14ac:dyDescent="0.25">
      <c r="A53" t="s">
        <v>128</v>
      </c>
      <c r="B53">
        <v>2198013.3878787877</v>
      </c>
      <c r="C53">
        <v>0.48770257535467337</v>
      </c>
      <c r="D53">
        <v>2258426.4363636365</v>
      </c>
      <c r="E53">
        <v>3.3461939086431393E-4</v>
      </c>
      <c r="F53">
        <v>0.76266870765706218</v>
      </c>
      <c r="G53">
        <v>98.957575757575754</v>
      </c>
      <c r="H53">
        <v>51.92230303030302</v>
      </c>
      <c r="I53">
        <v>0</v>
      </c>
      <c r="J53">
        <v>-40.696181818181884</v>
      </c>
      <c r="K53">
        <v>10918.763300508408</v>
      </c>
      <c r="L53">
        <v>3513.6341200424231</v>
      </c>
      <c r="M53">
        <v>4086.5371022144227</v>
      </c>
      <c r="N53">
        <v>0.21239980349274826</v>
      </c>
      <c r="O53">
        <v>0.1287038332820325</v>
      </c>
      <c r="P53">
        <v>5.2937987489905117E-3</v>
      </c>
      <c r="Q53">
        <v>9388.0315586867528</v>
      </c>
      <c r="R53">
        <v>206.0395757575757</v>
      </c>
      <c r="S53">
        <v>68133.17495932673</v>
      </c>
      <c r="T53">
        <v>13.601535215505818</v>
      </c>
      <c r="U53">
        <v>17.053200129748504</v>
      </c>
      <c r="V53">
        <v>21.814545454545456</v>
      </c>
      <c r="W53">
        <v>161.06840857003894</v>
      </c>
      <c r="X53">
        <v>0.12514062207085497</v>
      </c>
      <c r="Y53">
        <v>0.15248074049567886</v>
      </c>
      <c r="Z53">
        <v>0.28286099434226936</v>
      </c>
      <c r="AA53">
        <v>2703.7663508674077</v>
      </c>
      <c r="AB53">
        <v>0.38029954438987967</v>
      </c>
      <c r="AC53">
        <v>7.4860543340760796E-2</v>
      </c>
      <c r="AD53">
        <v>0.18716201140113053</v>
      </c>
      <c r="AE53">
        <v>1.2934791366741993</v>
      </c>
      <c r="AF53">
        <v>74.812121212121212</v>
      </c>
      <c r="AG53">
        <v>3.8171130627453691E-2</v>
      </c>
      <c r="AH53">
        <v>38.298363636363653</v>
      </c>
      <c r="AI53">
        <v>4.4773557613959447</v>
      </c>
      <c r="AJ53">
        <v>-38617.350545454537</v>
      </c>
      <c r="AK53">
        <v>0.3329528646085726</v>
      </c>
      <c r="AL53">
        <v>38364539.281333335</v>
      </c>
      <c r="AM53">
        <v>3513.6341200424231</v>
      </c>
    </row>
    <row r="54" spans="1:39" ht="15" x14ac:dyDescent="0.25">
      <c r="A54" t="s">
        <v>605</v>
      </c>
      <c r="B54">
        <v>550971.38596491225</v>
      </c>
      <c r="C54">
        <v>0.25362188831038079</v>
      </c>
      <c r="D54">
        <v>578445.07017543865</v>
      </c>
      <c r="E54">
        <v>2.0523914608456847E-3</v>
      </c>
      <c r="F54">
        <v>0.71685830702666031</v>
      </c>
      <c r="G54">
        <v>25.05263157894737</v>
      </c>
      <c r="H54">
        <v>26.932631578947365</v>
      </c>
      <c r="I54">
        <v>0</v>
      </c>
      <c r="J54">
        <v>-11.251403508771929</v>
      </c>
      <c r="K54">
        <v>11310.175274712441</v>
      </c>
      <c r="L54">
        <v>1063.9913299298244</v>
      </c>
      <c r="M54">
        <v>1367.0973935204847</v>
      </c>
      <c r="N54">
        <v>0.75498276408046605</v>
      </c>
      <c r="O54">
        <v>0.14101542461378364</v>
      </c>
      <c r="P54">
        <v>3.3938925808163516E-4</v>
      </c>
      <c r="Q54">
        <v>8802.5392260397111</v>
      </c>
      <c r="R54">
        <v>77.05263157894737</v>
      </c>
      <c r="S54">
        <v>48299.452413479055</v>
      </c>
      <c r="T54">
        <v>14.001821493624773</v>
      </c>
      <c r="U54">
        <v>13.80863064799636</v>
      </c>
      <c r="V54">
        <v>15.916491228070175</v>
      </c>
      <c r="W54">
        <v>66.848359646840947</v>
      </c>
      <c r="X54">
        <v>0.10653530568310858</v>
      </c>
      <c r="Y54">
        <v>0.21139747800634023</v>
      </c>
      <c r="Z54">
        <v>0.32220782511024798</v>
      </c>
      <c r="AA54">
        <v>185.27065294230738</v>
      </c>
      <c r="AB54">
        <v>6.5831923951534206</v>
      </c>
      <c r="AC54">
        <v>1.3200663729553479</v>
      </c>
      <c r="AD54">
        <v>3.6063636959923224</v>
      </c>
      <c r="AE54">
        <v>1.3856807200720456</v>
      </c>
      <c r="AF54">
        <v>129.38596491228071</v>
      </c>
      <c r="AG54">
        <v>0</v>
      </c>
      <c r="AH54">
        <v>4.4108771929824568</v>
      </c>
      <c r="AI54">
        <v>2.9565638781270609</v>
      </c>
      <c r="AJ54">
        <v>-45509.428070175345</v>
      </c>
      <c r="AK54">
        <v>0.64578409159523509</v>
      </c>
      <c r="AL54">
        <v>12033928.432280704</v>
      </c>
      <c r="AM54">
        <v>1063.9913299298244</v>
      </c>
    </row>
    <row r="55" spans="1:39" ht="15" x14ac:dyDescent="0.25">
      <c r="A55" t="s">
        <v>139</v>
      </c>
      <c r="B55">
        <v>-157295.89247311829</v>
      </c>
      <c r="C55">
        <v>0.34549095238176125</v>
      </c>
      <c r="D55">
        <v>-57616</v>
      </c>
      <c r="E55">
        <v>0</v>
      </c>
      <c r="F55">
        <v>0.77072059165711171</v>
      </c>
      <c r="G55">
        <v>34.700000000000003</v>
      </c>
      <c r="H55">
        <v>13.861505376344075</v>
      </c>
      <c r="I55">
        <v>0</v>
      </c>
      <c r="J55">
        <v>-30.494193548387145</v>
      </c>
      <c r="K55">
        <v>11772.360978035174</v>
      </c>
      <c r="L55">
        <v>1537.0099636774196</v>
      </c>
      <c r="M55">
        <v>1819.1086692325869</v>
      </c>
      <c r="N55">
        <v>0.29679235879608329</v>
      </c>
      <c r="O55">
        <v>0.1483374393999288</v>
      </c>
      <c r="P55">
        <v>2.3100681570719653E-2</v>
      </c>
      <c r="Q55">
        <v>9946.7593252032439</v>
      </c>
      <c r="R55">
        <v>101.0962365591398</v>
      </c>
      <c r="S55">
        <v>58381.099878216723</v>
      </c>
      <c r="T55">
        <v>16.021463632544304</v>
      </c>
      <c r="U55">
        <v>15.20343403464174</v>
      </c>
      <c r="V55">
        <v>14.223655913978492</v>
      </c>
      <c r="W55">
        <v>108.06011991381915</v>
      </c>
      <c r="X55">
        <v>0.11561477202325784</v>
      </c>
      <c r="Y55">
        <v>0.18013976213031588</v>
      </c>
      <c r="Z55">
        <v>0.30443616323985118</v>
      </c>
      <c r="AA55">
        <v>215.18412915574874</v>
      </c>
      <c r="AB55">
        <v>4.5411497763536808</v>
      </c>
      <c r="AC55">
        <v>0.88143579012130313</v>
      </c>
      <c r="AD55">
        <v>2.6548255011877253</v>
      </c>
      <c r="AE55">
        <v>1.4973014341322124</v>
      </c>
      <c r="AF55">
        <v>102.27956989247312</v>
      </c>
      <c r="AG55">
        <v>1.1083932120470864E-2</v>
      </c>
      <c r="AH55">
        <v>6.5341935483870959</v>
      </c>
      <c r="AI55">
        <v>3.4813067233889829</v>
      </c>
      <c r="AJ55">
        <v>-21106.071827957756</v>
      </c>
      <c r="AK55">
        <v>0.63783688584550591</v>
      </c>
      <c r="AL55">
        <v>18094236.11924731</v>
      </c>
      <c r="AM55">
        <v>1537.0099636774196</v>
      </c>
    </row>
    <row r="56" spans="1:39" ht="15" x14ac:dyDescent="0.25">
      <c r="A56" t="s">
        <v>272</v>
      </c>
      <c r="B56">
        <v>838219.27745664737</v>
      </c>
      <c r="C56">
        <v>0.39032204914252216</v>
      </c>
      <c r="D56">
        <v>851235.31213872833</v>
      </c>
      <c r="E56">
        <v>9.7179027021626239E-4</v>
      </c>
      <c r="F56">
        <v>0.71036909322595598</v>
      </c>
      <c r="G56">
        <v>86.614906832298132</v>
      </c>
      <c r="H56">
        <v>35.116184971098249</v>
      </c>
      <c r="I56">
        <v>0</v>
      </c>
      <c r="J56">
        <v>9.7230057803468952</v>
      </c>
      <c r="K56">
        <v>10859.940357772943</v>
      </c>
      <c r="L56">
        <v>2193.7100906820815</v>
      </c>
      <c r="M56">
        <v>2563.687198227512</v>
      </c>
      <c r="N56">
        <v>0.35623764848738376</v>
      </c>
      <c r="O56">
        <v>0.11820813816146614</v>
      </c>
      <c r="P56">
        <v>9.2870990274637657E-3</v>
      </c>
      <c r="Q56">
        <v>9292.6940398669631</v>
      </c>
      <c r="R56">
        <v>132.94057803468209</v>
      </c>
      <c r="S56">
        <v>61605.525177053365</v>
      </c>
      <c r="T56">
        <v>13.827291257948277</v>
      </c>
      <c r="U56">
        <v>16.501433370552778</v>
      </c>
      <c r="V56">
        <v>16.69687861271677</v>
      </c>
      <c r="W56">
        <v>131.38444265931778</v>
      </c>
      <c r="X56">
        <v>0.11809410447090905</v>
      </c>
      <c r="Y56">
        <v>0.15974587889710889</v>
      </c>
      <c r="Z56">
        <v>0.2827148194239647</v>
      </c>
      <c r="AA56">
        <v>162.60360170873938</v>
      </c>
      <c r="AB56">
        <v>5.3686096498179783</v>
      </c>
      <c r="AC56">
        <v>1.2686897715253365</v>
      </c>
      <c r="AD56">
        <v>3.1363869373636111</v>
      </c>
      <c r="AE56">
        <v>1.1754666678748724</v>
      </c>
      <c r="AF56">
        <v>46.121387283236992</v>
      </c>
      <c r="AG56">
        <v>3.8565284388985363E-2</v>
      </c>
      <c r="AH56">
        <v>26.779595375722568</v>
      </c>
      <c r="AI56">
        <v>3.5993613319968256</v>
      </c>
      <c r="AJ56">
        <v>-50793.602832369856</v>
      </c>
      <c r="AK56">
        <v>0.50137733789031347</v>
      </c>
      <c r="AL56">
        <v>23823560.747052006</v>
      </c>
      <c r="AM56">
        <v>2193.7100906820815</v>
      </c>
    </row>
    <row r="57" spans="1:39" ht="15" x14ac:dyDescent="0.25">
      <c r="A57" t="s">
        <v>616</v>
      </c>
      <c r="B57">
        <v>3289448</v>
      </c>
      <c r="C57">
        <v>0.30474292416078208</v>
      </c>
      <c r="D57">
        <v>3289448</v>
      </c>
      <c r="E57">
        <v>0</v>
      </c>
      <c r="F57">
        <v>0.60891174371970569</v>
      </c>
      <c r="G57">
        <v>35</v>
      </c>
      <c r="H57">
        <v>36.770000000000003</v>
      </c>
      <c r="I57">
        <v>0</v>
      </c>
      <c r="J57">
        <v>-185.53000000000003</v>
      </c>
      <c r="K57">
        <v>15317.433027990135</v>
      </c>
      <c r="L57">
        <v>2092.2832579999999</v>
      </c>
      <c r="M57">
        <v>2656.2578390088802</v>
      </c>
      <c r="N57">
        <v>0.59088859181608955</v>
      </c>
      <c r="O57">
        <v>0.2084774020592961</v>
      </c>
      <c r="P57">
        <v>8.4227314502556712E-4</v>
      </c>
      <c r="Q57">
        <v>12065.247661333247</v>
      </c>
      <c r="R57">
        <v>171.2</v>
      </c>
      <c r="S57">
        <v>42901.319742990643</v>
      </c>
      <c r="T57">
        <v>13.341121495327101</v>
      </c>
      <c r="U57">
        <v>12.221280712616819</v>
      </c>
      <c r="V57">
        <v>25.8</v>
      </c>
      <c r="W57">
        <v>81.096250310077494</v>
      </c>
      <c r="X57">
        <v>9.4915344442915037E-2</v>
      </c>
      <c r="Y57">
        <v>0.26835651062536309</v>
      </c>
      <c r="Z57">
        <v>0.36640176784164319</v>
      </c>
      <c r="AA57">
        <v>250.42880690105872</v>
      </c>
      <c r="AB57">
        <v>7.6828928865884949</v>
      </c>
      <c r="AC57">
        <v>1.8856373289971906</v>
      </c>
      <c r="AD57">
        <v>2.7415773673201422</v>
      </c>
      <c r="AE57">
        <v>1.37360071621764</v>
      </c>
      <c r="AF57">
        <v>546</v>
      </c>
      <c r="AG57">
        <v>1.9893899204244031E-2</v>
      </c>
      <c r="AH57">
        <v>2.5</v>
      </c>
      <c r="AI57">
        <v>3.6746706216628144</v>
      </c>
      <c r="AJ57">
        <v>-388974.24</v>
      </c>
      <c r="AK57">
        <v>0.51275721355188186</v>
      </c>
      <c r="AL57">
        <v>32048408.68</v>
      </c>
      <c r="AM57">
        <v>2092.2832579999999</v>
      </c>
    </row>
    <row r="58" spans="1:39" ht="15" x14ac:dyDescent="0.25">
      <c r="A58" t="s">
        <v>141</v>
      </c>
      <c r="B58">
        <v>1974540.3488372094</v>
      </c>
      <c r="C58">
        <v>0.38091557753260519</v>
      </c>
      <c r="D58">
        <v>1956919.9202657808</v>
      </c>
      <c r="E58">
        <v>1.924320033359845E-3</v>
      </c>
      <c r="F58">
        <v>0.74396840473508341</v>
      </c>
      <c r="G58">
        <v>90.815884476534293</v>
      </c>
      <c r="H58">
        <v>316.7149169435217</v>
      </c>
      <c r="I58">
        <v>65.88461794019932</v>
      </c>
      <c r="J58">
        <v>-6.3369767441860603</v>
      </c>
      <c r="K58">
        <v>12281.783322094256</v>
      </c>
      <c r="L58">
        <v>4056.3819826611302</v>
      </c>
      <c r="M58">
        <v>5081.9651992632917</v>
      </c>
      <c r="N58">
        <v>0.45904706093888648</v>
      </c>
      <c r="O58">
        <v>0.15726437072503902</v>
      </c>
      <c r="P58">
        <v>2.6279047242869193E-2</v>
      </c>
      <c r="Q58">
        <v>9803.216399418312</v>
      </c>
      <c r="R58">
        <v>256.27019933554811</v>
      </c>
      <c r="S58">
        <v>64411.389394732607</v>
      </c>
      <c r="T58">
        <v>14.543982790174319</v>
      </c>
      <c r="U58">
        <v>15.828535636130992</v>
      </c>
      <c r="V58">
        <v>28.323920265780732</v>
      </c>
      <c r="W58">
        <v>143.21400232021574</v>
      </c>
      <c r="X58">
        <v>0.11323503031332337</v>
      </c>
      <c r="Y58">
        <v>0.16631477375550685</v>
      </c>
      <c r="Z58">
        <v>0.2862891104418071</v>
      </c>
      <c r="AA58">
        <v>172.5157665543602</v>
      </c>
      <c r="AB58">
        <v>5.942816495729736</v>
      </c>
      <c r="AC58">
        <v>1.0028580657798232</v>
      </c>
      <c r="AD58">
        <v>3.0523673344950693</v>
      </c>
      <c r="AE58">
        <v>0.87898207718090582</v>
      </c>
      <c r="AF58">
        <v>28.607973421926911</v>
      </c>
      <c r="AG58">
        <v>7.9613299390705827E-2</v>
      </c>
      <c r="AH58">
        <v>86.884324324324325</v>
      </c>
      <c r="AI58">
        <v>3.3383867739117457</v>
      </c>
      <c r="AJ58">
        <v>55305.701760797063</v>
      </c>
      <c r="AK58">
        <v>0.51794290120413622</v>
      </c>
      <c r="AL58">
        <v>49819604.582691029</v>
      </c>
      <c r="AM58">
        <v>4056.3819826611302</v>
      </c>
    </row>
    <row r="59" spans="1:39" ht="15" x14ac:dyDescent="0.25">
      <c r="A59" t="s">
        <v>627</v>
      </c>
      <c r="B59">
        <v>-425640</v>
      </c>
      <c r="C59">
        <v>0.29601966640912253</v>
      </c>
      <c r="D59">
        <v>659361</v>
      </c>
      <c r="E59">
        <v>0</v>
      </c>
      <c r="F59">
        <v>0.74065649119294275</v>
      </c>
      <c r="G59">
        <v>0</v>
      </c>
      <c r="H59">
        <v>32.769999999999996</v>
      </c>
      <c r="I59">
        <v>0</v>
      </c>
      <c r="J59">
        <v>-151.92000000000004</v>
      </c>
      <c r="K59">
        <v>12386.632543639551</v>
      </c>
      <c r="L59">
        <v>1845.3560150000001</v>
      </c>
      <c r="M59">
        <v>2604.8874482186407</v>
      </c>
      <c r="N59">
        <v>1</v>
      </c>
      <c r="O59">
        <v>0.17794100830998721</v>
      </c>
      <c r="P59">
        <v>1.0838017074987015E-3</v>
      </c>
      <c r="Q59">
        <v>8774.9460674899183</v>
      </c>
      <c r="R59">
        <v>141.5</v>
      </c>
      <c r="S59">
        <v>52041.851590106009</v>
      </c>
      <c r="T59">
        <v>10.643109540636042</v>
      </c>
      <c r="U59">
        <v>13.041385265017672</v>
      </c>
      <c r="V59">
        <v>10.93</v>
      </c>
      <c r="W59">
        <v>168.8340361390668</v>
      </c>
      <c r="X59">
        <v>0.12063625391776417</v>
      </c>
      <c r="Y59">
        <v>0.19574365295255308</v>
      </c>
      <c r="Z59">
        <v>0.31981984703341343</v>
      </c>
      <c r="AA59">
        <v>199.14531234776391</v>
      </c>
      <c r="AB59">
        <v>6.0310845347134894</v>
      </c>
      <c r="AC59">
        <v>1.8308397960238807</v>
      </c>
      <c r="AD59">
        <v>2.5668293904118169</v>
      </c>
      <c r="AE59">
        <v>1.7591962384217199</v>
      </c>
      <c r="AF59">
        <v>387</v>
      </c>
      <c r="AG59">
        <v>0</v>
      </c>
      <c r="AH59">
        <v>2.97</v>
      </c>
      <c r="AI59">
        <v>2.9128403962146421</v>
      </c>
      <c r="AJ59">
        <v>-258080.99999999988</v>
      </c>
      <c r="AK59">
        <v>0.65921034634489084</v>
      </c>
      <c r="AL59">
        <v>22857746.870000001</v>
      </c>
      <c r="AM59">
        <v>1845.3560150000001</v>
      </c>
    </row>
    <row r="60" spans="1:39" ht="15" x14ac:dyDescent="0.25">
      <c r="A60" t="s">
        <v>379</v>
      </c>
      <c r="B60">
        <v>654745.21710526315</v>
      </c>
      <c r="C60">
        <v>0.24962612099091458</v>
      </c>
      <c r="D60">
        <v>720199.88815789472</v>
      </c>
      <c r="E60">
        <v>0</v>
      </c>
      <c r="F60">
        <v>0.65037463867486212</v>
      </c>
      <c r="G60">
        <v>44.842105263157897</v>
      </c>
      <c r="H60">
        <v>54.74861842105264</v>
      </c>
      <c r="I60">
        <v>0</v>
      </c>
      <c r="J60">
        <v>0.58611842105263179</v>
      </c>
      <c r="K60">
        <v>10324.594056385989</v>
      </c>
      <c r="L60">
        <v>1183.560906006579</v>
      </c>
      <c r="M60">
        <v>1437.7199659816042</v>
      </c>
      <c r="N60">
        <v>0.42229028260712526</v>
      </c>
      <c r="O60">
        <v>0.15374083426989507</v>
      </c>
      <c r="P60">
        <v>1.3945805226122693E-3</v>
      </c>
      <c r="Q60">
        <v>8499.4200433067144</v>
      </c>
      <c r="R60">
        <v>74.65967105263158</v>
      </c>
      <c r="S60">
        <v>52215.293846551096</v>
      </c>
      <c r="T60">
        <v>13.322383059268075</v>
      </c>
      <c r="U60">
        <v>15.852747397885306</v>
      </c>
      <c r="V60">
        <v>9.7684210526315738</v>
      </c>
      <c r="W60">
        <v>121.16194619679395</v>
      </c>
      <c r="X60">
        <v>0.11891492009466045</v>
      </c>
      <c r="Y60">
        <v>0.1652629065224549</v>
      </c>
      <c r="Z60">
        <v>0.29033506900343214</v>
      </c>
      <c r="AA60">
        <v>183.6192888250886</v>
      </c>
      <c r="AB60">
        <v>6.6993629433365518</v>
      </c>
      <c r="AC60">
        <v>1.8475557631303463</v>
      </c>
      <c r="AD60">
        <v>3.0102591914635561</v>
      </c>
      <c r="AE60">
        <v>1.3856294262010822</v>
      </c>
      <c r="AF60">
        <v>88.26973684210526</v>
      </c>
      <c r="AG60">
        <v>3.9167088923271476E-2</v>
      </c>
      <c r="AH60">
        <v>6.7261842105263154</v>
      </c>
      <c r="AI60">
        <v>3.0024012141237355</v>
      </c>
      <c r="AJ60">
        <v>4471.7544078944484</v>
      </c>
      <c r="AK60">
        <v>0.48393510106651311</v>
      </c>
      <c r="AL60">
        <v>12219785.895526314</v>
      </c>
      <c r="AM60">
        <v>1183.560906006579</v>
      </c>
    </row>
    <row r="61" spans="1:39" ht="15" x14ac:dyDescent="0.25">
      <c r="A61" t="s">
        <v>335</v>
      </c>
      <c r="B61">
        <v>450601.58865248226</v>
      </c>
      <c r="C61">
        <v>0.17132183104083221</v>
      </c>
      <c r="D61">
        <v>488319.58156028367</v>
      </c>
      <c r="E61">
        <v>1.7519001774779696E-3</v>
      </c>
      <c r="F61">
        <v>0.65754881717368741</v>
      </c>
      <c r="G61">
        <v>49.524822695035461</v>
      </c>
      <c r="H61">
        <v>138.14056737588655</v>
      </c>
      <c r="I61">
        <v>9.1347517730496453</v>
      </c>
      <c r="J61">
        <v>-48.692695035460929</v>
      </c>
      <c r="K61">
        <v>10653.714724006375</v>
      </c>
      <c r="L61">
        <v>2254.78733939007</v>
      </c>
      <c r="M61">
        <v>2918.3793150880465</v>
      </c>
      <c r="N61">
        <v>0.64827459536849596</v>
      </c>
      <c r="O61">
        <v>0.17492373727351687</v>
      </c>
      <c r="P61">
        <v>1.2455767287825853E-3</v>
      </c>
      <c r="Q61">
        <v>8231.2333263088585</v>
      </c>
      <c r="R61">
        <v>139.19709219858154</v>
      </c>
      <c r="S61">
        <v>52239.009824836307</v>
      </c>
      <c r="T61">
        <v>11.377560976603904</v>
      </c>
      <c r="U61">
        <v>16.198523286487475</v>
      </c>
      <c r="V61">
        <v>20.610283687943262</v>
      </c>
      <c r="W61">
        <v>109.40108217477324</v>
      </c>
      <c r="X61">
        <v>0.11019007942021689</v>
      </c>
      <c r="Y61">
        <v>0.2026775079474496</v>
      </c>
      <c r="Z61">
        <v>0.31449987105617311</v>
      </c>
      <c r="AA61">
        <v>165.35141792520267</v>
      </c>
      <c r="AB61">
        <v>6.3623103944670989</v>
      </c>
      <c r="AC61">
        <v>1.7562700225028458</v>
      </c>
      <c r="AD61">
        <v>3.160321768851174</v>
      </c>
      <c r="AE61">
        <v>1.3922931080285019</v>
      </c>
      <c r="AF61">
        <v>119.9645390070922</v>
      </c>
      <c r="AG61">
        <v>2.4439739497363191E-2</v>
      </c>
      <c r="AH61">
        <v>25.84028368794327</v>
      </c>
      <c r="AI61">
        <v>3.0233979368355124</v>
      </c>
      <c r="AJ61">
        <v>-10046.001418439439</v>
      </c>
      <c r="AK61">
        <v>0.59817293387946235</v>
      </c>
      <c r="AL61">
        <v>24021861.077163123</v>
      </c>
      <c r="AM61">
        <v>2254.78733939007</v>
      </c>
    </row>
    <row r="62" spans="1:39" ht="15" x14ac:dyDescent="0.25">
      <c r="A62" t="s">
        <v>345</v>
      </c>
      <c r="B62">
        <v>185710.33333333334</v>
      </c>
      <c r="C62">
        <v>0.46651367846584474</v>
      </c>
      <c r="D62">
        <v>149039.77777777778</v>
      </c>
      <c r="E62">
        <v>1.8746984428448501E-3</v>
      </c>
      <c r="F62">
        <v>0.5670370755602101</v>
      </c>
      <c r="G62">
        <v>12.666666666666666</v>
      </c>
      <c r="H62">
        <v>27.116666666666667</v>
      </c>
      <c r="I62">
        <v>0</v>
      </c>
      <c r="J62">
        <v>-13.145555555555561</v>
      </c>
      <c r="K62">
        <v>14874.634328926546</v>
      </c>
      <c r="L62">
        <v>830.06660700000009</v>
      </c>
      <c r="M62">
        <v>979.37608120256255</v>
      </c>
      <c r="N62">
        <v>0.43550208776599231</v>
      </c>
      <c r="O62">
        <v>0.1359395393943636</v>
      </c>
      <c r="P62">
        <v>0</v>
      </c>
      <c r="Q62">
        <v>12606.941791571158</v>
      </c>
      <c r="R62">
        <v>58.080000000000005</v>
      </c>
      <c r="S62">
        <v>51317.318640955018</v>
      </c>
      <c r="T62">
        <v>12.572696663605756</v>
      </c>
      <c r="U62">
        <v>14.291780423553716</v>
      </c>
      <c r="V62">
        <v>9.1111111111111107</v>
      </c>
      <c r="W62">
        <v>91.104871499999959</v>
      </c>
      <c r="X62">
        <v>9.677096353483515E-2</v>
      </c>
      <c r="Y62">
        <v>0.2766382827688309</v>
      </c>
      <c r="Z62">
        <v>0.37809514201264843</v>
      </c>
      <c r="AA62">
        <v>199.59844017674124</v>
      </c>
      <c r="AB62">
        <v>16.40303399458125</v>
      </c>
      <c r="AC62">
        <v>1.0956520937282044</v>
      </c>
      <c r="AD62">
        <v>3.3445951030098184</v>
      </c>
      <c r="AE62">
        <v>1.6388411864067312</v>
      </c>
      <c r="AF62">
        <v>193</v>
      </c>
      <c r="AG62">
        <v>4.6155305980316863E-3</v>
      </c>
      <c r="AH62">
        <v>2.9688888888888889</v>
      </c>
      <c r="AI62">
        <v>3.3751758628147797</v>
      </c>
      <c r="AJ62">
        <v>-74308.877777777729</v>
      </c>
      <c r="AK62">
        <v>0.46485262594753274</v>
      </c>
      <c r="AL62">
        <v>12346937.247777777</v>
      </c>
      <c r="AM62">
        <v>830.06660700000009</v>
      </c>
    </row>
    <row r="63" spans="1:39" ht="15" x14ac:dyDescent="0.25">
      <c r="A63" t="s">
        <v>274</v>
      </c>
      <c r="B63">
        <v>15456.917647058823</v>
      </c>
      <c r="C63">
        <v>0.34363286469647975</v>
      </c>
      <c r="D63">
        <v>62370.376470588235</v>
      </c>
      <c r="E63">
        <v>0</v>
      </c>
      <c r="F63">
        <v>0.71263969581489295</v>
      </c>
      <c r="G63">
        <v>13.68235294117647</v>
      </c>
      <c r="H63">
        <v>20.804235294117642</v>
      </c>
      <c r="I63">
        <v>0</v>
      </c>
      <c r="J63">
        <v>46.218235294117676</v>
      </c>
      <c r="K63">
        <v>11691.926577290884</v>
      </c>
      <c r="L63">
        <v>1374.8453058941177</v>
      </c>
      <c r="M63">
        <v>1643.0417910895228</v>
      </c>
      <c r="N63">
        <v>0.38011737490466291</v>
      </c>
      <c r="O63">
        <v>0.15531336250051922</v>
      </c>
      <c r="P63">
        <v>1.1104669563969972E-3</v>
      </c>
      <c r="Q63">
        <v>9783.4336648173703</v>
      </c>
      <c r="R63">
        <v>83.918117647058835</v>
      </c>
      <c r="S63">
        <v>61458.72383163419</v>
      </c>
      <c r="T63">
        <v>11.732304879826836</v>
      </c>
      <c r="U63">
        <v>16.383176177478344</v>
      </c>
      <c r="V63">
        <v>15.456470588235293</v>
      </c>
      <c r="W63">
        <v>88.949498402344446</v>
      </c>
      <c r="X63">
        <v>0.1252849497901011</v>
      </c>
      <c r="Y63">
        <v>0.12592511687798355</v>
      </c>
      <c r="Z63">
        <v>0.25352163494156371</v>
      </c>
      <c r="AA63">
        <v>212.88051478653284</v>
      </c>
      <c r="AB63">
        <v>5.8207943974202374</v>
      </c>
      <c r="AC63">
        <v>1.4435859098367623</v>
      </c>
      <c r="AD63">
        <v>3.0121433215592939</v>
      </c>
      <c r="AE63">
        <v>0.96495672654818687</v>
      </c>
      <c r="AF63">
        <v>64.988235294117644</v>
      </c>
      <c r="AG63">
        <v>2.2769083621994483E-2</v>
      </c>
      <c r="AH63">
        <v>11.281294117647057</v>
      </c>
      <c r="AI63">
        <v>3.4707586757605475</v>
      </c>
      <c r="AJ63">
        <v>-6853.227176470682</v>
      </c>
      <c r="AK63">
        <v>0.50969313615290612</v>
      </c>
      <c r="AL63">
        <v>16074590.371647058</v>
      </c>
      <c r="AM63">
        <v>1374.8453058941177</v>
      </c>
    </row>
    <row r="64" spans="1:39" ht="15" x14ac:dyDescent="0.25">
      <c r="A64" t="s">
        <v>384</v>
      </c>
      <c r="B64">
        <v>1115396.9722222222</v>
      </c>
      <c r="C64">
        <v>0.62629890691130097</v>
      </c>
      <c r="D64">
        <v>1004797.375</v>
      </c>
      <c r="E64">
        <v>0</v>
      </c>
      <c r="F64">
        <v>0.65038643603860691</v>
      </c>
      <c r="G64">
        <v>38.5</v>
      </c>
      <c r="H64">
        <v>21.291527777777773</v>
      </c>
      <c r="I64">
        <v>0</v>
      </c>
      <c r="J64">
        <v>-29.969166666666766</v>
      </c>
      <c r="K64">
        <v>10966.406995260711</v>
      </c>
      <c r="L64">
        <v>979.99474204166631</v>
      </c>
      <c r="M64">
        <v>1182.0328564100189</v>
      </c>
      <c r="N64">
        <v>0.37706780810220109</v>
      </c>
      <c r="O64">
        <v>0.1780806830433449</v>
      </c>
      <c r="P64">
        <v>1.2222544318668805E-3</v>
      </c>
      <c r="Q64">
        <v>9091.9817805103157</v>
      </c>
      <c r="R64">
        <v>69.935138888888858</v>
      </c>
      <c r="S64">
        <v>52495.104193766871</v>
      </c>
      <c r="T64">
        <v>12.626580581610348</v>
      </c>
      <c r="U64">
        <v>14.012909069912006</v>
      </c>
      <c r="V64">
        <v>12.177777777777784</v>
      </c>
      <c r="W64">
        <v>80.474020788093057</v>
      </c>
      <c r="X64">
        <v>0.1097681058171092</v>
      </c>
      <c r="Y64">
        <v>0.16541545718155351</v>
      </c>
      <c r="Z64">
        <v>0.27886605699811245</v>
      </c>
      <c r="AA64">
        <v>207.9980263950801</v>
      </c>
      <c r="AB64">
        <v>5.2975077952410494</v>
      </c>
      <c r="AC64">
        <v>1.4477459900893024</v>
      </c>
      <c r="AD64">
        <v>2.3078965672594287</v>
      </c>
      <c r="AE64">
        <v>1.4631957776736435</v>
      </c>
      <c r="AF64">
        <v>125.73611111111111</v>
      </c>
      <c r="AG64">
        <v>1.3413046409508845E-2</v>
      </c>
      <c r="AH64">
        <v>4.4063888888888894</v>
      </c>
      <c r="AI64">
        <v>3.9481262065186722</v>
      </c>
      <c r="AJ64">
        <v>7160.2698611108353</v>
      </c>
      <c r="AK64">
        <v>0.50971724094020154</v>
      </c>
      <c r="AL64">
        <v>10747021.194444448</v>
      </c>
      <c r="AM64">
        <v>979.99474204166631</v>
      </c>
    </row>
    <row r="65" spans="1:39" ht="15" x14ac:dyDescent="0.25">
      <c r="A65" t="s">
        <v>252</v>
      </c>
      <c r="B65">
        <v>220897.26315789475</v>
      </c>
      <c r="C65">
        <v>0.15463409161901168</v>
      </c>
      <c r="D65">
        <v>220897.26315789475</v>
      </c>
      <c r="E65">
        <v>9.9816703215863563E-3</v>
      </c>
      <c r="F65">
        <v>0.69858366976452779</v>
      </c>
      <c r="G65">
        <v>31.666666666666668</v>
      </c>
      <c r="H65">
        <v>26.789649122807017</v>
      </c>
      <c r="I65">
        <v>0</v>
      </c>
      <c r="J65">
        <v>20.632982456140354</v>
      </c>
      <c r="K65">
        <v>12716.186452149685</v>
      </c>
      <c r="L65">
        <v>1280.3049285614036</v>
      </c>
      <c r="M65">
        <v>1722.9091050996146</v>
      </c>
      <c r="N65">
        <v>0.86346988688412674</v>
      </c>
      <c r="O65">
        <v>0.15824388336700601</v>
      </c>
      <c r="P65">
        <v>2.4665176759027462E-4</v>
      </c>
      <c r="Q65">
        <v>9449.4806133441853</v>
      </c>
      <c r="R65">
        <v>85.031578947368402</v>
      </c>
      <c r="S65">
        <v>53782.569943055227</v>
      </c>
      <c r="T65">
        <v>13.056655937938437</v>
      </c>
      <c r="U65">
        <v>15.056817060328472</v>
      </c>
      <c r="V65">
        <v>10.360701754385966</v>
      </c>
      <c r="W65">
        <v>123.57318634516392</v>
      </c>
      <c r="X65">
        <v>9.6825369880996187E-2</v>
      </c>
      <c r="Y65">
        <v>0.20822884142191844</v>
      </c>
      <c r="Z65">
        <v>0.35402560417993351</v>
      </c>
      <c r="AA65">
        <v>194.25971197824566</v>
      </c>
      <c r="AB65">
        <v>6.6866209896402982</v>
      </c>
      <c r="AC65">
        <v>1.6581680209557117</v>
      </c>
      <c r="AD65">
        <v>2.6342134480390693</v>
      </c>
      <c r="AE65">
        <v>1.5217126647585948</v>
      </c>
      <c r="AF65">
        <v>91.017543859649123</v>
      </c>
      <c r="AG65">
        <v>9.1455757084809471E-3</v>
      </c>
      <c r="AH65">
        <v>9.1631578947368393</v>
      </c>
      <c r="AI65">
        <v>2.6358828767742186</v>
      </c>
      <c r="AJ65">
        <v>-58448.171052631806</v>
      </c>
      <c r="AK65">
        <v>0.66812307597510401</v>
      </c>
      <c r="AL65">
        <v>16280596.187192984</v>
      </c>
      <c r="AM65">
        <v>1280.3049285614036</v>
      </c>
    </row>
    <row r="66" spans="1:39" ht="15" x14ac:dyDescent="0.25">
      <c r="A66" t="s">
        <v>147</v>
      </c>
      <c r="B66">
        <v>1387004.8965517241</v>
      </c>
      <c r="C66">
        <v>0.63478280064648573</v>
      </c>
      <c r="D66">
        <v>1221014.3448275863</v>
      </c>
      <c r="E66">
        <v>8.7935608591590778E-3</v>
      </c>
      <c r="F66">
        <v>0.70944848752288336</v>
      </c>
      <c r="G66">
        <v>58.804597701149426</v>
      </c>
      <c r="H66">
        <v>49.948850574712658</v>
      </c>
      <c r="I66">
        <v>0</v>
      </c>
      <c r="J66">
        <v>23.564597701149495</v>
      </c>
      <c r="K66">
        <v>11352.059494948131</v>
      </c>
      <c r="L66">
        <v>1943.5736334022984</v>
      </c>
      <c r="M66">
        <v>2350.72214626609</v>
      </c>
      <c r="N66">
        <v>0.45195151437708436</v>
      </c>
      <c r="O66">
        <v>0.15030172075645526</v>
      </c>
      <c r="P66">
        <v>2.7947790444966558E-3</v>
      </c>
      <c r="Q66">
        <v>9385.8661919025089</v>
      </c>
      <c r="R66">
        <v>122.01954022988504</v>
      </c>
      <c r="S66">
        <v>59806.543892536523</v>
      </c>
      <c r="T66">
        <v>12.273048409431313</v>
      </c>
      <c r="U66">
        <v>15.928380239268254</v>
      </c>
      <c r="V66">
        <v>14.724137931034482</v>
      </c>
      <c r="W66">
        <v>131.99914606245122</v>
      </c>
      <c r="X66">
        <v>0.11014561248680639</v>
      </c>
      <c r="Y66">
        <v>0.16104243701080356</v>
      </c>
      <c r="Z66">
        <v>0.27650678894039415</v>
      </c>
      <c r="AA66">
        <v>166.38672444254931</v>
      </c>
      <c r="AB66">
        <v>7.670193501341168</v>
      </c>
      <c r="AC66">
        <v>1.5430289141275098</v>
      </c>
      <c r="AD66">
        <v>3.0189901281992704</v>
      </c>
      <c r="AE66">
        <v>1.6159030897615381</v>
      </c>
      <c r="AF66">
        <v>160.85057471264369</v>
      </c>
      <c r="AG66">
        <v>2.4356063348343168E-2</v>
      </c>
      <c r="AH66">
        <v>11.740000000000004</v>
      </c>
      <c r="AI66">
        <v>3.1124210747408183</v>
      </c>
      <c r="AJ66">
        <v>-8969.3812643674901</v>
      </c>
      <c r="AK66">
        <v>0.53311303808471311</v>
      </c>
      <c r="AL66">
        <v>22063563.519195408</v>
      </c>
      <c r="AM66">
        <v>1943.5736334022984</v>
      </c>
    </row>
    <row r="67" spans="1:39" ht="15" x14ac:dyDescent="0.25">
      <c r="A67" t="s">
        <v>649</v>
      </c>
      <c r="B67">
        <v>360937.25862068968</v>
      </c>
      <c r="C67">
        <v>0.40362836033403432</v>
      </c>
      <c r="D67">
        <v>130160.8448275862</v>
      </c>
      <c r="E67">
        <v>1.3590657747433343E-2</v>
      </c>
      <c r="F67">
        <v>0.68028443305581499</v>
      </c>
      <c r="G67">
        <v>26.666666666666668</v>
      </c>
      <c r="H67">
        <v>19.474310344827586</v>
      </c>
      <c r="I67">
        <v>6.8965517241379309E-2</v>
      </c>
      <c r="J67">
        <v>-17.876379310344845</v>
      </c>
      <c r="K67">
        <v>11936.61133630165</v>
      </c>
      <c r="L67">
        <v>1223.1000127758623</v>
      </c>
      <c r="M67">
        <v>1664.528225477108</v>
      </c>
      <c r="N67">
        <v>0.99728417186138629</v>
      </c>
      <c r="O67">
        <v>0.16113393683940119</v>
      </c>
      <c r="P67">
        <v>0</v>
      </c>
      <c r="Q67">
        <v>8771.0555185967532</v>
      </c>
      <c r="R67">
        <v>78.189655172413794</v>
      </c>
      <c r="S67">
        <v>58443.976846747522</v>
      </c>
      <c r="T67">
        <v>11.159867695700111</v>
      </c>
      <c r="U67">
        <v>15.642734452260198</v>
      </c>
      <c r="V67">
        <v>9.7241379310344822</v>
      </c>
      <c r="W67">
        <v>125.77978854787234</v>
      </c>
      <c r="X67">
        <v>0.11193176666562159</v>
      </c>
      <c r="Y67">
        <v>0.19483107189141483</v>
      </c>
      <c r="Z67">
        <v>0.31141271867966225</v>
      </c>
      <c r="AA67">
        <v>203.18158282716399</v>
      </c>
      <c r="AB67">
        <v>5.875737859382153</v>
      </c>
      <c r="AC67">
        <v>1.3451186946883242</v>
      </c>
      <c r="AD67">
        <v>3.3656304189476902</v>
      </c>
      <c r="AE67">
        <v>1.1862736983512958</v>
      </c>
      <c r="AF67">
        <v>118.17241379310344</v>
      </c>
      <c r="AG67">
        <v>1.9727411122294786E-2</v>
      </c>
      <c r="AH67">
        <v>6.5124137931034465</v>
      </c>
      <c r="AI67">
        <v>2.9799100467393287</v>
      </c>
      <c r="AJ67">
        <v>-145735.70103448268</v>
      </c>
      <c r="AK67">
        <v>0.6603518375926779</v>
      </c>
      <c r="AL67">
        <v>14599669.477931034</v>
      </c>
      <c r="AM67">
        <v>1223.1000127758623</v>
      </c>
    </row>
    <row r="68" spans="1:39" ht="15" x14ac:dyDescent="0.25">
      <c r="A68" t="s">
        <v>210</v>
      </c>
      <c r="B68">
        <v>-8476.2397260273974</v>
      </c>
      <c r="C68">
        <v>0.29212606899035648</v>
      </c>
      <c r="D68">
        <v>-41930.763698630137</v>
      </c>
      <c r="E68">
        <v>4.0142630393864903E-3</v>
      </c>
      <c r="F68">
        <v>0.76401166125637665</v>
      </c>
      <c r="G68">
        <v>39.729452054794521</v>
      </c>
      <c r="H68">
        <v>70.547260273972597</v>
      </c>
      <c r="I68">
        <v>0</v>
      </c>
      <c r="J68">
        <v>10.140821917808211</v>
      </c>
      <c r="K68">
        <v>11813.590073589872</v>
      </c>
      <c r="L68">
        <v>1863.9635740205492</v>
      </c>
      <c r="M68">
        <v>2265.6223010836902</v>
      </c>
      <c r="N68">
        <v>0.3799320552813833</v>
      </c>
      <c r="O68">
        <v>0.14062901391997412</v>
      </c>
      <c r="P68">
        <v>9.4316816997751188E-3</v>
      </c>
      <c r="Q68">
        <v>9719.2288251442642</v>
      </c>
      <c r="R68">
        <v>126.1237328767124</v>
      </c>
      <c r="S68">
        <v>62315.654310984595</v>
      </c>
      <c r="T68">
        <v>14.114862742148462</v>
      </c>
      <c r="U68">
        <v>14.778848766255569</v>
      </c>
      <c r="V68">
        <v>13.333424657534245</v>
      </c>
      <c r="W68">
        <v>139.79631054256473</v>
      </c>
      <c r="X68">
        <v>0.11458609568284792</v>
      </c>
      <c r="Y68">
        <v>0.16369741858573622</v>
      </c>
      <c r="Z68">
        <v>0.2830354415406634</v>
      </c>
      <c r="AA68">
        <v>182.69929570416966</v>
      </c>
      <c r="AB68">
        <v>6.2715685292215779</v>
      </c>
      <c r="AC68">
        <v>1.0752791316244033</v>
      </c>
      <c r="AD68">
        <v>3.1027818931892699</v>
      </c>
      <c r="AE68">
        <v>1.0000128971072042</v>
      </c>
      <c r="AF68">
        <v>44.794520547945204</v>
      </c>
      <c r="AG68">
        <v>4.1368507718878386E-2</v>
      </c>
      <c r="AH68">
        <v>30.102945205479461</v>
      </c>
      <c r="AI68">
        <v>3.6504702419507535</v>
      </c>
      <c r="AJ68">
        <v>-19655.467431506724</v>
      </c>
      <c r="AK68">
        <v>0.39246823781058526</v>
      </c>
      <c r="AL68">
        <v>22020101.575582199</v>
      </c>
      <c r="AM68">
        <v>1863.9635740205492</v>
      </c>
    </row>
    <row r="69" spans="1:39" ht="15" x14ac:dyDescent="0.25">
      <c r="A69" t="s">
        <v>171</v>
      </c>
      <c r="B69">
        <v>1000087.4013605443</v>
      </c>
      <c r="C69">
        <v>0.53136005026801147</v>
      </c>
      <c r="D69">
        <v>1103297.1496598639</v>
      </c>
      <c r="E69">
        <v>4.9251698786873079E-3</v>
      </c>
      <c r="F69">
        <v>0.68359956356460261</v>
      </c>
      <c r="G69">
        <v>68.959183673469383</v>
      </c>
      <c r="H69">
        <v>28.56408163265306</v>
      </c>
      <c r="I69">
        <v>0</v>
      </c>
      <c r="J69">
        <v>-16.891632653061215</v>
      </c>
      <c r="K69">
        <v>11759.290941557312</v>
      </c>
      <c r="L69">
        <v>1137.5605853809523</v>
      </c>
      <c r="M69">
        <v>1339.3791528424745</v>
      </c>
      <c r="N69">
        <v>0.42859021456943008</v>
      </c>
      <c r="O69">
        <v>0.12352011658543562</v>
      </c>
      <c r="P69">
        <v>2.8201468887073707E-3</v>
      </c>
      <c r="Q69">
        <v>9987.3929340724444</v>
      </c>
      <c r="R69">
        <v>73.879863945578236</v>
      </c>
      <c r="S69">
        <v>53742.891495109739</v>
      </c>
      <c r="T69">
        <v>13.508232707263296</v>
      </c>
      <c r="U69">
        <v>15.397437469821378</v>
      </c>
      <c r="V69">
        <v>9.2551020408163271</v>
      </c>
      <c r="W69">
        <v>122.91172807864761</v>
      </c>
      <c r="X69">
        <v>0.1125976798919482</v>
      </c>
      <c r="Y69">
        <v>0.17520921786603641</v>
      </c>
      <c r="Z69">
        <v>0.29288865551122567</v>
      </c>
      <c r="AA69">
        <v>201.25944276377965</v>
      </c>
      <c r="AB69">
        <v>7.2791189823338271</v>
      </c>
      <c r="AC69">
        <v>1.0512491234928225</v>
      </c>
      <c r="AD69">
        <v>2.7333492693052293</v>
      </c>
      <c r="AE69">
        <v>1.4304139693207665</v>
      </c>
      <c r="AF69">
        <v>86.095238095238102</v>
      </c>
      <c r="AG69">
        <v>3.9655361061838928E-3</v>
      </c>
      <c r="AH69">
        <v>6.95469696969697</v>
      </c>
      <c r="AI69">
        <v>3.9606233455395063</v>
      </c>
      <c r="AJ69">
        <v>-54182.266530612425</v>
      </c>
      <c r="AK69">
        <v>0.45101093881683896</v>
      </c>
      <c r="AL69">
        <v>13376905.887142859</v>
      </c>
      <c r="AM69">
        <v>1137.5605853809523</v>
      </c>
    </row>
    <row r="70" spans="1:39" ht="15" x14ac:dyDescent="0.25">
      <c r="A70" t="s">
        <v>665</v>
      </c>
      <c r="B70">
        <v>242692.1847826087</v>
      </c>
      <c r="C70">
        <v>0.54776443209072612</v>
      </c>
      <c r="D70">
        <v>259217.08695652173</v>
      </c>
      <c r="E70">
        <v>8.598260906570399E-5</v>
      </c>
      <c r="F70">
        <v>0.70031709960663846</v>
      </c>
      <c r="G70">
        <v>14.445652173913043</v>
      </c>
      <c r="H70">
        <v>7.7612345679012353</v>
      </c>
      <c r="I70">
        <v>0</v>
      </c>
      <c r="J70">
        <v>-9.5642391304347711</v>
      </c>
      <c r="K70">
        <v>10775.970890908275</v>
      </c>
      <c r="L70">
        <v>738.15914552173922</v>
      </c>
      <c r="M70">
        <v>882.20615012847531</v>
      </c>
      <c r="N70">
        <v>0.23696679835575199</v>
      </c>
      <c r="O70">
        <v>0.14948119986087724</v>
      </c>
      <c r="P70">
        <v>3.8922403116443912E-3</v>
      </c>
      <c r="Q70">
        <v>9016.4656683039484</v>
      </c>
      <c r="R70">
        <v>50.245543478260871</v>
      </c>
      <c r="S70">
        <v>54159.848699538561</v>
      </c>
      <c r="T70">
        <v>15.727330349436135</v>
      </c>
      <c r="U70">
        <v>14.691037143246552</v>
      </c>
      <c r="V70">
        <v>5.3729347826086959</v>
      </c>
      <c r="W70">
        <v>137.38472089984035</v>
      </c>
      <c r="X70">
        <v>0.10943087432325212</v>
      </c>
      <c r="Y70">
        <v>0.189726370374496</v>
      </c>
      <c r="Z70">
        <v>0.30969061886529975</v>
      </c>
      <c r="AA70">
        <v>209.5381770685859</v>
      </c>
      <c r="AB70">
        <v>5.4232025994330826</v>
      </c>
      <c r="AC70">
        <v>1.3029973973061748</v>
      </c>
      <c r="AD70">
        <v>2.5690143741278919</v>
      </c>
      <c r="AE70">
        <v>1.152400963850877</v>
      </c>
      <c r="AF70">
        <v>61.532608695652172</v>
      </c>
      <c r="AG70">
        <v>8.0333123215329774E-2</v>
      </c>
      <c r="AH70">
        <v>6.3503260869565219</v>
      </c>
      <c r="AI70">
        <v>3.6434804146658779</v>
      </c>
      <c r="AJ70">
        <v>-4133.2488043478224</v>
      </c>
      <c r="AK70">
        <v>0.65751043787734975</v>
      </c>
      <c r="AL70">
        <v>7954381.4649999999</v>
      </c>
      <c r="AM70">
        <v>738.15914552173922</v>
      </c>
    </row>
    <row r="71" spans="1:39" ht="15" x14ac:dyDescent="0.25">
      <c r="A71" t="s">
        <v>228</v>
      </c>
      <c r="B71">
        <v>490927.91164658632</v>
      </c>
      <c r="C71">
        <v>0.33040940211112729</v>
      </c>
      <c r="D71">
        <v>551445.08835341362</v>
      </c>
      <c r="E71">
        <v>5.6515533969759574E-3</v>
      </c>
      <c r="F71">
        <v>0.68592658267213036</v>
      </c>
      <c r="G71">
        <v>68.518072289156621</v>
      </c>
      <c r="H71">
        <v>202.25361445783147</v>
      </c>
      <c r="I71">
        <v>20.3024497991968</v>
      </c>
      <c r="J71">
        <v>-17.816827309236828</v>
      </c>
      <c r="K71">
        <v>11483.107855634753</v>
      </c>
      <c r="L71">
        <v>1910.7355387429718</v>
      </c>
      <c r="M71">
        <v>2410.3768434030267</v>
      </c>
      <c r="N71">
        <v>0.52040058562132352</v>
      </c>
      <c r="O71">
        <v>0.16540665956683789</v>
      </c>
      <c r="P71">
        <v>1.8993881340722569E-3</v>
      </c>
      <c r="Q71">
        <v>9102.8016366116281</v>
      </c>
      <c r="R71">
        <v>131.31028112449795</v>
      </c>
      <c r="S71">
        <v>53006.123916007586</v>
      </c>
      <c r="T71">
        <v>15.125827846977009</v>
      </c>
      <c r="U71">
        <v>14.551301865932054</v>
      </c>
      <c r="V71">
        <v>15.025140562248994</v>
      </c>
      <c r="W71">
        <v>127.16922885525173</v>
      </c>
      <c r="X71">
        <v>0.12407852630297425</v>
      </c>
      <c r="Y71">
        <v>0.20098912854177145</v>
      </c>
      <c r="Z71">
        <v>0.33011509509363673</v>
      </c>
      <c r="AA71">
        <v>209.83271371868608</v>
      </c>
      <c r="AB71">
        <v>5.2634803233098673</v>
      </c>
      <c r="AC71">
        <v>1.1242520948356729</v>
      </c>
      <c r="AD71">
        <v>2.6944175174702885</v>
      </c>
      <c r="AE71">
        <v>1.1045030519012791</v>
      </c>
      <c r="AF71">
        <v>64.489959839357425</v>
      </c>
      <c r="AG71">
        <v>5.1117317286175211E-2</v>
      </c>
      <c r="AH71">
        <v>25.569718875502048</v>
      </c>
      <c r="AI71">
        <v>2.9973681934690579</v>
      </c>
      <c r="AJ71">
        <v>26640.623253011494</v>
      </c>
      <c r="AK71">
        <v>0.55739810133350454</v>
      </c>
      <c r="AL71">
        <v>21941182.274979923</v>
      </c>
      <c r="AM71">
        <v>1910.7355387429718</v>
      </c>
    </row>
    <row r="72" spans="1:39" ht="15" x14ac:dyDescent="0.25">
      <c r="A72" t="s">
        <v>143</v>
      </c>
      <c r="B72">
        <v>537739.19565217395</v>
      </c>
      <c r="C72">
        <v>0.4391328251311703</v>
      </c>
      <c r="D72">
        <v>504748.35507246375</v>
      </c>
      <c r="E72">
        <v>7.3472172216805555E-3</v>
      </c>
      <c r="F72">
        <v>0.68126565994198685</v>
      </c>
      <c r="G72">
        <v>19.673913043478262</v>
      </c>
      <c r="H72">
        <v>26.910652173913043</v>
      </c>
      <c r="I72">
        <v>0</v>
      </c>
      <c r="J72">
        <v>10.628623188405726</v>
      </c>
      <c r="K72">
        <v>10587.97597395523</v>
      </c>
      <c r="L72">
        <v>1486.9012020724633</v>
      </c>
      <c r="M72">
        <v>1829.6197184427588</v>
      </c>
      <c r="N72">
        <v>0.64977892602532039</v>
      </c>
      <c r="O72">
        <v>0.13006804514271125</v>
      </c>
      <c r="P72">
        <v>4.9046561535292664E-4</v>
      </c>
      <c r="Q72">
        <v>8604.6701642393655</v>
      </c>
      <c r="R72">
        <v>83.601449275362313</v>
      </c>
      <c r="S72">
        <v>59211.00182023058</v>
      </c>
      <c r="T72">
        <v>11.642628066221725</v>
      </c>
      <c r="U72">
        <v>17.785591218341011</v>
      </c>
      <c r="V72">
        <v>16.152173913043477</v>
      </c>
      <c r="W72">
        <v>92.055794475549661</v>
      </c>
      <c r="X72">
        <v>0.10644210224450724</v>
      </c>
      <c r="Y72">
        <v>0.15716886108467365</v>
      </c>
      <c r="Z72">
        <v>0.30535196186293306</v>
      </c>
      <c r="AA72">
        <v>171.32380070870121</v>
      </c>
      <c r="AB72">
        <v>5.559534931622661</v>
      </c>
      <c r="AC72">
        <v>1.3545476424302267</v>
      </c>
      <c r="AD72">
        <v>2.6776191301124292</v>
      </c>
      <c r="AE72">
        <v>1.2650468331733953</v>
      </c>
      <c r="AF72">
        <v>96.050724637681157</v>
      </c>
      <c r="AG72">
        <v>2.4930911685259311E-2</v>
      </c>
      <c r="AH72">
        <v>10.650652173913038</v>
      </c>
      <c r="AI72">
        <v>3.3326545112138573</v>
      </c>
      <c r="AJ72">
        <v>-100815.95442028996</v>
      </c>
      <c r="AK72">
        <v>0.54404425474483187</v>
      </c>
      <c r="AL72">
        <v>15743274.203188406</v>
      </c>
      <c r="AM72">
        <v>1486.9012020724633</v>
      </c>
    </row>
    <row r="73" spans="1:39" ht="15" x14ac:dyDescent="0.25">
      <c r="A73" t="s">
        <v>185</v>
      </c>
      <c r="B73">
        <v>-467036.11</v>
      </c>
      <c r="C73">
        <v>0.25078816397505371</v>
      </c>
      <c r="D73">
        <v>-445436.19</v>
      </c>
      <c r="E73">
        <v>1.6126815319429038E-2</v>
      </c>
      <c r="F73">
        <v>0.70613418611387768</v>
      </c>
      <c r="G73">
        <v>28.862500000000001</v>
      </c>
      <c r="H73">
        <v>60.971700000000013</v>
      </c>
      <c r="I73">
        <v>0</v>
      </c>
      <c r="J73">
        <v>-12.752899999999983</v>
      </c>
      <c r="K73">
        <v>11225.331493970429</v>
      </c>
      <c r="L73">
        <v>1652.8432027299998</v>
      </c>
      <c r="M73">
        <v>2003.618224133272</v>
      </c>
      <c r="N73">
        <v>0.52083582523624683</v>
      </c>
      <c r="O73">
        <v>0.13405753455259575</v>
      </c>
      <c r="P73">
        <v>8.1920740803698953E-3</v>
      </c>
      <c r="Q73">
        <v>9260.1038634623183</v>
      </c>
      <c r="R73">
        <v>102.97899999999998</v>
      </c>
      <c r="S73">
        <v>57902.115237087186</v>
      </c>
      <c r="T73">
        <v>12.711815030248889</v>
      </c>
      <c r="U73">
        <v>16.050293775721265</v>
      </c>
      <c r="V73">
        <v>17.39</v>
      </c>
      <c r="W73">
        <v>95.045612577918348</v>
      </c>
      <c r="X73">
        <v>0.11566606762181005</v>
      </c>
      <c r="Y73">
        <v>0.16185591519696901</v>
      </c>
      <c r="Z73">
        <v>0.28180932926580227</v>
      </c>
      <c r="AA73">
        <v>183.74385392297302</v>
      </c>
      <c r="AB73">
        <v>5.6850439071770111</v>
      </c>
      <c r="AC73">
        <v>1.6265177913530273</v>
      </c>
      <c r="AD73">
        <v>2.6512240081306624</v>
      </c>
      <c r="AE73">
        <v>1.2631666496541998</v>
      </c>
      <c r="AF73">
        <v>96.69</v>
      </c>
      <c r="AG73">
        <v>0.1824233537658671</v>
      </c>
      <c r="AH73">
        <v>8.5906999999999982</v>
      </c>
      <c r="AI73">
        <v>3.3034573252369541</v>
      </c>
      <c r="AJ73">
        <v>-27746.549600000377</v>
      </c>
      <c r="AK73">
        <v>0.61824114046563416</v>
      </c>
      <c r="AL73">
        <v>18553712.858199999</v>
      </c>
      <c r="AM73">
        <v>1652.8432027299998</v>
      </c>
    </row>
    <row r="74" spans="1:39" ht="15" x14ac:dyDescent="0.25">
      <c r="A74" t="s">
        <v>250</v>
      </c>
      <c r="B74">
        <v>672531.0461538462</v>
      </c>
      <c r="C74">
        <v>0.24109679486070784</v>
      </c>
      <c r="D74">
        <v>676305.0076923077</v>
      </c>
      <c r="E74">
        <v>3.6113220334391834E-3</v>
      </c>
      <c r="F74">
        <v>0.63321935361608117</v>
      </c>
      <c r="G74">
        <v>14.10377358490566</v>
      </c>
      <c r="H74">
        <v>76.163230769230779</v>
      </c>
      <c r="I74">
        <v>7.3493846153846132</v>
      </c>
      <c r="J74">
        <v>-21.805461538461685</v>
      </c>
      <c r="K74">
        <v>10841.695534541966</v>
      </c>
      <c r="L74">
        <v>1251.2631767230769</v>
      </c>
      <c r="M74">
        <v>1636.1401934587914</v>
      </c>
      <c r="N74">
        <v>0.62774930639673843</v>
      </c>
      <c r="O74">
        <v>0.16536227756070354</v>
      </c>
      <c r="P74">
        <v>2.1454793381982681E-3</v>
      </c>
      <c r="Q74">
        <v>8291.3520796389148</v>
      </c>
      <c r="R74">
        <v>90.374538461538449</v>
      </c>
      <c r="S74">
        <v>49892.931582159392</v>
      </c>
      <c r="T74">
        <v>11.879026512743124</v>
      </c>
      <c r="U74">
        <v>13.84530641067218</v>
      </c>
      <c r="V74">
        <v>10.068076923076923</v>
      </c>
      <c r="W74">
        <v>124.28025593001495</v>
      </c>
      <c r="X74">
        <v>0.10475535692608819</v>
      </c>
      <c r="Y74">
        <v>0.18321942463791538</v>
      </c>
      <c r="Z74">
        <v>0.29278845811724202</v>
      </c>
      <c r="AA74">
        <v>187.93823448361303</v>
      </c>
      <c r="AB74">
        <v>5.927338643625089</v>
      </c>
      <c r="AC74">
        <v>1.7697797053236224</v>
      </c>
      <c r="AD74">
        <v>3.1965301417282608</v>
      </c>
      <c r="AE74">
        <v>0.8968375341328465</v>
      </c>
      <c r="AF74">
        <v>51.784615384615385</v>
      </c>
      <c r="AG74">
        <v>3.5067414492076204E-2</v>
      </c>
      <c r="AH74">
        <v>16.513421052631585</v>
      </c>
      <c r="AI74">
        <v>3.0859648425105091</v>
      </c>
      <c r="AJ74">
        <v>-43388.763307692134</v>
      </c>
      <c r="AK74">
        <v>0.52417949151527976</v>
      </c>
      <c r="AL74">
        <v>13565814.395615384</v>
      </c>
      <c r="AM74">
        <v>1251.2631767230769</v>
      </c>
    </row>
    <row r="75" spans="1:39" ht="15" x14ac:dyDescent="0.25">
      <c r="A75" t="s">
        <v>181</v>
      </c>
      <c r="B75">
        <v>973538.16546762595</v>
      </c>
      <c r="C75">
        <v>0.47004693488374411</v>
      </c>
      <c r="D75">
        <v>899447.16546762595</v>
      </c>
      <c r="E75">
        <v>9.7220418035039223E-4</v>
      </c>
      <c r="F75">
        <v>0.60484513358474301</v>
      </c>
      <c r="G75">
        <v>15.489208633093526</v>
      </c>
      <c r="H75">
        <v>83.622158273381345</v>
      </c>
      <c r="I75">
        <v>0</v>
      </c>
      <c r="J75">
        <v>-28.469424460431611</v>
      </c>
      <c r="K75">
        <v>10063.938670205023</v>
      </c>
      <c r="L75">
        <v>1396.3248952805759</v>
      </c>
      <c r="M75">
        <v>1695.8397902414936</v>
      </c>
      <c r="N75">
        <v>0.45245190204394403</v>
      </c>
      <c r="O75">
        <v>0.15013060904247316</v>
      </c>
      <c r="P75">
        <v>7.9153672388791643E-3</v>
      </c>
      <c r="Q75">
        <v>8286.4715114291776</v>
      </c>
      <c r="R75">
        <v>88.77230215827349</v>
      </c>
      <c r="S75">
        <v>53034.871399222815</v>
      </c>
      <c r="T75">
        <v>12.330633299160823</v>
      </c>
      <c r="U75">
        <v>15.729285614234161</v>
      </c>
      <c r="V75">
        <v>12.054676258992801</v>
      </c>
      <c r="W75">
        <v>115.83263335163537</v>
      </c>
      <c r="X75">
        <v>0.11812572739595191</v>
      </c>
      <c r="Y75">
        <v>0.1358997732144821</v>
      </c>
      <c r="Z75">
        <v>0.25944747943427104</v>
      </c>
      <c r="AA75">
        <v>170.89471109114348</v>
      </c>
      <c r="AB75">
        <v>6.7219689421486928</v>
      </c>
      <c r="AC75">
        <v>1.4765968291718383</v>
      </c>
      <c r="AD75">
        <v>2.6934811467917834</v>
      </c>
      <c r="AE75">
        <v>1.0439776546449249</v>
      </c>
      <c r="AF75">
        <v>66.841726618705039</v>
      </c>
      <c r="AG75">
        <v>4.8671546046291703E-2</v>
      </c>
      <c r="AH75">
        <v>11.866762589928058</v>
      </c>
      <c r="AI75">
        <v>3.2695665760624228</v>
      </c>
      <c r="AJ75">
        <v>30023.249280575605</v>
      </c>
      <c r="AK75">
        <v>0.50915769156207824</v>
      </c>
      <c r="AL75">
        <v>14052528.109784175</v>
      </c>
      <c r="AM75">
        <v>1396.3248952805759</v>
      </c>
    </row>
    <row r="76" spans="1:39" ht="15" x14ac:dyDescent="0.25">
      <c r="A76" t="s">
        <v>289</v>
      </c>
      <c r="B76">
        <v>226063.3211678832</v>
      </c>
      <c r="C76">
        <v>0.60508985636653589</v>
      </c>
      <c r="D76">
        <v>179144.34306569342</v>
      </c>
      <c r="E76">
        <v>0</v>
      </c>
      <c r="F76">
        <v>0.69294674123961242</v>
      </c>
      <c r="G76">
        <v>32.082644628099175</v>
      </c>
      <c r="H76">
        <v>14.425401459853999</v>
      </c>
      <c r="I76">
        <v>0</v>
      </c>
      <c r="J76">
        <v>-11.531605839415818</v>
      </c>
      <c r="K76">
        <v>10581.049481947939</v>
      </c>
      <c r="L76">
        <v>1190.483624</v>
      </c>
      <c r="M76">
        <v>1461.5907702574377</v>
      </c>
      <c r="N76">
        <v>0.42868505926832323</v>
      </c>
      <c r="O76">
        <v>0.15579956113137122</v>
      </c>
      <c r="P76">
        <v>7.8711826723898669E-3</v>
      </c>
      <c r="Q76">
        <v>8618.3946897625956</v>
      </c>
      <c r="R76">
        <v>71.715182481751853</v>
      </c>
      <c r="S76">
        <v>59401.475789263706</v>
      </c>
      <c r="T76">
        <v>13.125115776317106</v>
      </c>
      <c r="U76">
        <v>16.600161678497059</v>
      </c>
      <c r="V76">
        <v>10.74824817518248</v>
      </c>
      <c r="W76">
        <v>110.7607123129894</v>
      </c>
      <c r="X76">
        <v>0.11695674001753294</v>
      </c>
      <c r="Y76">
        <v>0.15760023118349767</v>
      </c>
      <c r="Z76">
        <v>0.28521043523466344</v>
      </c>
      <c r="AA76">
        <v>159.93378733324397</v>
      </c>
      <c r="AB76">
        <v>6.4844990872392829</v>
      </c>
      <c r="AC76">
        <v>1.2777004326153802</v>
      </c>
      <c r="AD76">
        <v>3.1725286534944983</v>
      </c>
      <c r="AE76">
        <v>1.1009289686284085</v>
      </c>
      <c r="AF76">
        <v>58.839416058394164</v>
      </c>
      <c r="AG76">
        <v>3.2750522258241398E-2</v>
      </c>
      <c r="AH76">
        <v>7.8964233576642346</v>
      </c>
      <c r="AI76">
        <v>3.3395413105252065</v>
      </c>
      <c r="AJ76">
        <v>10402.193138686067</v>
      </c>
      <c r="AK76">
        <v>0.56623974897994234</v>
      </c>
      <c r="AL76">
        <v>12596566.132992685</v>
      </c>
      <c r="AM76">
        <v>1190.483624</v>
      </c>
    </row>
    <row r="77" spans="1:39" ht="15" x14ac:dyDescent="0.25">
      <c r="A77" t="s">
        <v>100</v>
      </c>
      <c r="B77">
        <v>671558.8179551122</v>
      </c>
      <c r="C77">
        <v>0.35450163107342164</v>
      </c>
      <c r="D77">
        <v>701991.52369077306</v>
      </c>
      <c r="E77">
        <v>4.6565751955946998E-3</v>
      </c>
      <c r="F77">
        <v>0.72452657895091455</v>
      </c>
      <c r="G77">
        <v>71.855361596009971</v>
      </c>
      <c r="H77">
        <v>73.039650872818044</v>
      </c>
      <c r="I77">
        <v>12.033192019950127</v>
      </c>
      <c r="J77">
        <v>-11.474987531172104</v>
      </c>
      <c r="K77">
        <v>10569.365698724698</v>
      </c>
      <c r="L77">
        <v>2960.6979534039879</v>
      </c>
      <c r="M77">
        <v>3661.7751077720663</v>
      </c>
      <c r="N77">
        <v>0.49830614918136001</v>
      </c>
      <c r="O77">
        <v>0.13571121143434092</v>
      </c>
      <c r="P77">
        <v>8.1669478215256244E-3</v>
      </c>
      <c r="Q77">
        <v>8545.773148813616</v>
      </c>
      <c r="R77">
        <v>179.80456359102212</v>
      </c>
      <c r="S77">
        <v>55717.16675420526</v>
      </c>
      <c r="T77">
        <v>14.045688010104657</v>
      </c>
      <c r="U77">
        <v>16.466200269189535</v>
      </c>
      <c r="V77">
        <v>19.829451371571086</v>
      </c>
      <c r="W77">
        <v>149.30811235900663</v>
      </c>
      <c r="X77">
        <v>0.11517522336314576</v>
      </c>
      <c r="Y77">
        <v>0.17130625793393983</v>
      </c>
      <c r="Z77">
        <v>0.29146290742739794</v>
      </c>
      <c r="AA77">
        <v>174.42584991289328</v>
      </c>
      <c r="AB77">
        <v>6.5815994115469278</v>
      </c>
      <c r="AC77">
        <v>1.2696817804931364</v>
      </c>
      <c r="AD77">
        <v>2.8476813911850098</v>
      </c>
      <c r="AE77">
        <v>1.0022632698692575</v>
      </c>
      <c r="AF77">
        <v>41.413965087281795</v>
      </c>
      <c r="AG77">
        <v>3.389924642168065E-2</v>
      </c>
      <c r="AH77">
        <v>65.698403990024971</v>
      </c>
      <c r="AI77">
        <v>3.0949180115338466</v>
      </c>
      <c r="AJ77">
        <v>42321.609950120561</v>
      </c>
      <c r="AK77">
        <v>0.54193314266036319</v>
      </c>
      <c r="AL77">
        <v>31292699.392992489</v>
      </c>
      <c r="AM77">
        <v>2960.6979534039879</v>
      </c>
    </row>
    <row r="78" spans="1:39" ht="15" x14ac:dyDescent="0.25">
      <c r="A78" t="s">
        <v>98</v>
      </c>
      <c r="B78">
        <v>811453.97993311042</v>
      </c>
      <c r="C78">
        <v>0.33399144045341772</v>
      </c>
      <c r="D78">
        <v>714409.98662207357</v>
      </c>
      <c r="E78">
        <v>5.8025533893730124E-3</v>
      </c>
      <c r="F78">
        <v>0.74933568244226922</v>
      </c>
      <c r="G78">
        <v>54.651821862348179</v>
      </c>
      <c r="H78">
        <v>112.81230769230771</v>
      </c>
      <c r="I78">
        <v>21.918327759197325</v>
      </c>
      <c r="J78">
        <v>49.185083612039534</v>
      </c>
      <c r="K78">
        <v>11844.270383159823</v>
      </c>
      <c r="L78">
        <v>3491.8497457123735</v>
      </c>
      <c r="M78">
        <v>4325.5081740414016</v>
      </c>
      <c r="N78">
        <v>0.3812648884938914</v>
      </c>
      <c r="O78">
        <v>0.14937002289076207</v>
      </c>
      <c r="P78">
        <v>2.0531586578893771E-2</v>
      </c>
      <c r="Q78">
        <v>9561.5152859469563</v>
      </c>
      <c r="R78">
        <v>218.65023411371237</v>
      </c>
      <c r="S78">
        <v>66224.437937715193</v>
      </c>
      <c r="T78">
        <v>13.105168499590516</v>
      </c>
      <c r="U78">
        <v>15.970025185961559</v>
      </c>
      <c r="V78">
        <v>23.817324414715721</v>
      </c>
      <c r="W78">
        <v>146.60965626999288</v>
      </c>
      <c r="X78">
        <v>0.11191342155537107</v>
      </c>
      <c r="Y78">
        <v>0.15469798048042749</v>
      </c>
      <c r="Z78">
        <v>0.28405120167177739</v>
      </c>
      <c r="AA78">
        <v>169.13297041421077</v>
      </c>
      <c r="AB78">
        <v>6.1372074151574267</v>
      </c>
      <c r="AC78">
        <v>1.1599488421724178</v>
      </c>
      <c r="AD78">
        <v>3.1938615992959645</v>
      </c>
      <c r="AE78">
        <v>0.85689226798737872</v>
      </c>
      <c r="AF78">
        <v>23.715719063545151</v>
      </c>
      <c r="AG78">
        <v>8.4711799680715918E-2</v>
      </c>
      <c r="AH78">
        <v>76.493277591973268</v>
      </c>
      <c r="AI78">
        <v>3.6593457957730426</v>
      </c>
      <c r="AJ78">
        <v>-31873.115852842806</v>
      </c>
      <c r="AK78">
        <v>0.40996349806076826</v>
      </c>
      <c r="AL78">
        <v>41358412.525585286</v>
      </c>
      <c r="AM78">
        <v>3491.8497457123735</v>
      </c>
    </row>
    <row r="79" spans="1:39" ht="15" x14ac:dyDescent="0.25">
      <c r="A79" t="s">
        <v>192</v>
      </c>
      <c r="B79">
        <v>347898.44356955378</v>
      </c>
      <c r="C79">
        <v>0.30464272493801159</v>
      </c>
      <c r="D79">
        <v>353805.70078740158</v>
      </c>
      <c r="E79">
        <v>3.437149071457468E-3</v>
      </c>
      <c r="F79">
        <v>0.70600340543558238</v>
      </c>
      <c r="G79">
        <v>21.392857142857142</v>
      </c>
      <c r="H79">
        <v>70.915091863517063</v>
      </c>
      <c r="I79">
        <v>20.883333333333308</v>
      </c>
      <c r="J79">
        <v>6.6919160104986446</v>
      </c>
      <c r="K79">
        <v>11756.099789006708</v>
      </c>
      <c r="L79">
        <v>1509.3886583674539</v>
      </c>
      <c r="M79">
        <v>1872.8196678092315</v>
      </c>
      <c r="N79">
        <v>0.57662992661617551</v>
      </c>
      <c r="O79">
        <v>0.13764050350248402</v>
      </c>
      <c r="P79">
        <v>4.324522043245219E-3</v>
      </c>
      <c r="Q79">
        <v>9474.763637504806</v>
      </c>
      <c r="R79">
        <v>98.383175853018372</v>
      </c>
      <c r="S79">
        <v>56009.767402029422</v>
      </c>
      <c r="T79">
        <v>13.645719145693915</v>
      </c>
      <c r="U79">
        <v>15.34193875406536</v>
      </c>
      <c r="V79">
        <v>12.75244094488189</v>
      </c>
      <c r="W79">
        <v>118.360764412968</v>
      </c>
      <c r="X79">
        <v>0.1106708727602454</v>
      </c>
      <c r="Y79">
        <v>0.18226317052290089</v>
      </c>
      <c r="Z79">
        <v>0.299513158031604</v>
      </c>
      <c r="AA79">
        <v>197.72792932342219</v>
      </c>
      <c r="AB79">
        <v>6.4953600116261905</v>
      </c>
      <c r="AC79">
        <v>1.3851998227929605</v>
      </c>
      <c r="AD79">
        <v>3.2540550335594096</v>
      </c>
      <c r="AE79">
        <v>1.1572001482250778</v>
      </c>
      <c r="AF79">
        <v>35</v>
      </c>
      <c r="AG79">
        <v>2.3574871421224455E-2</v>
      </c>
      <c r="AH79">
        <v>39.979422572178464</v>
      </c>
      <c r="AI79">
        <v>3.4290071828818309</v>
      </c>
      <c r="AJ79">
        <v>700.34561679733451</v>
      </c>
      <c r="AK79">
        <v>0.51878447618524259</v>
      </c>
      <c r="AL79">
        <v>17744523.688162733</v>
      </c>
      <c r="AM79">
        <v>1509.3886583674539</v>
      </c>
    </row>
    <row r="80" spans="1:39" ht="15" x14ac:dyDescent="0.25">
      <c r="A80" t="s">
        <v>149</v>
      </c>
      <c r="B80">
        <v>188168.70899470898</v>
      </c>
      <c r="C80">
        <v>0.3000833069164951</v>
      </c>
      <c r="D80">
        <v>192712.46031746033</v>
      </c>
      <c r="E80">
        <v>1.899465387964479E-3</v>
      </c>
      <c r="F80">
        <v>0.75884384321800946</v>
      </c>
      <c r="G80">
        <v>46.269841269841272</v>
      </c>
      <c r="H80">
        <v>40.159100529100527</v>
      </c>
      <c r="I80">
        <v>0</v>
      </c>
      <c r="J80">
        <v>12.208571428571389</v>
      </c>
      <c r="K80">
        <v>10312.317406707622</v>
      </c>
      <c r="L80">
        <v>1759.7306237724868</v>
      </c>
      <c r="M80">
        <v>2138.393522541468</v>
      </c>
      <c r="N80">
        <v>0.47760701786795767</v>
      </c>
      <c r="O80">
        <v>0.14192068094304228</v>
      </c>
      <c r="P80">
        <v>4.2310876851519658E-2</v>
      </c>
      <c r="Q80">
        <v>8486.2306920374685</v>
      </c>
      <c r="R80">
        <v>112.32174603174595</v>
      </c>
      <c r="S80">
        <v>54772.675907881785</v>
      </c>
      <c r="T80">
        <v>13.592189105277225</v>
      </c>
      <c r="U80">
        <v>15.666873832918604</v>
      </c>
      <c r="V80">
        <v>13.228253968253982</v>
      </c>
      <c r="W80">
        <v>133.02818557880789</v>
      </c>
      <c r="X80">
        <v>0.10661635966615711</v>
      </c>
      <c r="Y80">
        <v>0.19197896410900908</v>
      </c>
      <c r="Z80">
        <v>0.30329229734332608</v>
      </c>
      <c r="AA80">
        <v>159.12665486194922</v>
      </c>
      <c r="AB80">
        <v>6.6100116227505881</v>
      </c>
      <c r="AC80">
        <v>1.4611104358004288</v>
      </c>
      <c r="AD80">
        <v>3.2623410931518935</v>
      </c>
      <c r="AE80">
        <v>1.3026675646307946</v>
      </c>
      <c r="AF80">
        <v>74.24338624338624</v>
      </c>
      <c r="AG80">
        <v>1.2480607454221042E-2</v>
      </c>
      <c r="AH80">
        <v>10.574179894179894</v>
      </c>
      <c r="AI80">
        <v>3.2037903796664362</v>
      </c>
      <c r="AJ80">
        <v>-35583.733386243344</v>
      </c>
      <c r="AK80">
        <v>0.4355903083024219</v>
      </c>
      <c r="AL80">
        <v>18146900.742645502</v>
      </c>
      <c r="AM80">
        <v>1759.7306237724868</v>
      </c>
    </row>
    <row r="81" spans="1:39" ht="15" x14ac:dyDescent="0.25">
      <c r="A81" t="s">
        <v>371</v>
      </c>
      <c r="B81">
        <v>1254014.74</v>
      </c>
      <c r="C81">
        <v>0.48860648682691504</v>
      </c>
      <c r="D81">
        <v>1381813.2</v>
      </c>
      <c r="E81">
        <v>0</v>
      </c>
      <c r="F81">
        <v>0.76034874213579851</v>
      </c>
      <c r="G81">
        <v>88.74</v>
      </c>
      <c r="H81">
        <v>40.56460000000002</v>
      </c>
      <c r="I81">
        <v>0</v>
      </c>
      <c r="J81">
        <v>56.245399999999933</v>
      </c>
      <c r="K81">
        <v>11089.512986023821</v>
      </c>
      <c r="L81">
        <v>2153.1506817200006</v>
      </c>
      <c r="M81">
        <v>2590.2583287362545</v>
      </c>
      <c r="N81">
        <v>0.27847345434320697</v>
      </c>
      <c r="O81">
        <v>0.15920190796222963</v>
      </c>
      <c r="P81">
        <v>4.0889415379730945E-3</v>
      </c>
      <c r="Q81">
        <v>9218.151016408232</v>
      </c>
      <c r="R81">
        <v>130.42280000000002</v>
      </c>
      <c r="S81">
        <v>61113.329264515087</v>
      </c>
      <c r="T81">
        <v>11.903440196039341</v>
      </c>
      <c r="U81">
        <v>16.509005187129866</v>
      </c>
      <c r="V81">
        <v>22.320000000000004</v>
      </c>
      <c r="W81">
        <v>96.46732444982085</v>
      </c>
      <c r="X81">
        <v>0.12158400508625127</v>
      </c>
      <c r="Y81">
        <v>0.13581551571865225</v>
      </c>
      <c r="Z81">
        <v>0.27226192101427488</v>
      </c>
      <c r="AA81">
        <v>216.39464620646098</v>
      </c>
      <c r="AB81">
        <v>5.4089263870122348</v>
      </c>
      <c r="AC81">
        <v>1.0414339171088007</v>
      </c>
      <c r="AD81">
        <v>2.3066085689901952</v>
      </c>
      <c r="AE81">
        <v>1.322319287188755</v>
      </c>
      <c r="AF81">
        <v>149.12</v>
      </c>
      <c r="AG81">
        <v>1.7199999999999993E-2</v>
      </c>
      <c r="AH81">
        <v>7.0582000000000082</v>
      </c>
      <c r="AI81">
        <v>4.0132324698624888</v>
      </c>
      <c r="AJ81">
        <v>15723.971800001105</v>
      </c>
      <c r="AK81">
        <v>0.4315523433222761</v>
      </c>
      <c r="AL81">
        <v>23877392.44580001</v>
      </c>
      <c r="AM81">
        <v>2153.1506817200006</v>
      </c>
    </row>
    <row r="82" spans="1:39" ht="15" x14ac:dyDescent="0.25">
      <c r="A82" t="s">
        <v>311</v>
      </c>
      <c r="B82">
        <v>935218.0461538462</v>
      </c>
      <c r="C82">
        <v>0.4876198563231729</v>
      </c>
      <c r="D82">
        <v>919886.9692307692</v>
      </c>
      <c r="E82">
        <v>1.3335753845430118E-3</v>
      </c>
      <c r="F82">
        <v>0.6969688017510095</v>
      </c>
      <c r="G82">
        <v>32.384615384615387</v>
      </c>
      <c r="H82">
        <v>20.934615384615373</v>
      </c>
      <c r="I82">
        <v>0</v>
      </c>
      <c r="J82">
        <v>-83.738769230769265</v>
      </c>
      <c r="K82">
        <v>11173.272867821681</v>
      </c>
      <c r="L82">
        <v>1449.5446352461536</v>
      </c>
      <c r="M82">
        <v>1778.8545723778086</v>
      </c>
      <c r="N82">
        <v>0.44053845453070545</v>
      </c>
      <c r="O82">
        <v>0.16263586457961432</v>
      </c>
      <c r="P82">
        <v>3.614169864849936E-3</v>
      </c>
      <c r="Q82">
        <v>9104.8239666061017</v>
      </c>
      <c r="R82">
        <v>101.25553846153846</v>
      </c>
      <c r="S82">
        <v>53948.568815229068</v>
      </c>
      <c r="T82">
        <v>13.559600158623793</v>
      </c>
      <c r="U82">
        <v>14.315707143236981</v>
      </c>
      <c r="V82">
        <v>10.292307692307693</v>
      </c>
      <c r="W82">
        <v>140.83767009118088</v>
      </c>
      <c r="X82">
        <v>0.11485938804242472</v>
      </c>
      <c r="Y82">
        <v>0.16653429170937142</v>
      </c>
      <c r="Z82">
        <v>0.29945639659994649</v>
      </c>
      <c r="AA82">
        <v>194.8460816177145</v>
      </c>
      <c r="AB82">
        <v>5.3980285411490545</v>
      </c>
      <c r="AC82">
        <v>1.5063433969137752</v>
      </c>
      <c r="AD82">
        <v>2.7325572160782858</v>
      </c>
      <c r="AE82">
        <v>0.88553152293306481</v>
      </c>
      <c r="AF82">
        <v>103.50769230769231</v>
      </c>
      <c r="AG82">
        <v>1.8636945002740723E-3</v>
      </c>
      <c r="AH82">
        <v>2.2972307692307692</v>
      </c>
      <c r="AI82">
        <v>3.2693410235484377</v>
      </c>
      <c r="AJ82">
        <v>24148.184923076769</v>
      </c>
      <c r="AK82">
        <v>0.56942533249917504</v>
      </c>
      <c r="AL82">
        <v>16196157.743692309</v>
      </c>
      <c r="AM82">
        <v>1449.5446352461536</v>
      </c>
    </row>
    <row r="83" spans="1:39" ht="15" x14ac:dyDescent="0.25">
      <c r="A83" t="s">
        <v>756</v>
      </c>
      <c r="B83">
        <v>210182</v>
      </c>
      <c r="C83">
        <v>0.72997872539665343</v>
      </c>
      <c r="D83">
        <v>210182</v>
      </c>
      <c r="E83">
        <v>0</v>
      </c>
      <c r="F83">
        <v>0.76458832222728634</v>
      </c>
      <c r="G83">
        <v>63</v>
      </c>
      <c r="H83">
        <v>48.02</v>
      </c>
      <c r="I83">
        <v>0</v>
      </c>
      <c r="J83">
        <v>-95.04</v>
      </c>
      <c r="K83">
        <v>12394.607881095957</v>
      </c>
      <c r="L83">
        <v>2025.098221</v>
      </c>
      <c r="M83">
        <v>2845.5126044725898</v>
      </c>
      <c r="N83">
        <v>0.98112065449293584</v>
      </c>
      <c r="O83">
        <v>0.19399660565896076</v>
      </c>
      <c r="P83">
        <v>9.8760641793087635E-4</v>
      </c>
      <c r="Q83">
        <v>8821.0111354092169</v>
      </c>
      <c r="R83">
        <v>148.80000000000001</v>
      </c>
      <c r="S83">
        <v>55420.006720430116</v>
      </c>
      <c r="T83">
        <v>13.810483870967744</v>
      </c>
      <c r="U83">
        <v>13.609531055107528</v>
      </c>
      <c r="V83">
        <v>15.200000000000001</v>
      </c>
      <c r="W83">
        <v>133.23014611842103</v>
      </c>
      <c r="X83">
        <v>0.10028176707583362</v>
      </c>
      <c r="Y83">
        <v>0.27324715771637231</v>
      </c>
      <c r="Z83">
        <v>0.37313945973182333</v>
      </c>
      <c r="AA83">
        <v>201.68947647305251</v>
      </c>
      <c r="AB83">
        <v>5.1499913084141893</v>
      </c>
      <c r="AC83">
        <v>1.3811972108578721</v>
      </c>
      <c r="AD83">
        <v>2.7224826107075435</v>
      </c>
      <c r="AE83">
        <v>1.90667096014834</v>
      </c>
      <c r="AF83">
        <v>416</v>
      </c>
      <c r="AG83">
        <v>3.1075201988812928E-3</v>
      </c>
      <c r="AH83">
        <v>3.71</v>
      </c>
      <c r="AI83">
        <v>2.4309671635650454</v>
      </c>
      <c r="AJ83">
        <v>70105.930000000051</v>
      </c>
      <c r="AK83">
        <v>0.64351611187027624</v>
      </c>
      <c r="AL83">
        <v>25100298.370000001</v>
      </c>
      <c r="AM83">
        <v>2025.098221</v>
      </c>
    </row>
    <row r="84" spans="1:39" ht="15" x14ac:dyDescent="0.25">
      <c r="A84" t="s">
        <v>183</v>
      </c>
      <c r="B84">
        <v>1735062.2</v>
      </c>
      <c r="C84">
        <v>0.36778069382928208</v>
      </c>
      <c r="D84">
        <v>1677997.5666666667</v>
      </c>
      <c r="E84">
        <v>5.4870156683855748E-3</v>
      </c>
      <c r="F84">
        <v>0.75159472756241508</v>
      </c>
      <c r="G84">
        <v>130.10236220472441</v>
      </c>
      <c r="H84">
        <v>76.127600000000001</v>
      </c>
      <c r="I84">
        <v>0</v>
      </c>
      <c r="J84">
        <v>5.6218666666666621</v>
      </c>
      <c r="K84">
        <v>10099.711378407635</v>
      </c>
      <c r="L84">
        <v>4524.2068552000001</v>
      </c>
      <c r="M84">
        <v>5250.952998072531</v>
      </c>
      <c r="N84">
        <v>0.17895849923898779</v>
      </c>
      <c r="O84">
        <v>0.11740600583197361</v>
      </c>
      <c r="P84">
        <v>2.243034671812779E-2</v>
      </c>
      <c r="Q84">
        <v>8701.8839190725776</v>
      </c>
      <c r="R84">
        <v>245.68566666666666</v>
      </c>
      <c r="S84">
        <v>65692.093591133336</v>
      </c>
      <c r="T84">
        <v>12.964858891510413</v>
      </c>
      <c r="U84">
        <v>18.414614562510085</v>
      </c>
      <c r="V84">
        <v>24.765733333333333</v>
      </c>
      <c r="W84">
        <v>182.68010861243775</v>
      </c>
      <c r="X84">
        <v>0.11314689803603975</v>
      </c>
      <c r="Y84">
        <v>0.15684857630486648</v>
      </c>
      <c r="Z84">
        <v>0.27613088425082249</v>
      </c>
      <c r="AA84">
        <v>160.39242896964925</v>
      </c>
      <c r="AB84">
        <v>5.1499476110009148</v>
      </c>
      <c r="AC84">
        <v>1.096707774569174</v>
      </c>
      <c r="AD84">
        <v>2.5039493530196566</v>
      </c>
      <c r="AE84">
        <v>0.92234878734483305</v>
      </c>
      <c r="AF84">
        <v>42.486666666666665</v>
      </c>
      <c r="AG84">
        <v>5.6708900666065626E-2</v>
      </c>
      <c r="AH84">
        <v>83.209533333333354</v>
      </c>
      <c r="AI84">
        <v>4.4942426045646915</v>
      </c>
      <c r="AJ84">
        <v>16798.266666666837</v>
      </c>
      <c r="AK84">
        <v>0.33411823295890791</v>
      </c>
      <c r="AL84">
        <v>45693183.453733332</v>
      </c>
      <c r="AM84">
        <v>4524.2068552000001</v>
      </c>
    </row>
    <row r="85" spans="1:39" ht="15" x14ac:dyDescent="0.25">
      <c r="A85" t="s">
        <v>119</v>
      </c>
      <c r="B85">
        <v>614854.79047619051</v>
      </c>
      <c r="C85">
        <v>0.35317674123549581</v>
      </c>
      <c r="D85">
        <v>637625.59047619044</v>
      </c>
      <c r="E85">
        <v>9.3549956377966589E-3</v>
      </c>
      <c r="F85">
        <v>0.70819939703391221</v>
      </c>
      <c r="G85">
        <v>27.068181818181817</v>
      </c>
      <c r="H85">
        <v>30.575428571428571</v>
      </c>
      <c r="I85">
        <v>0</v>
      </c>
      <c r="J85">
        <v>3.3656190476191057</v>
      </c>
      <c r="K85">
        <v>10489.312110992509</v>
      </c>
      <c r="L85">
        <v>1509.4965056476192</v>
      </c>
      <c r="M85">
        <v>1799.8682459410297</v>
      </c>
      <c r="N85">
        <v>0.4447534750085223</v>
      </c>
      <c r="O85">
        <v>0.13343733515728831</v>
      </c>
      <c r="P85">
        <v>4.1640925430035325E-4</v>
      </c>
      <c r="Q85">
        <v>8797.0772382353807</v>
      </c>
      <c r="R85">
        <v>92.361523809523803</v>
      </c>
      <c r="S85">
        <v>52470.686009222583</v>
      </c>
      <c r="T85">
        <v>12.676892872315413</v>
      </c>
      <c r="U85">
        <v>16.343347785823006</v>
      </c>
      <c r="V85">
        <v>13.222952380952382</v>
      </c>
      <c r="W85">
        <v>114.15729726305638</v>
      </c>
      <c r="X85">
        <v>0.13259892248468441</v>
      </c>
      <c r="Y85">
        <v>0.19184778475405972</v>
      </c>
      <c r="Z85">
        <v>0.32957601958013982</v>
      </c>
      <c r="AA85">
        <v>194.83015495227144</v>
      </c>
      <c r="AB85">
        <v>5.3110416421025075</v>
      </c>
      <c r="AC85">
        <v>1.0074068605717599</v>
      </c>
      <c r="AD85">
        <v>3.1879892419762297</v>
      </c>
      <c r="AE85">
        <v>1.1672766398459842</v>
      </c>
      <c r="AF85">
        <v>116.3047619047619</v>
      </c>
      <c r="AG85">
        <v>1.9033445461075011E-2</v>
      </c>
      <c r="AH85">
        <v>9.1341904761904722</v>
      </c>
      <c r="AI85">
        <v>2.5487166319570944</v>
      </c>
      <c r="AJ85">
        <v>28672.875238095294</v>
      </c>
      <c r="AK85">
        <v>0.48843606919528426</v>
      </c>
      <c r="AL85">
        <v>15833579.978190478</v>
      </c>
      <c r="AM85">
        <v>1509.4965056476192</v>
      </c>
    </row>
    <row r="86" spans="1:39" ht="15" x14ac:dyDescent="0.25">
      <c r="A86" t="s">
        <v>267</v>
      </c>
      <c r="B86">
        <v>452918.84142394824</v>
      </c>
      <c r="C86">
        <v>0.40550397759457296</v>
      </c>
      <c r="D86">
        <v>447172.61165048543</v>
      </c>
      <c r="E86">
        <v>1.0026769449329148E-3</v>
      </c>
      <c r="F86">
        <v>0.72685389293829916</v>
      </c>
      <c r="G86">
        <v>62.815533980582522</v>
      </c>
      <c r="H86">
        <v>31.924757281553397</v>
      </c>
      <c r="I86">
        <v>0</v>
      </c>
      <c r="J86">
        <v>33.403236245954844</v>
      </c>
      <c r="K86">
        <v>10866.189132681893</v>
      </c>
      <c r="L86">
        <v>1475.9556586893209</v>
      </c>
      <c r="M86">
        <v>1734.9369678861115</v>
      </c>
      <c r="N86">
        <v>0.36526544059789451</v>
      </c>
      <c r="O86">
        <v>0.12020694077010331</v>
      </c>
      <c r="P86">
        <v>1.3422251487684242E-2</v>
      </c>
      <c r="Q86">
        <v>9244.1475601913917</v>
      </c>
      <c r="R86">
        <v>96.356504854368993</v>
      </c>
      <c r="S86">
        <v>56127.393649392805</v>
      </c>
      <c r="T86">
        <v>11.334022521542209</v>
      </c>
      <c r="U86">
        <v>15.317654588240321</v>
      </c>
      <c r="V86">
        <v>11.798543689320391</v>
      </c>
      <c r="W86">
        <v>125.09642694507303</v>
      </c>
      <c r="X86">
        <v>0.1161415171243793</v>
      </c>
      <c r="Y86">
        <v>0.18780350255437647</v>
      </c>
      <c r="Z86">
        <v>0.30983583700521589</v>
      </c>
      <c r="AA86">
        <v>176.21919528230879</v>
      </c>
      <c r="AB86">
        <v>5.7097915945533808</v>
      </c>
      <c r="AC86">
        <v>1.3919223796096534</v>
      </c>
      <c r="AD86">
        <v>3.0661400617937384</v>
      </c>
      <c r="AE86">
        <v>1.1852875579016156</v>
      </c>
      <c r="AF86">
        <v>64.511326860841422</v>
      </c>
      <c r="AG86">
        <v>5.3175415432238214E-2</v>
      </c>
      <c r="AH86">
        <v>14.911359223300984</v>
      </c>
      <c r="AI86">
        <v>3.6954526967580446</v>
      </c>
      <c r="AJ86">
        <v>-28464.509644013015</v>
      </c>
      <c r="AK86">
        <v>0.47955100984379923</v>
      </c>
      <c r="AL86">
        <v>16038013.338770224</v>
      </c>
      <c r="AM86">
        <v>1475.9556586893209</v>
      </c>
    </row>
    <row r="87" spans="1:39" ht="15" x14ac:dyDescent="0.25">
      <c r="A87" t="s">
        <v>130</v>
      </c>
      <c r="B87">
        <v>359904.33121019107</v>
      </c>
      <c r="C87">
        <v>0.54907638448457574</v>
      </c>
      <c r="D87">
        <v>380069.01910828025</v>
      </c>
      <c r="E87">
        <v>9.961561605478279E-5</v>
      </c>
      <c r="F87">
        <v>0.72506487799075348</v>
      </c>
      <c r="G87">
        <v>28.808917197452228</v>
      </c>
      <c r="H87">
        <v>11.967643312101913</v>
      </c>
      <c r="I87">
        <v>0.11464968152866242</v>
      </c>
      <c r="J87">
        <v>4.0000636942674959</v>
      </c>
      <c r="K87">
        <v>11655.499662344502</v>
      </c>
      <c r="L87">
        <v>922.47453438216678</v>
      </c>
      <c r="M87">
        <v>1112.4282001842746</v>
      </c>
      <c r="N87">
        <v>0.40337440042806078</v>
      </c>
      <c r="O87">
        <v>0.15394841649817489</v>
      </c>
      <c r="P87">
        <v>3.7274334880588512E-3</v>
      </c>
      <c r="Q87">
        <v>9665.2544606759038</v>
      </c>
      <c r="R87">
        <v>68.306751592356633</v>
      </c>
      <c r="S87">
        <v>52442.770995583771</v>
      </c>
      <c r="T87">
        <v>11.069211947602415</v>
      </c>
      <c r="U87">
        <v>13.504880745718067</v>
      </c>
      <c r="V87">
        <v>10.769044585987263</v>
      </c>
      <c r="W87">
        <v>85.659830546387937</v>
      </c>
      <c r="X87">
        <v>0.11928306804483262</v>
      </c>
      <c r="Y87">
        <v>0.16329928457730256</v>
      </c>
      <c r="Z87">
        <v>0.28795593360094968</v>
      </c>
      <c r="AA87">
        <v>175.55942833619221</v>
      </c>
      <c r="AB87">
        <v>5.739369024057221</v>
      </c>
      <c r="AC87">
        <v>1.6422674270271826</v>
      </c>
      <c r="AD87">
        <v>2.8210445198064686</v>
      </c>
      <c r="AE87">
        <v>0.97397391049157345</v>
      </c>
      <c r="AF87">
        <v>61.853503184713375</v>
      </c>
      <c r="AG87">
        <v>2.7181176468643209E-2</v>
      </c>
      <c r="AH87">
        <v>6.8419108280254752</v>
      </c>
      <c r="AI87">
        <v>4.092137700473895</v>
      </c>
      <c r="AJ87">
        <v>-28939.502101910359</v>
      </c>
      <c r="AK87">
        <v>0.51888696794743261</v>
      </c>
      <c r="AL87">
        <v>10751901.624012742</v>
      </c>
      <c r="AM87">
        <v>922.47453438216678</v>
      </c>
    </row>
    <row r="88" spans="1:39" ht="15" x14ac:dyDescent="0.25">
      <c r="A88" t="s">
        <v>124</v>
      </c>
      <c r="B88">
        <v>821873.032051282</v>
      </c>
      <c r="C88">
        <v>0.44582535184662869</v>
      </c>
      <c r="D88">
        <v>727673.65384615387</v>
      </c>
      <c r="E88">
        <v>5.9493057337862585E-3</v>
      </c>
      <c r="F88">
        <v>0.71976595729294168</v>
      </c>
      <c r="G88">
        <v>48.238095238095241</v>
      </c>
      <c r="H88">
        <v>30.728376963350794</v>
      </c>
      <c r="I88">
        <v>3.0261780104712033E-2</v>
      </c>
      <c r="J88">
        <v>30.575811518324542</v>
      </c>
      <c r="K88">
        <v>11364.201757900615</v>
      </c>
      <c r="L88">
        <v>2219.7474013874344</v>
      </c>
      <c r="M88">
        <v>2623.45625476227</v>
      </c>
      <c r="N88">
        <v>0.27036348353190537</v>
      </c>
      <c r="O88">
        <v>0.12673155226622743</v>
      </c>
      <c r="P88">
        <v>6.940719870043844E-3</v>
      </c>
      <c r="Q88">
        <v>9615.4289880576816</v>
      </c>
      <c r="R88">
        <v>135.95277486910993</v>
      </c>
      <c r="S88">
        <v>62246.269316647646</v>
      </c>
      <c r="T88">
        <v>11.955298613855007</v>
      </c>
      <c r="U88">
        <v>16.327341634067601</v>
      </c>
      <c r="V88">
        <v>16.839790575916229</v>
      </c>
      <c r="W88">
        <v>131.81561797817432</v>
      </c>
      <c r="X88">
        <v>0.11623005041470226</v>
      </c>
      <c r="Y88">
        <v>0.15092210510887014</v>
      </c>
      <c r="Z88">
        <v>0.27247847613603954</v>
      </c>
      <c r="AA88">
        <v>169.43025420688562</v>
      </c>
      <c r="AB88">
        <v>6.3502313697250496</v>
      </c>
      <c r="AC88">
        <v>1.4804477605353734</v>
      </c>
      <c r="AD88">
        <v>3.0558646657509021</v>
      </c>
      <c r="AE88">
        <v>1.235481775009222</v>
      </c>
      <c r="AF88">
        <v>62.277486910994767</v>
      </c>
      <c r="AG88">
        <v>4.0880018102345025E-2</v>
      </c>
      <c r="AH88">
        <v>33.285497382198919</v>
      </c>
      <c r="AI88">
        <v>3.7995627089406256</v>
      </c>
      <c r="AJ88">
        <v>20026.138219895656</v>
      </c>
      <c r="AK88">
        <v>0.43013094774779698</v>
      </c>
      <c r="AL88">
        <v>25225657.320942413</v>
      </c>
      <c r="AM88">
        <v>2219.7474013874344</v>
      </c>
    </row>
    <row r="89" spans="1:39" ht="15" x14ac:dyDescent="0.25">
      <c r="A89" t="s">
        <v>347</v>
      </c>
      <c r="B89">
        <v>119494.15625</v>
      </c>
      <c r="C89">
        <v>0.31453443609893461</v>
      </c>
      <c r="D89">
        <v>172023.453125</v>
      </c>
      <c r="E89">
        <v>6.7864043906118825E-3</v>
      </c>
      <c r="F89">
        <v>0.69709650345370899</v>
      </c>
      <c r="G89">
        <v>26.8125</v>
      </c>
      <c r="H89">
        <v>35.815468749999987</v>
      </c>
      <c r="I89">
        <v>0</v>
      </c>
      <c r="J89">
        <v>14.526562500000011</v>
      </c>
      <c r="K89">
        <v>11438.943564113604</v>
      </c>
      <c r="L89">
        <v>1073.34868196875</v>
      </c>
      <c r="M89">
        <v>1275.9781745200089</v>
      </c>
      <c r="N89">
        <v>0.33391710190704355</v>
      </c>
      <c r="O89">
        <v>0.15278233254531484</v>
      </c>
      <c r="P89">
        <v>1.2568935782829596E-2</v>
      </c>
      <c r="Q89">
        <v>9622.4020463946526</v>
      </c>
      <c r="R89">
        <v>68.14406249999999</v>
      </c>
      <c r="S89">
        <v>56261.561443816208</v>
      </c>
      <c r="T89">
        <v>16.449525591462947</v>
      </c>
      <c r="U89">
        <v>15.751169545677591</v>
      </c>
      <c r="V89">
        <v>9.40625</v>
      </c>
      <c r="W89">
        <v>114.11015888039866</v>
      </c>
      <c r="X89">
        <v>0.12055763918125774</v>
      </c>
      <c r="Y89">
        <v>0.17487054510016556</v>
      </c>
      <c r="Z89">
        <v>0.30092857950470703</v>
      </c>
      <c r="AA89">
        <v>169.58960709405306</v>
      </c>
      <c r="AB89">
        <v>7.5787982480792415</v>
      </c>
      <c r="AC89">
        <v>1.4611764331224402</v>
      </c>
      <c r="AD89">
        <v>3.0223804202666438</v>
      </c>
      <c r="AE89">
        <v>1.18872074593917</v>
      </c>
      <c r="AF89">
        <v>124.421875</v>
      </c>
      <c r="AG89">
        <v>0.12533569653293403</v>
      </c>
      <c r="AH89">
        <v>3.9507812500000004</v>
      </c>
      <c r="AI89">
        <v>3.6852191154158085</v>
      </c>
      <c r="AJ89">
        <v>-15010.241718749865</v>
      </c>
      <c r="AK89">
        <v>0.56292002026527577</v>
      </c>
      <c r="AL89">
        <v>12277974.997656252</v>
      </c>
      <c r="AM89">
        <v>1073.34868196875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9"/>
  <sheetViews>
    <sheetView workbookViewId="0">
      <pane xSplit="1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9.140625" style="34"/>
    <col min="2" max="12" width="9.28515625" style="34" bestFit="1" customWidth="1"/>
    <col min="13" max="13" width="9.28515625" style="34" customWidth="1"/>
    <col min="14" max="37" width="9.28515625" style="34" bestFit="1" customWidth="1"/>
    <col min="38" max="38" width="10" style="34" bestFit="1" customWidth="1"/>
    <col min="39" max="39" width="9.28515625" style="34" bestFit="1" customWidth="1"/>
    <col min="40" max="16384" width="9.140625" style="34"/>
  </cols>
  <sheetData>
    <row r="1" spans="1:39" x14ac:dyDescent="0.2">
      <c r="A1" s="33" t="s">
        <v>1453</v>
      </c>
      <c r="B1" s="33" t="s">
        <v>1432</v>
      </c>
      <c r="C1" s="33" t="s">
        <v>67</v>
      </c>
      <c r="D1" s="33" t="s">
        <v>1433</v>
      </c>
      <c r="E1" s="33" t="s">
        <v>69</v>
      </c>
      <c r="F1" s="33" t="s">
        <v>70</v>
      </c>
      <c r="G1" s="33" t="s">
        <v>1434</v>
      </c>
      <c r="H1" s="33" t="s">
        <v>1451</v>
      </c>
      <c r="I1" s="33" t="s">
        <v>1452</v>
      </c>
      <c r="J1" s="33" t="s">
        <v>64</v>
      </c>
      <c r="K1" s="33" t="s">
        <v>1435</v>
      </c>
      <c r="L1" s="33" t="s">
        <v>1436</v>
      </c>
      <c r="M1" s="33" t="s">
        <v>1492</v>
      </c>
      <c r="N1" s="33" t="s">
        <v>1437</v>
      </c>
      <c r="O1" s="33" t="s">
        <v>1438</v>
      </c>
      <c r="P1" s="33" t="s">
        <v>1439</v>
      </c>
      <c r="Q1" s="33" t="s">
        <v>1440</v>
      </c>
      <c r="R1" s="33" t="s">
        <v>1441</v>
      </c>
      <c r="S1" s="33" t="s">
        <v>1442</v>
      </c>
      <c r="T1" s="33" t="s">
        <v>1443</v>
      </c>
      <c r="U1" s="33" t="s">
        <v>79</v>
      </c>
      <c r="V1" s="33" t="s">
        <v>1444</v>
      </c>
      <c r="W1" s="33" t="s">
        <v>81</v>
      </c>
      <c r="X1" s="33" t="s">
        <v>82</v>
      </c>
      <c r="Y1" s="33" t="s">
        <v>83</v>
      </c>
      <c r="Z1" s="33" t="s">
        <v>84</v>
      </c>
      <c r="AA1" s="33" t="s">
        <v>85</v>
      </c>
      <c r="AB1" s="33" t="s">
        <v>86</v>
      </c>
      <c r="AC1" s="33" t="s">
        <v>87</v>
      </c>
      <c r="AD1" s="33" t="s">
        <v>88</v>
      </c>
      <c r="AE1" s="33" t="s">
        <v>1445</v>
      </c>
      <c r="AF1" s="33" t="s">
        <v>1446</v>
      </c>
      <c r="AG1" s="33" t="s">
        <v>1447</v>
      </c>
      <c r="AH1" s="33" t="s">
        <v>1448</v>
      </c>
      <c r="AI1" s="33" t="s">
        <v>91</v>
      </c>
      <c r="AJ1" s="33" t="s">
        <v>92</v>
      </c>
      <c r="AK1" s="33" t="s">
        <v>93</v>
      </c>
      <c r="AL1" s="33" t="s">
        <v>1449</v>
      </c>
      <c r="AM1" s="33" t="s">
        <v>1450</v>
      </c>
    </row>
    <row r="2" spans="1:39" ht="15" x14ac:dyDescent="0.25">
      <c r="A2" t="s">
        <v>95</v>
      </c>
      <c r="B2">
        <v>997011.1</v>
      </c>
      <c r="C2">
        <v>0.43551910465353644</v>
      </c>
      <c r="D2">
        <v>1032661.95</v>
      </c>
      <c r="E2">
        <v>1.0458392088540918E-2</v>
      </c>
      <c r="F2">
        <v>0.61438546461711407</v>
      </c>
      <c r="G2">
        <v>29.789473684210527</v>
      </c>
      <c r="H2">
        <v>26.980500000000006</v>
      </c>
      <c r="I2">
        <v>0</v>
      </c>
      <c r="J2">
        <v>-22.367000000000019</v>
      </c>
      <c r="K2">
        <v>12277.40683802728</v>
      </c>
      <c r="L2">
        <v>1191.7748681</v>
      </c>
      <c r="M2">
        <v>1479.8057954437863</v>
      </c>
      <c r="N2">
        <v>0.54173320505515699</v>
      </c>
      <c r="O2">
        <v>0.16130036590423386</v>
      </c>
      <c r="P2">
        <v>2.2853039805597487E-3</v>
      </c>
      <c r="Q2">
        <v>9887.71969947041</v>
      </c>
      <c r="R2">
        <v>80.418000000000006</v>
      </c>
      <c r="S2">
        <v>51248.21962744659</v>
      </c>
      <c r="T2">
        <v>13.059265338605785</v>
      </c>
      <c r="U2">
        <v>14.819752643686739</v>
      </c>
      <c r="V2">
        <v>11.603999999999999</v>
      </c>
      <c r="W2">
        <v>102.70379766459841</v>
      </c>
      <c r="X2">
        <v>0.10359867279778914</v>
      </c>
      <c r="Y2">
        <v>0.21973107257360866</v>
      </c>
      <c r="Z2">
        <v>0.33077527268823859</v>
      </c>
      <c r="AA2">
        <v>185.90092468824398</v>
      </c>
      <c r="AB2">
        <v>8.3330375864272082</v>
      </c>
      <c r="AC2">
        <v>1.5138422754382097</v>
      </c>
      <c r="AD2">
        <v>3.0828426706049439</v>
      </c>
      <c r="AE2">
        <v>1.4889669141629873</v>
      </c>
      <c r="AF2">
        <v>173.7</v>
      </c>
      <c r="AG2">
        <v>2.1523231181205239E-2</v>
      </c>
      <c r="AH2">
        <v>5.0409999999999995</v>
      </c>
      <c r="AI2">
        <v>3.1341500911482494</v>
      </c>
      <c r="AJ2">
        <v>-64418.952000000048</v>
      </c>
      <c r="AK2">
        <v>0.48042304502016797</v>
      </c>
      <c r="AL2">
        <v>14631904.914999997</v>
      </c>
      <c r="AM2">
        <v>1191.7748681</v>
      </c>
    </row>
    <row r="3" spans="1:39" ht="15" x14ac:dyDescent="0.25">
      <c r="A3" t="s">
        <v>97</v>
      </c>
      <c r="B3">
        <v>7986801.9090909092</v>
      </c>
      <c r="C3">
        <v>0.23566646218192924</v>
      </c>
      <c r="D3">
        <v>8263459.7272727275</v>
      </c>
      <c r="E3">
        <v>9.8478049601373745E-4</v>
      </c>
      <c r="F3">
        <v>0.56281293149464473</v>
      </c>
      <c r="G3">
        <v>205.4</v>
      </c>
      <c r="H3">
        <v>3988.561818181819</v>
      </c>
      <c r="I3">
        <v>1054.0200000000002</v>
      </c>
      <c r="J3">
        <v>-371.61909090909091</v>
      </c>
      <c r="K3">
        <v>14033.26760400073</v>
      </c>
      <c r="L3">
        <v>16408.979476272729</v>
      </c>
      <c r="M3">
        <v>23266.037971590998</v>
      </c>
      <c r="N3">
        <v>0.87668822767445242</v>
      </c>
      <c r="O3">
        <v>0.19752595047981492</v>
      </c>
      <c r="P3">
        <v>6.7410269672462969E-2</v>
      </c>
      <c r="Q3">
        <v>9897.3276146228254</v>
      </c>
      <c r="R3">
        <v>1003.0572727272728</v>
      </c>
      <c r="S3">
        <v>63304.057986356267</v>
      </c>
      <c r="T3">
        <v>12.353232798272192</v>
      </c>
      <c r="U3">
        <v>16.358965656724031</v>
      </c>
      <c r="V3">
        <v>187.32818181818183</v>
      </c>
      <c r="W3">
        <v>87.594825919994534</v>
      </c>
      <c r="X3">
        <v>0.11352634049007786</v>
      </c>
      <c r="Y3">
        <v>0.14907401708053328</v>
      </c>
      <c r="Z3">
        <v>0.27186072577815512</v>
      </c>
      <c r="AA3">
        <v>198.8255939759496</v>
      </c>
      <c r="AB3">
        <v>6.0474918022225737</v>
      </c>
      <c r="AC3">
        <v>1.5257552139759234</v>
      </c>
      <c r="AD3">
        <v>3.1447702432159632</v>
      </c>
      <c r="AE3">
        <v>0.67527979592903453</v>
      </c>
      <c r="AF3">
        <v>46.727272727272727</v>
      </c>
      <c r="AG3">
        <v>0.18565599629305193</v>
      </c>
      <c r="AH3">
        <v>105.9309090909091</v>
      </c>
      <c r="AI3">
        <v>2.8643875853548151</v>
      </c>
      <c r="AJ3">
        <v>911640.29090909287</v>
      </c>
      <c r="AK3">
        <v>0.65342075003942612</v>
      </c>
      <c r="AL3">
        <v>230271600.09909093</v>
      </c>
      <c r="AM3">
        <v>16408.979476272729</v>
      </c>
    </row>
    <row r="4" spans="1:39" ht="15" x14ac:dyDescent="0.25">
      <c r="A4" t="s">
        <v>99</v>
      </c>
      <c r="B4">
        <v>1177823.3500000001</v>
      </c>
      <c r="C4">
        <v>0.3301509750416729</v>
      </c>
      <c r="D4">
        <v>1101214.8500000001</v>
      </c>
      <c r="E4">
        <v>2.3693408688467811E-3</v>
      </c>
      <c r="F4">
        <v>0.64080695261542975</v>
      </c>
      <c r="G4">
        <v>43.45</v>
      </c>
      <c r="H4">
        <v>265.42599999999999</v>
      </c>
      <c r="I4">
        <v>67.576999999999998</v>
      </c>
      <c r="J4">
        <v>-216.26749999999998</v>
      </c>
      <c r="K4">
        <v>12643.885805798776</v>
      </c>
      <c r="L4">
        <v>2900.53257205</v>
      </c>
      <c r="M4">
        <v>4085.1850520069211</v>
      </c>
      <c r="N4">
        <v>0.96465539772320386</v>
      </c>
      <c r="O4">
        <v>0.18854733731311904</v>
      </c>
      <c r="P4">
        <v>2.2971870232406211E-2</v>
      </c>
      <c r="Q4">
        <v>8977.3173430621555</v>
      </c>
      <c r="R4">
        <v>195.97349999999994</v>
      </c>
      <c r="S4">
        <v>56253.372274822861</v>
      </c>
      <c r="T4">
        <v>12.70171732402595</v>
      </c>
      <c r="U4">
        <v>14.800636678173321</v>
      </c>
      <c r="V4">
        <v>27.844999999999999</v>
      </c>
      <c r="W4">
        <v>104.16708824025856</v>
      </c>
      <c r="X4">
        <v>0.11325720304471076</v>
      </c>
      <c r="Y4">
        <v>0.17727933459600556</v>
      </c>
      <c r="Z4">
        <v>0.29566491958706298</v>
      </c>
      <c r="AA4">
        <v>196.36819647829199</v>
      </c>
      <c r="AB4">
        <v>6.7720275756012391</v>
      </c>
      <c r="AC4">
        <v>1.3531176899651114</v>
      </c>
      <c r="AD4">
        <v>3.0596967329962554</v>
      </c>
      <c r="AE4">
        <v>0.90212321846187682</v>
      </c>
      <c r="AF4">
        <v>15.55</v>
      </c>
      <c r="AG4">
        <v>8.1881227745674939E-2</v>
      </c>
      <c r="AH4">
        <v>108.48800000000001</v>
      </c>
      <c r="AI4">
        <v>2.9632892618497171</v>
      </c>
      <c r="AJ4">
        <v>-6047.1765000000596</v>
      </c>
      <c r="AK4">
        <v>0.72357190852215336</v>
      </c>
      <c r="AL4">
        <v>36674002.617000006</v>
      </c>
      <c r="AM4">
        <v>2900.53257205</v>
      </c>
    </row>
    <row r="5" spans="1:39" ht="15" x14ac:dyDescent="0.25">
      <c r="A5" t="s">
        <v>101</v>
      </c>
      <c r="B5">
        <v>336057.4</v>
      </c>
      <c r="C5">
        <v>0.34413245280947014</v>
      </c>
      <c r="D5">
        <v>375024.6</v>
      </c>
      <c r="E5">
        <v>5.2077552050808261E-3</v>
      </c>
      <c r="F5">
        <v>0.74028349901306656</v>
      </c>
      <c r="G5">
        <v>67.578947368421055</v>
      </c>
      <c r="H5">
        <v>68.834000000000003</v>
      </c>
      <c r="I5">
        <v>3.4999999999999996E-2</v>
      </c>
      <c r="J5">
        <v>85.865000000000009</v>
      </c>
      <c r="K5">
        <v>10427.858554187946</v>
      </c>
      <c r="L5">
        <v>2737.2754115500002</v>
      </c>
      <c r="M5">
        <v>3259.1821096712156</v>
      </c>
      <c r="N5">
        <v>0.37769706447425749</v>
      </c>
      <c r="O5">
        <v>0.13446925238026111</v>
      </c>
      <c r="P5">
        <v>1.0353893649288097E-2</v>
      </c>
      <c r="Q5">
        <v>8758.0011963122488</v>
      </c>
      <c r="R5">
        <v>164.23</v>
      </c>
      <c r="S5">
        <v>59461.448840041412</v>
      </c>
      <c r="T5">
        <v>13.511843146806308</v>
      </c>
      <c r="U5">
        <v>16.667328816598673</v>
      </c>
      <c r="V5">
        <v>18.679500000000001</v>
      </c>
      <c r="W5">
        <v>146.53900862175109</v>
      </c>
      <c r="X5">
        <v>0.11270538955972917</v>
      </c>
      <c r="Y5">
        <v>0.16201443381519398</v>
      </c>
      <c r="Z5">
        <v>0.2805363496432674</v>
      </c>
      <c r="AA5">
        <v>160.808480631018</v>
      </c>
      <c r="AB5">
        <v>6.1853406515241245</v>
      </c>
      <c r="AC5">
        <v>1.3482204764854875</v>
      </c>
      <c r="AD5">
        <v>3.0425524033394735</v>
      </c>
      <c r="AE5">
        <v>1.2536686802086165</v>
      </c>
      <c r="AF5">
        <v>80.45</v>
      </c>
      <c r="AG5">
        <v>3.1627405544022054E-2</v>
      </c>
      <c r="AH5">
        <v>26.951500000000003</v>
      </c>
      <c r="AI5">
        <v>3.4266443604163914</v>
      </c>
      <c r="AJ5">
        <v>-29068.90550000011</v>
      </c>
      <c r="AK5">
        <v>0.45194758071475211</v>
      </c>
      <c r="AL5">
        <v>28543920.815500002</v>
      </c>
      <c r="AM5">
        <v>2737.2754115500002</v>
      </c>
    </row>
    <row r="6" spans="1:39" ht="15" x14ac:dyDescent="0.25">
      <c r="A6" t="s">
        <v>103</v>
      </c>
      <c r="B6">
        <v>784575.45</v>
      </c>
      <c r="C6">
        <v>0.32534082852946705</v>
      </c>
      <c r="D6">
        <v>672601.75</v>
      </c>
      <c r="E6">
        <v>2.7155193965406259E-3</v>
      </c>
      <c r="F6">
        <v>0.64292001135453603</v>
      </c>
      <c r="G6">
        <v>42.95</v>
      </c>
      <c r="H6">
        <v>278.43449999999996</v>
      </c>
      <c r="I6">
        <v>59.65649999999998</v>
      </c>
      <c r="J6">
        <v>-270.93900000000008</v>
      </c>
      <c r="K6">
        <v>12529.230197276036</v>
      </c>
      <c r="L6">
        <v>2903.1479825000001</v>
      </c>
      <c r="M6">
        <v>4019.6214190543978</v>
      </c>
      <c r="N6">
        <v>0.93617111844900613</v>
      </c>
      <c r="O6">
        <v>0.17925216419793716</v>
      </c>
      <c r="P6">
        <v>9.8260831765919123E-3</v>
      </c>
      <c r="Q6">
        <v>9049.1629876071547</v>
      </c>
      <c r="R6">
        <v>194.03450000000001</v>
      </c>
      <c r="S6">
        <v>55831.682999672732</v>
      </c>
      <c r="T6">
        <v>12.535657318672708</v>
      </c>
      <c r="U6">
        <v>14.962019550646918</v>
      </c>
      <c r="V6">
        <v>28.79</v>
      </c>
      <c r="W6">
        <v>100.83876285168459</v>
      </c>
      <c r="X6">
        <v>0.11470670081058602</v>
      </c>
      <c r="Y6">
        <v>0.17096405208546256</v>
      </c>
      <c r="Z6">
        <v>0.29069048858944813</v>
      </c>
      <c r="AA6">
        <v>194.32412794686053</v>
      </c>
      <c r="AB6">
        <v>6.7988100026996285</v>
      </c>
      <c r="AC6">
        <v>1.3944807947933153</v>
      </c>
      <c r="AD6">
        <v>3.0358571178638645</v>
      </c>
      <c r="AE6">
        <v>0.97415414743698459</v>
      </c>
      <c r="AF6">
        <v>22.55</v>
      </c>
      <c r="AG6">
        <v>7.6367174956123191E-2</v>
      </c>
      <c r="AH6">
        <v>88.269000000000005</v>
      </c>
      <c r="AI6">
        <v>2.9793695344165867</v>
      </c>
      <c r="AJ6">
        <v>-14115.502499999944</v>
      </c>
      <c r="AK6">
        <v>0.72022824164343702</v>
      </c>
      <c r="AL6">
        <v>36374209.369499996</v>
      </c>
      <c r="AM6">
        <v>2903.1479825000001</v>
      </c>
    </row>
    <row r="7" spans="1:39" ht="15" x14ac:dyDescent="0.25">
      <c r="A7" t="s">
        <v>105</v>
      </c>
      <c r="B7">
        <v>362589.95238095237</v>
      </c>
      <c r="C7">
        <v>0.41718759857678084</v>
      </c>
      <c r="D7">
        <v>176500.19047619047</v>
      </c>
      <c r="E7">
        <v>2.9174232902528657E-3</v>
      </c>
      <c r="F7">
        <v>0.74167908735667298</v>
      </c>
      <c r="G7">
        <v>53.2</v>
      </c>
      <c r="H7">
        <v>59.386666666666663</v>
      </c>
      <c r="I7">
        <v>1.3333333333333334E-2</v>
      </c>
      <c r="J7">
        <v>36.40571428571424</v>
      </c>
      <c r="K7">
        <v>11445.464120193694</v>
      </c>
      <c r="L7">
        <v>2410.0151774285714</v>
      </c>
      <c r="M7">
        <v>2881.4433608267364</v>
      </c>
      <c r="N7">
        <v>0.37427611338611905</v>
      </c>
      <c r="O7">
        <v>0.12920389180716024</v>
      </c>
      <c r="P7">
        <v>1.3814261589323466E-2</v>
      </c>
      <c r="Q7">
        <v>9572.8906621529786</v>
      </c>
      <c r="R7">
        <v>148.59047619047618</v>
      </c>
      <c r="S7">
        <v>62862.296320984475</v>
      </c>
      <c r="T7">
        <v>13.711062684271244</v>
      </c>
      <c r="U7">
        <v>16.219176620305088</v>
      </c>
      <c r="V7">
        <v>16.696190476190477</v>
      </c>
      <c r="W7">
        <v>144.34521341052994</v>
      </c>
      <c r="X7">
        <v>0.11985166748389542</v>
      </c>
      <c r="Y7">
        <v>0.15543544647380017</v>
      </c>
      <c r="Z7">
        <v>0.28064337440031145</v>
      </c>
      <c r="AA7">
        <v>164.4196719062567</v>
      </c>
      <c r="AB7">
        <v>6.3833873242889485</v>
      </c>
      <c r="AC7">
        <v>1.3115496701729963</v>
      </c>
      <c r="AD7">
        <v>2.9251842649710409</v>
      </c>
      <c r="AE7">
        <v>1.1311332656997952</v>
      </c>
      <c r="AF7">
        <v>48.095238095238095</v>
      </c>
      <c r="AG7">
        <v>4.1182487568857951E-2</v>
      </c>
      <c r="AH7">
        <v>43.843333333333334</v>
      </c>
      <c r="AI7">
        <v>3.6062639408081534</v>
      </c>
      <c r="AJ7">
        <v>3685.1619047620334</v>
      </c>
      <c r="AK7">
        <v>0.42793183706113347</v>
      </c>
      <c r="AL7">
        <v>27583742.242380954</v>
      </c>
      <c r="AM7">
        <v>2410.0151774285714</v>
      </c>
    </row>
    <row r="8" spans="1:39" ht="15" x14ac:dyDescent="0.25">
      <c r="A8" t="s">
        <v>107</v>
      </c>
      <c r="B8">
        <v>876228.45</v>
      </c>
      <c r="C8">
        <v>0.31896203397772249</v>
      </c>
      <c r="D8">
        <v>960655.7</v>
      </c>
      <c r="E8">
        <v>3.1560615432610567E-3</v>
      </c>
      <c r="F8">
        <v>0.69285834212540287</v>
      </c>
      <c r="G8">
        <v>51.055555555555557</v>
      </c>
      <c r="H8">
        <v>231.5795</v>
      </c>
      <c r="I8">
        <v>36.4285</v>
      </c>
      <c r="J8">
        <v>-31.686999999999983</v>
      </c>
      <c r="K8">
        <v>11659.642609134511</v>
      </c>
      <c r="L8">
        <v>3201.7825258000003</v>
      </c>
      <c r="M8">
        <v>4249.0437484385729</v>
      </c>
      <c r="N8">
        <v>0.7766641201930693</v>
      </c>
      <c r="O8">
        <v>0.16471302763395199</v>
      </c>
      <c r="P8">
        <v>2.3788549936248141E-2</v>
      </c>
      <c r="Q8">
        <v>8785.8921143653897</v>
      </c>
      <c r="R8">
        <v>209.75050000000002</v>
      </c>
      <c r="S8">
        <v>57605.359033709101</v>
      </c>
      <c r="T8">
        <v>12.869575996243158</v>
      </c>
      <c r="U8">
        <v>15.264719396616458</v>
      </c>
      <c r="V8">
        <v>25.2315</v>
      </c>
      <c r="W8">
        <v>126.89624183262985</v>
      </c>
      <c r="X8">
        <v>0.1149895681727931</v>
      </c>
      <c r="Y8">
        <v>0.1723756762678233</v>
      </c>
      <c r="Z8">
        <v>0.292507237390978</v>
      </c>
      <c r="AA8">
        <v>175.00815420310082</v>
      </c>
      <c r="AB8">
        <v>6.6803909327592503</v>
      </c>
      <c r="AC8">
        <v>1.3366133952530979</v>
      </c>
      <c r="AD8">
        <v>2.8852631871064265</v>
      </c>
      <c r="AE8">
        <v>1.032823875406208</v>
      </c>
      <c r="AF8">
        <v>22.25</v>
      </c>
      <c r="AG8">
        <v>5.7423012915435945E-2</v>
      </c>
      <c r="AH8">
        <v>107.117</v>
      </c>
      <c r="AI8">
        <v>3.0043380213813347</v>
      </c>
      <c r="AJ8">
        <v>-32057.719500000123</v>
      </c>
      <c r="AK8">
        <v>0.63429545721681224</v>
      </c>
      <c r="AL8">
        <v>37331639.963000007</v>
      </c>
      <c r="AM8">
        <v>3201.7825258000003</v>
      </c>
    </row>
    <row r="9" spans="1:39" ht="15" x14ac:dyDescent="0.25">
      <c r="A9" t="s">
        <v>108</v>
      </c>
      <c r="B9">
        <v>1234995.8999999999</v>
      </c>
      <c r="C9">
        <v>0.36804736052101134</v>
      </c>
      <c r="D9">
        <v>1268739.6499999999</v>
      </c>
      <c r="E9">
        <v>3.334582029004158E-3</v>
      </c>
      <c r="F9">
        <v>0.76500316425295467</v>
      </c>
      <c r="G9">
        <v>68</v>
      </c>
      <c r="H9">
        <v>33.107500000000002</v>
      </c>
      <c r="I9">
        <v>0</v>
      </c>
      <c r="J9">
        <v>-22.557500000000005</v>
      </c>
      <c r="K9">
        <v>12121.957642895111</v>
      </c>
      <c r="L9">
        <v>3226.3145314999992</v>
      </c>
      <c r="M9">
        <v>3704.0941965345673</v>
      </c>
      <c r="N9">
        <v>8.7528040630529547E-2</v>
      </c>
      <c r="O9">
        <v>0.11227705667357374</v>
      </c>
      <c r="P9">
        <v>6.4490779329956964E-3</v>
      </c>
      <c r="Q9">
        <v>10558.383782488407</v>
      </c>
      <c r="R9">
        <v>197.51350000000005</v>
      </c>
      <c r="S9">
        <v>71458.222526561454</v>
      </c>
      <c r="T9">
        <v>14.637733623271316</v>
      </c>
      <c r="U9">
        <v>16.334653233829581</v>
      </c>
      <c r="V9">
        <v>19.706499999999998</v>
      </c>
      <c r="W9">
        <v>163.71829251769722</v>
      </c>
      <c r="X9">
        <v>0.11691262267138131</v>
      </c>
      <c r="Y9">
        <v>0.14428028559493392</v>
      </c>
      <c r="Z9">
        <v>0.26742890041627987</v>
      </c>
      <c r="AA9">
        <v>168.09067891711845</v>
      </c>
      <c r="AB9">
        <v>6.1500507981178405</v>
      </c>
      <c r="AC9">
        <v>1.2463151546688687</v>
      </c>
      <c r="AD9">
        <v>2.8239191775456773</v>
      </c>
      <c r="AE9">
        <v>0.89100437853645431</v>
      </c>
      <c r="AF9">
        <v>34.9</v>
      </c>
      <c r="AG9">
        <v>0.19035751558058261</v>
      </c>
      <c r="AH9">
        <v>84.143333333333359</v>
      </c>
      <c r="AI9">
        <v>5.5417920532880842</v>
      </c>
      <c r="AJ9">
        <v>47672.135555555345</v>
      </c>
      <c r="AK9">
        <v>0.25221562761462102</v>
      </c>
      <c r="AL9">
        <v>39109248.093500003</v>
      </c>
      <c r="AM9">
        <v>3226.3145314999992</v>
      </c>
    </row>
    <row r="10" spans="1:39" ht="15" x14ac:dyDescent="0.25">
      <c r="A10" t="s">
        <v>110</v>
      </c>
      <c r="B10">
        <v>3037893.6666666665</v>
      </c>
      <c r="C10">
        <v>0.53877861172528307</v>
      </c>
      <c r="D10">
        <v>3340610.5833333335</v>
      </c>
      <c r="E10">
        <v>3.0136694934169775E-3</v>
      </c>
      <c r="F10">
        <v>0.73895330892533673</v>
      </c>
      <c r="G10">
        <v>25.1</v>
      </c>
      <c r="H10">
        <v>25.237500000000001</v>
      </c>
      <c r="I10">
        <v>0</v>
      </c>
      <c r="J10">
        <v>-13.791666666666666</v>
      </c>
      <c r="K10">
        <v>14696.228121688264</v>
      </c>
      <c r="L10">
        <v>2983.9566907499998</v>
      </c>
      <c r="M10">
        <v>3521.6422961065041</v>
      </c>
      <c r="N10">
        <v>0.14059763324219643</v>
      </c>
      <c r="O10">
        <v>0.11517203516458797</v>
      </c>
      <c r="P10">
        <v>2.2150855536284673E-2</v>
      </c>
      <c r="Q10">
        <v>12452.402755664138</v>
      </c>
      <c r="R10">
        <v>198.88333333333335</v>
      </c>
      <c r="S10">
        <v>77635.625513282503</v>
      </c>
      <c r="T10">
        <v>14.131400318444653</v>
      </c>
      <c r="U10">
        <v>15.003553292969084</v>
      </c>
      <c r="V10">
        <v>23.78</v>
      </c>
      <c r="W10">
        <v>125.48177841673677</v>
      </c>
      <c r="X10">
        <v>0.11974732171354517</v>
      </c>
      <c r="Y10">
        <v>0.13689143199954454</v>
      </c>
      <c r="Z10">
        <v>0.26496875102879947</v>
      </c>
      <c r="AA10">
        <v>201.38409465843438</v>
      </c>
      <c r="AB10">
        <v>7.032254712450615</v>
      </c>
      <c r="AC10">
        <v>1.4164562518365893</v>
      </c>
      <c r="AD10">
        <v>3.7817447026143327</v>
      </c>
      <c r="AE10">
        <v>0.77386105839038488</v>
      </c>
      <c r="AF10">
        <v>19.916666666666668</v>
      </c>
      <c r="AG10">
        <v>0.12549909203361118</v>
      </c>
      <c r="AH10">
        <v>89.490909090909113</v>
      </c>
      <c r="AI10">
        <v>5.5958794011717723</v>
      </c>
      <c r="AJ10">
        <v>14446.864999999525</v>
      </c>
      <c r="AK10">
        <v>0.27789382825785175</v>
      </c>
      <c r="AL10">
        <v>43852908.232500009</v>
      </c>
      <c r="AM10">
        <v>2983.9566907499998</v>
      </c>
    </row>
    <row r="11" spans="1:39" ht="15" x14ac:dyDescent="0.25">
      <c r="A11" t="s">
        <v>111</v>
      </c>
      <c r="B11">
        <v>834113.6</v>
      </c>
      <c r="C11">
        <v>0.32803034711581264</v>
      </c>
      <c r="D11">
        <v>946693.4</v>
      </c>
      <c r="E11">
        <v>3.4655791259081805E-3</v>
      </c>
      <c r="F11">
        <v>0.69474640531622955</v>
      </c>
      <c r="G11">
        <v>57.35</v>
      </c>
      <c r="H11">
        <v>250.74299999999999</v>
      </c>
      <c r="I11">
        <v>25.472500000000004</v>
      </c>
      <c r="J11">
        <v>-88.714500000000058</v>
      </c>
      <c r="K11">
        <v>12658.563897894104</v>
      </c>
      <c r="L11">
        <v>3071.7507103999997</v>
      </c>
      <c r="M11">
        <v>3999.5717784861722</v>
      </c>
      <c r="N11">
        <v>0.64531759268051836</v>
      </c>
      <c r="O11">
        <v>0.1579761872788204</v>
      </c>
      <c r="P11">
        <v>4.9958250218819583E-2</v>
      </c>
      <c r="Q11">
        <v>9722.0289569893612</v>
      </c>
      <c r="R11">
        <v>200.35149999999999</v>
      </c>
      <c r="S11">
        <v>62948.18888802929</v>
      </c>
      <c r="T11">
        <v>12.346800498124546</v>
      </c>
      <c r="U11">
        <v>15.331807899616424</v>
      </c>
      <c r="V11">
        <v>26.006</v>
      </c>
      <c r="W11">
        <v>118.11700032300237</v>
      </c>
      <c r="X11">
        <v>0.11615427890754586</v>
      </c>
      <c r="Y11">
        <v>0.1558461944331099</v>
      </c>
      <c r="Z11">
        <v>0.27749146699230987</v>
      </c>
      <c r="AA11">
        <v>185.12096312853188</v>
      </c>
      <c r="AB11">
        <v>6.0371443093407322</v>
      </c>
      <c r="AC11">
        <v>1.2240892334582119</v>
      </c>
      <c r="AD11">
        <v>3.149273410171487</v>
      </c>
      <c r="AE11">
        <v>0.97295570112872232</v>
      </c>
      <c r="AF11">
        <v>31.75</v>
      </c>
      <c r="AG11">
        <v>9.9675118035046625E-2</v>
      </c>
      <c r="AH11">
        <v>82.445999999999998</v>
      </c>
      <c r="AI11">
        <v>2.975339837548562</v>
      </c>
      <c r="AJ11">
        <v>55049.851499999873</v>
      </c>
      <c r="AK11">
        <v>0.55814262342165866</v>
      </c>
      <c r="AL11">
        <v>38883952.646000005</v>
      </c>
      <c r="AM11">
        <v>3071.7507103999997</v>
      </c>
    </row>
    <row r="12" spans="1:39" ht="15" x14ac:dyDescent="0.25">
      <c r="A12" t="s">
        <v>112</v>
      </c>
      <c r="B12">
        <v>833318.15789473685</v>
      </c>
      <c r="C12">
        <v>0.3509267115787697</v>
      </c>
      <c r="D12">
        <v>871421.89473684214</v>
      </c>
      <c r="E12">
        <v>1.3264611704773116E-2</v>
      </c>
      <c r="F12">
        <v>0.65152042030804336</v>
      </c>
      <c r="G12">
        <v>42.833333333333336</v>
      </c>
      <c r="H12">
        <v>45.102499999999999</v>
      </c>
      <c r="I12">
        <v>7.000000000000001E-3</v>
      </c>
      <c r="J12">
        <v>-23.831499999999977</v>
      </c>
      <c r="K12">
        <v>11344.231517274455</v>
      </c>
      <c r="L12">
        <v>1436.86088905</v>
      </c>
      <c r="M12">
        <v>1787.6931156211272</v>
      </c>
      <c r="N12">
        <v>0.558389823791829</v>
      </c>
      <c r="O12">
        <v>0.15836074089290775</v>
      </c>
      <c r="P12">
        <v>2.8161577650536169E-3</v>
      </c>
      <c r="Q12">
        <v>9117.9422469480178</v>
      </c>
      <c r="R12">
        <v>93.223500000000016</v>
      </c>
      <c r="S12">
        <v>53831.752186948564</v>
      </c>
      <c r="T12">
        <v>13.115255273616629</v>
      </c>
      <c r="U12">
        <v>15.413075984596153</v>
      </c>
      <c r="V12">
        <v>12.7545</v>
      </c>
      <c r="W12">
        <v>112.65521102748046</v>
      </c>
      <c r="X12">
        <v>0.11000534683638095</v>
      </c>
      <c r="Y12">
        <v>0.19561054896380733</v>
      </c>
      <c r="Z12">
        <v>0.31195982175708969</v>
      </c>
      <c r="AA12">
        <v>193.56957386730122</v>
      </c>
      <c r="AB12">
        <v>6.3153151222321871</v>
      </c>
      <c r="AC12">
        <v>1.4060494681402804</v>
      </c>
      <c r="AD12">
        <v>2.7512274381405559</v>
      </c>
      <c r="AE12">
        <v>1.2614745605468412</v>
      </c>
      <c r="AF12">
        <v>106.25</v>
      </c>
      <c r="AG12">
        <v>1.3980683111791833E-2</v>
      </c>
      <c r="AH12">
        <v>18.175000000000001</v>
      </c>
      <c r="AI12">
        <v>3.1126934543176747</v>
      </c>
      <c r="AJ12">
        <v>-17489.013500000001</v>
      </c>
      <c r="AK12">
        <v>0.51745305423904742</v>
      </c>
      <c r="AL12">
        <v>16300082.583500002</v>
      </c>
      <c r="AM12">
        <v>1436.86088905</v>
      </c>
    </row>
    <row r="13" spans="1:39" ht="15" x14ac:dyDescent="0.25">
      <c r="A13" t="s">
        <v>114</v>
      </c>
      <c r="B13">
        <v>599001.5</v>
      </c>
      <c r="C13">
        <v>0.34132118231728792</v>
      </c>
      <c r="D13">
        <v>591201.15</v>
      </c>
      <c r="E13">
        <v>5.1856458670597226E-3</v>
      </c>
      <c r="F13">
        <v>0.72065625555619917</v>
      </c>
      <c r="G13">
        <v>45.263157894736842</v>
      </c>
      <c r="H13">
        <v>68.362499999999997</v>
      </c>
      <c r="I13">
        <v>5.6000000000000008E-2</v>
      </c>
      <c r="J13">
        <v>-37.040999999999968</v>
      </c>
      <c r="K13">
        <v>10478.225804673242</v>
      </c>
      <c r="L13">
        <v>2450.7554779500001</v>
      </c>
      <c r="M13">
        <v>3001.8077629808708</v>
      </c>
      <c r="N13">
        <v>0.45726512672630781</v>
      </c>
      <c r="O13">
        <v>0.15364536829066802</v>
      </c>
      <c r="P13">
        <v>2.0345268999136461E-2</v>
      </c>
      <c r="Q13">
        <v>8554.7014724552337</v>
      </c>
      <c r="R13">
        <v>150.37650000000002</v>
      </c>
      <c r="S13">
        <v>58326.496513750491</v>
      </c>
      <c r="T13">
        <v>12.349003999960102</v>
      </c>
      <c r="U13">
        <v>16.297463220317006</v>
      </c>
      <c r="V13">
        <v>20.288999999999998</v>
      </c>
      <c r="W13">
        <v>120.79232480408105</v>
      </c>
      <c r="X13">
        <v>0.11249796545231974</v>
      </c>
      <c r="Y13">
        <v>0.16997139379905365</v>
      </c>
      <c r="Z13">
        <v>0.28878514439271435</v>
      </c>
      <c r="AA13">
        <v>167.83371646038677</v>
      </c>
      <c r="AB13">
        <v>5.7842361361997519</v>
      </c>
      <c r="AC13">
        <v>1.3247413944005559</v>
      </c>
      <c r="AD13">
        <v>2.9403545067409902</v>
      </c>
      <c r="AE13">
        <v>1.185506983567604</v>
      </c>
      <c r="AF13">
        <v>67.75</v>
      </c>
      <c r="AG13">
        <v>2.8901796664850089E-2</v>
      </c>
      <c r="AH13">
        <v>17.573499999999996</v>
      </c>
      <c r="AI13">
        <v>3.2815665717503548</v>
      </c>
      <c r="AJ13">
        <v>12817.169500000076</v>
      </c>
      <c r="AK13">
        <v>0.48347155243193513</v>
      </c>
      <c r="AL13">
        <v>25679569.289999999</v>
      </c>
      <c r="AM13">
        <v>2450.7554779500001</v>
      </c>
    </row>
    <row r="14" spans="1:39" ht="15" x14ac:dyDescent="0.25">
      <c r="A14" t="s">
        <v>116</v>
      </c>
      <c r="B14">
        <v>330046.95</v>
      </c>
      <c r="C14">
        <v>0.35479776437707805</v>
      </c>
      <c r="D14">
        <v>328922.5</v>
      </c>
      <c r="E14">
        <v>3.840007976446614E-3</v>
      </c>
      <c r="F14">
        <v>0.73257006319426576</v>
      </c>
      <c r="G14">
        <v>46.55</v>
      </c>
      <c r="H14">
        <v>45.840999999999994</v>
      </c>
      <c r="I14">
        <v>7.9000000000000001E-2</v>
      </c>
      <c r="J14">
        <v>18.782500000000056</v>
      </c>
      <c r="K14">
        <v>10481.340298338901</v>
      </c>
      <c r="L14">
        <v>1864.6711403499999</v>
      </c>
      <c r="M14">
        <v>2246.2683913096221</v>
      </c>
      <c r="N14">
        <v>0.41515851476346372</v>
      </c>
      <c r="O14">
        <v>0.14797113527386402</v>
      </c>
      <c r="P14">
        <v>8.8370068284035624E-3</v>
      </c>
      <c r="Q14">
        <v>8700.7647181044522</v>
      </c>
      <c r="R14">
        <v>118.00750000000001</v>
      </c>
      <c r="S14">
        <v>55665.548770205285</v>
      </c>
      <c r="T14">
        <v>13.751244624282354</v>
      </c>
      <c r="U14">
        <v>15.801293480075413</v>
      </c>
      <c r="V14">
        <v>15.636500000000002</v>
      </c>
      <c r="W14">
        <v>119.25118411089434</v>
      </c>
      <c r="X14">
        <v>0.11136522929361681</v>
      </c>
      <c r="Y14">
        <v>0.17264322759336023</v>
      </c>
      <c r="Z14">
        <v>0.29195614593810709</v>
      </c>
      <c r="AA14">
        <v>175.02928153794446</v>
      </c>
      <c r="AB14">
        <v>5.746430253448481</v>
      </c>
      <c r="AC14">
        <v>1.3690829484326246</v>
      </c>
      <c r="AD14">
        <v>2.7883847330063958</v>
      </c>
      <c r="AE14">
        <v>1.1754155372841506</v>
      </c>
      <c r="AF14">
        <v>95.85</v>
      </c>
      <c r="AG14">
        <v>2.5179532532258159E-2</v>
      </c>
      <c r="AH14">
        <v>11.688999999999998</v>
      </c>
      <c r="AI14">
        <v>3.493498870673585</v>
      </c>
      <c r="AJ14">
        <v>-10121.68899999978</v>
      </c>
      <c r="AK14">
        <v>0.49003532175153924</v>
      </c>
      <c r="AL14">
        <v>19544252.766500004</v>
      </c>
      <c r="AM14">
        <v>1864.6711403499999</v>
      </c>
    </row>
    <row r="15" spans="1:39" ht="15" x14ac:dyDescent="0.25">
      <c r="A15" t="s">
        <v>118</v>
      </c>
      <c r="B15">
        <v>662329.57894736843</v>
      </c>
      <c r="C15">
        <v>0.30555939135116222</v>
      </c>
      <c r="D15">
        <v>600084.57894736843</v>
      </c>
      <c r="E15">
        <v>4.688202965417815E-3</v>
      </c>
      <c r="F15">
        <v>0.66675439740962428</v>
      </c>
      <c r="G15">
        <v>18.764705882352942</v>
      </c>
      <c r="H15">
        <v>28.846000000000004</v>
      </c>
      <c r="I15">
        <v>0</v>
      </c>
      <c r="J15">
        <v>28.432499999999976</v>
      </c>
      <c r="K15">
        <v>11033.48423234337</v>
      </c>
      <c r="L15">
        <v>1257.5231714500001</v>
      </c>
      <c r="M15">
        <v>1586.9809198490641</v>
      </c>
      <c r="N15">
        <v>0.58808184786550011</v>
      </c>
      <c r="O15">
        <v>0.16448761135867818</v>
      </c>
      <c r="P15">
        <v>7.0313123851265492E-3</v>
      </c>
      <c r="Q15">
        <v>8742.9293638386189</v>
      </c>
      <c r="R15">
        <v>80.645499999999998</v>
      </c>
      <c r="S15">
        <v>54618.823368941848</v>
      </c>
      <c r="T15">
        <v>13.156964740748089</v>
      </c>
      <c r="U15">
        <v>15.593221834448292</v>
      </c>
      <c r="V15">
        <v>11.603</v>
      </c>
      <c r="W15">
        <v>108.37914086443159</v>
      </c>
      <c r="X15">
        <v>0.11102555516273274</v>
      </c>
      <c r="Y15">
        <v>0.16987716792173271</v>
      </c>
      <c r="Z15">
        <v>0.30387942145924762</v>
      </c>
      <c r="AA15">
        <v>198.77184426890588</v>
      </c>
      <c r="AB15">
        <v>5.6846072714776197</v>
      </c>
      <c r="AC15">
        <v>1.4448065532032699</v>
      </c>
      <c r="AD15">
        <v>2.7981804663302396</v>
      </c>
      <c r="AE15">
        <v>1.0624130380990375</v>
      </c>
      <c r="AF15">
        <v>51.3</v>
      </c>
      <c r="AG15">
        <v>3.1845524671274397E-2</v>
      </c>
      <c r="AH15">
        <v>21.002499999999991</v>
      </c>
      <c r="AI15">
        <v>3.293731716544237</v>
      </c>
      <c r="AJ15">
        <v>-29428.056000000099</v>
      </c>
      <c r="AK15">
        <v>0.4911084676600197</v>
      </c>
      <c r="AL15">
        <v>13874862.084000001</v>
      </c>
      <c r="AM15">
        <v>1257.5231714500001</v>
      </c>
    </row>
    <row r="16" spans="1:39" ht="15" x14ac:dyDescent="0.25">
      <c r="A16" t="s">
        <v>120</v>
      </c>
      <c r="B16">
        <v>1934947.7</v>
      </c>
      <c r="C16">
        <v>0.33496493710276221</v>
      </c>
      <c r="D16">
        <v>1736269.05</v>
      </c>
      <c r="E16">
        <v>2.0400569379221581E-3</v>
      </c>
      <c r="F16">
        <v>0.76781856393743264</v>
      </c>
      <c r="G16">
        <v>119.36842105263158</v>
      </c>
      <c r="H16">
        <v>231.78800000000001</v>
      </c>
      <c r="I16">
        <v>8.4000000000000158E-2</v>
      </c>
      <c r="J16">
        <v>-73.728500000000011</v>
      </c>
      <c r="K16">
        <v>11358.002356576037</v>
      </c>
      <c r="L16">
        <v>6350.1331498</v>
      </c>
      <c r="M16">
        <v>7798.0942200048103</v>
      </c>
      <c r="N16">
        <v>0.38595722066508031</v>
      </c>
      <c r="O16">
        <v>0.14802747074360256</v>
      </c>
      <c r="P16">
        <v>2.4083463675846972E-2</v>
      </c>
      <c r="Q16">
        <v>9249.0325514373581</v>
      </c>
      <c r="R16">
        <v>378.86</v>
      </c>
      <c r="S16">
        <v>66012.102698886127</v>
      </c>
      <c r="T16">
        <v>13.296864277041651</v>
      </c>
      <c r="U16">
        <v>16.761160190571715</v>
      </c>
      <c r="V16">
        <v>37.8765</v>
      </c>
      <c r="W16">
        <v>167.6536414346626</v>
      </c>
      <c r="X16">
        <v>0.11871511012679738</v>
      </c>
      <c r="Y16">
        <v>0.14960492237472522</v>
      </c>
      <c r="Z16">
        <v>0.27440353433503878</v>
      </c>
      <c r="AA16">
        <v>157.11920151334527</v>
      </c>
      <c r="AB16">
        <v>6.2579846112344164</v>
      </c>
      <c r="AC16">
        <v>1.1809165044355532</v>
      </c>
      <c r="AD16">
        <v>3.2350381644653901</v>
      </c>
      <c r="AE16">
        <v>0.87392911490275116</v>
      </c>
      <c r="AF16">
        <v>33.75</v>
      </c>
      <c r="AG16">
        <v>8.8919953992846704E-2</v>
      </c>
      <c r="AH16">
        <v>92.905999999999992</v>
      </c>
      <c r="AI16">
        <v>3.6588460308494013</v>
      </c>
      <c r="AJ16">
        <v>17672.784000000451</v>
      </c>
      <c r="AK16">
        <v>0.41648203691164887</v>
      </c>
      <c r="AL16">
        <v>72124827.280000001</v>
      </c>
      <c r="AM16">
        <v>6350.1331498</v>
      </c>
    </row>
    <row r="17" spans="1:39" ht="15" x14ac:dyDescent="0.25">
      <c r="A17" t="s">
        <v>121</v>
      </c>
      <c r="B17">
        <v>1841907.05</v>
      </c>
      <c r="C17">
        <v>0.36391291634322981</v>
      </c>
      <c r="D17">
        <v>1820249</v>
      </c>
      <c r="E17">
        <v>3.0412003482636609E-3</v>
      </c>
      <c r="F17">
        <v>0.76297595682687502</v>
      </c>
      <c r="G17">
        <v>69.578947368421055</v>
      </c>
      <c r="H17">
        <v>34.938000000000002</v>
      </c>
      <c r="I17">
        <v>0</v>
      </c>
      <c r="J17">
        <v>-16.518000000000001</v>
      </c>
      <c r="K17">
        <v>12545.94932901731</v>
      </c>
      <c r="L17">
        <v>3815.5148970499999</v>
      </c>
      <c r="M17">
        <v>4420.0135153972442</v>
      </c>
      <c r="N17">
        <v>9.8245926176261419E-2</v>
      </c>
      <c r="O17">
        <v>0.11392640230184475</v>
      </c>
      <c r="P17">
        <v>1.7044213495347755E-2</v>
      </c>
      <c r="Q17">
        <v>10830.115427418054</v>
      </c>
      <c r="R17">
        <v>233.01249999999999</v>
      </c>
      <c r="S17">
        <v>73196.637744756183</v>
      </c>
      <c r="T17">
        <v>14.417466874094737</v>
      </c>
      <c r="U17">
        <v>16.374721944316292</v>
      </c>
      <c r="V17">
        <v>25.509499999999996</v>
      </c>
      <c r="W17">
        <v>149.57231216017561</v>
      </c>
      <c r="X17">
        <v>0.11762583836014363</v>
      </c>
      <c r="Y17">
        <v>0.13831236650117973</v>
      </c>
      <c r="Z17">
        <v>0.26255892639139705</v>
      </c>
      <c r="AA17">
        <v>169.76586842861218</v>
      </c>
      <c r="AB17">
        <v>6.6032168956510935</v>
      </c>
      <c r="AC17">
        <v>1.2937711530261486</v>
      </c>
      <c r="AD17">
        <v>3.0198232983020157</v>
      </c>
      <c r="AE17">
        <v>0.82903497092814982</v>
      </c>
      <c r="AF17">
        <v>19.899999999999999</v>
      </c>
      <c r="AG17">
        <v>0.14932084267884591</v>
      </c>
      <c r="AH17">
        <v>123.54333333333335</v>
      </c>
      <c r="AI17">
        <v>5.2544785059099297</v>
      </c>
      <c r="AJ17">
        <v>65283.337222222006</v>
      </c>
      <c r="AK17">
        <v>0.2743755212955129</v>
      </c>
      <c r="AL17">
        <v>47869256.5625</v>
      </c>
      <c r="AM17">
        <v>3815.5148970499999</v>
      </c>
    </row>
    <row r="18" spans="1:39" ht="15" x14ac:dyDescent="0.25">
      <c r="A18" t="s">
        <v>123</v>
      </c>
      <c r="B18">
        <v>1029806.8095238095</v>
      </c>
      <c r="C18">
        <v>0.34969704554889991</v>
      </c>
      <c r="D18">
        <v>1094605.3333333333</v>
      </c>
      <c r="E18">
        <v>3.9989007607343719E-3</v>
      </c>
      <c r="F18">
        <v>0.752487017347932</v>
      </c>
      <c r="G18">
        <v>52.714285714285715</v>
      </c>
      <c r="H18">
        <v>79.551428571428573</v>
      </c>
      <c r="I18">
        <v>1.3333333333333282E-2</v>
      </c>
      <c r="J18">
        <v>33.029999999999959</v>
      </c>
      <c r="K18">
        <v>11685.470318891328</v>
      </c>
      <c r="L18">
        <v>2632.7474845714287</v>
      </c>
      <c r="M18">
        <v>3181.1901907971965</v>
      </c>
      <c r="N18">
        <v>0.39143711073924942</v>
      </c>
      <c r="O18">
        <v>0.13520568440757802</v>
      </c>
      <c r="P18">
        <v>1.5369737923699845E-2</v>
      </c>
      <c r="Q18">
        <v>9670.8749690899967</v>
      </c>
      <c r="R18">
        <v>165.08380952380952</v>
      </c>
      <c r="S18">
        <v>63723.73770321568</v>
      </c>
      <c r="T18">
        <v>13.228778455964646</v>
      </c>
      <c r="U18">
        <v>15.947944817639527</v>
      </c>
      <c r="V18">
        <v>19.20809523809524</v>
      </c>
      <c r="W18">
        <v>137.06447474031287</v>
      </c>
      <c r="X18">
        <v>0.11801608055958668</v>
      </c>
      <c r="Y18">
        <v>0.15314448988756724</v>
      </c>
      <c r="Z18">
        <v>0.27697158939502581</v>
      </c>
      <c r="AA18">
        <v>180.98643117918959</v>
      </c>
      <c r="AB18">
        <v>6.0047940657122512</v>
      </c>
      <c r="AC18">
        <v>1.1478390043975197</v>
      </c>
      <c r="AD18">
        <v>3.1422569519292951</v>
      </c>
      <c r="AE18">
        <v>1.0103317034790253</v>
      </c>
      <c r="AF18">
        <v>38.095238095238095</v>
      </c>
      <c r="AG18">
        <v>5.2176534069897987E-2</v>
      </c>
      <c r="AH18">
        <v>54.995714285714293</v>
      </c>
      <c r="AI18">
        <v>3.6316447731207537</v>
      </c>
      <c r="AJ18">
        <v>-3590.4990476190578</v>
      </c>
      <c r="AK18">
        <v>0.44537826942768682</v>
      </c>
      <c r="AL18">
        <v>30764892.58809524</v>
      </c>
      <c r="AM18">
        <v>2632.7474845714287</v>
      </c>
    </row>
    <row r="19" spans="1:39" ht="15" x14ac:dyDescent="0.25">
      <c r="A19" t="s">
        <v>125</v>
      </c>
      <c r="B19">
        <v>1246028.7368421052</v>
      </c>
      <c r="C19">
        <v>0.32677705309037353</v>
      </c>
      <c r="D19">
        <v>1247590.7894736843</v>
      </c>
      <c r="E19">
        <v>3.1853138261142117E-3</v>
      </c>
      <c r="F19">
        <v>0.78237447735101451</v>
      </c>
      <c r="G19">
        <v>57</v>
      </c>
      <c r="H19">
        <v>46.444000000000003</v>
      </c>
      <c r="I19">
        <v>1.6E-2</v>
      </c>
      <c r="J19">
        <v>-18.145499999999995</v>
      </c>
      <c r="K19">
        <v>11238.603829534539</v>
      </c>
      <c r="L19">
        <v>3626.4151299999999</v>
      </c>
      <c r="M19">
        <v>4171.8910254037555</v>
      </c>
      <c r="N19">
        <v>0.14441763182804718</v>
      </c>
      <c r="O19">
        <v>0.10875046229194392</v>
      </c>
      <c r="P19">
        <v>1.0918728766720098E-2</v>
      </c>
      <c r="Q19">
        <v>9769.1532974679358</v>
      </c>
      <c r="R19">
        <v>212.35050000000001</v>
      </c>
      <c r="S19">
        <v>67508.663153606889</v>
      </c>
      <c r="T19">
        <v>14.271687610813254</v>
      </c>
      <c r="U19">
        <v>17.07749748646695</v>
      </c>
      <c r="V19">
        <v>21.520499999999998</v>
      </c>
      <c r="W19">
        <v>168.50979902883299</v>
      </c>
      <c r="X19">
        <v>0.1168644278263966</v>
      </c>
      <c r="Y19">
        <v>0.15466662854770419</v>
      </c>
      <c r="Z19">
        <v>0.2771698843183234</v>
      </c>
      <c r="AA19">
        <v>168.48366171470278</v>
      </c>
      <c r="AB19">
        <v>5.829931181552876</v>
      </c>
      <c r="AC19">
        <v>1.253815195852906</v>
      </c>
      <c r="AD19">
        <v>2.996822601681822</v>
      </c>
      <c r="AE19">
        <v>0.85223601285007322</v>
      </c>
      <c r="AF19">
        <v>33.799999999999997</v>
      </c>
      <c r="AG19">
        <v>9.8161471723943919E-2</v>
      </c>
      <c r="AH19">
        <v>75.481500000000011</v>
      </c>
      <c r="AI19">
        <v>4.5643445857773841</v>
      </c>
      <c r="AJ19">
        <v>5343.8960000001825</v>
      </c>
      <c r="AK19">
        <v>0.32737028525345785</v>
      </c>
      <c r="AL19">
        <v>40755842.967500009</v>
      </c>
      <c r="AM19">
        <v>3626.4151299999999</v>
      </c>
    </row>
    <row r="20" spans="1:39" ht="15" x14ac:dyDescent="0.25">
      <c r="A20" t="s">
        <v>126</v>
      </c>
      <c r="B20">
        <v>1020961.8260869565</v>
      </c>
      <c r="C20">
        <v>0.37111312253784151</v>
      </c>
      <c r="D20">
        <v>965177.30434782605</v>
      </c>
      <c r="E20">
        <v>4.212151899244042E-3</v>
      </c>
      <c r="F20">
        <v>0.69728289607524141</v>
      </c>
      <c r="G20">
        <v>28.238095238095237</v>
      </c>
      <c r="H20">
        <v>47.741304347826095</v>
      </c>
      <c r="I20">
        <v>1.9934782608695654</v>
      </c>
      <c r="J20">
        <v>58.979565217391311</v>
      </c>
      <c r="K20">
        <v>12311.721279357049</v>
      </c>
      <c r="L20">
        <v>1639.7870063043476</v>
      </c>
      <c r="M20">
        <v>2032.8743659850393</v>
      </c>
      <c r="N20">
        <v>0.50222795230422279</v>
      </c>
      <c r="O20">
        <v>0.14657783230505506</v>
      </c>
      <c r="P20">
        <v>1.1553265741613059E-2</v>
      </c>
      <c r="Q20">
        <v>9931.061612530073</v>
      </c>
      <c r="R20">
        <v>106.88173913043477</v>
      </c>
      <c r="S20">
        <v>62140.112257350658</v>
      </c>
      <c r="T20">
        <v>12.359454577997626</v>
      </c>
      <c r="U20">
        <v>15.342068903867746</v>
      </c>
      <c r="V20">
        <v>13.435652173913043</v>
      </c>
      <c r="W20">
        <v>122.04744400038834</v>
      </c>
      <c r="X20">
        <v>0.11654908183126871</v>
      </c>
      <c r="Y20">
        <v>0.15096347817815794</v>
      </c>
      <c r="Z20">
        <v>0.2749406969745834</v>
      </c>
      <c r="AA20">
        <v>188.99469399792326</v>
      </c>
      <c r="AB20">
        <v>6.4781522944732819</v>
      </c>
      <c r="AC20">
        <v>1.4659487954046844</v>
      </c>
      <c r="AD20">
        <v>3.2796702728440721</v>
      </c>
      <c r="AE20">
        <v>0.99345087542092059</v>
      </c>
      <c r="AF20">
        <v>28.695652173913043</v>
      </c>
      <c r="AG20">
        <v>4.5969874530024227E-2</v>
      </c>
      <c r="AH20">
        <v>43.015217391304347</v>
      </c>
      <c r="AI20">
        <v>3.3984052923477184</v>
      </c>
      <c r="AJ20">
        <v>387.8604347826913</v>
      </c>
      <c r="AK20">
        <v>0.49272453185556897</v>
      </c>
      <c r="AL20">
        <v>20188600.579130433</v>
      </c>
      <c r="AM20">
        <v>1639.7870063043476</v>
      </c>
    </row>
    <row r="21" spans="1:39" ht="15" x14ac:dyDescent="0.25">
      <c r="A21" t="s">
        <v>127</v>
      </c>
      <c r="B21">
        <v>2399692.5</v>
      </c>
      <c r="C21">
        <v>0.36062602450850745</v>
      </c>
      <c r="D21">
        <v>2206420.7999999998</v>
      </c>
      <c r="E21">
        <v>2.278875351878807E-3</v>
      </c>
      <c r="F21">
        <v>0.75711335250897527</v>
      </c>
      <c r="G21">
        <v>123.05555555555556</v>
      </c>
      <c r="H21">
        <v>124.96900000000001</v>
      </c>
      <c r="I21">
        <v>8.500000000000002E-2</v>
      </c>
      <c r="J21">
        <v>-57.231999999999971</v>
      </c>
      <c r="K21">
        <v>10802.591052849642</v>
      </c>
      <c r="L21">
        <v>5913.2965744500007</v>
      </c>
      <c r="M21">
        <v>7130.1382685832405</v>
      </c>
      <c r="N21">
        <v>0.29723548937057659</v>
      </c>
      <c r="O21">
        <v>0.13973733410738925</v>
      </c>
      <c r="P21">
        <v>1.3957904979199671E-2</v>
      </c>
      <c r="Q21">
        <v>8959.0022327424995</v>
      </c>
      <c r="R21">
        <v>344.14749999999992</v>
      </c>
      <c r="S21">
        <v>65394.873253474165</v>
      </c>
      <c r="T21">
        <v>12.805846330425183</v>
      </c>
      <c r="U21">
        <v>17.182448149267394</v>
      </c>
      <c r="V21">
        <v>33.007999999999996</v>
      </c>
      <c r="W21">
        <v>179.14737561954675</v>
      </c>
      <c r="X21">
        <v>0.11783497405616579</v>
      </c>
      <c r="Y21">
        <v>0.15293656586483437</v>
      </c>
      <c r="Z21">
        <v>0.27693143098682271</v>
      </c>
      <c r="AA21">
        <v>152.75207976254998</v>
      </c>
      <c r="AB21">
        <v>6.4448399011213002</v>
      </c>
      <c r="AC21">
        <v>1.2080798015340621</v>
      </c>
      <c r="AD21">
        <v>3.3252666452887443</v>
      </c>
      <c r="AE21">
        <v>0.90771080906001145</v>
      </c>
      <c r="AF21">
        <v>32.5</v>
      </c>
      <c r="AG21">
        <v>8.5906444056488146E-2</v>
      </c>
      <c r="AH21">
        <v>87.870499999999993</v>
      </c>
      <c r="AI21">
        <v>3.8131276886351206</v>
      </c>
      <c r="AJ21">
        <v>24167.273500000359</v>
      </c>
      <c r="AK21">
        <v>0.38569997371482562</v>
      </c>
      <c r="AL21">
        <v>63878924.668000005</v>
      </c>
      <c r="AM21">
        <v>5913.2965744500007</v>
      </c>
    </row>
    <row r="22" spans="1:39" ht="15" x14ac:dyDescent="0.25">
      <c r="A22" t="s">
        <v>129</v>
      </c>
      <c r="B22">
        <v>401166.55</v>
      </c>
      <c r="C22">
        <v>0.35013400797653771</v>
      </c>
      <c r="D22">
        <v>416576.55</v>
      </c>
      <c r="E22">
        <v>3.5382188396713928E-3</v>
      </c>
      <c r="F22">
        <v>0.73211954670436152</v>
      </c>
      <c r="G22">
        <v>45</v>
      </c>
      <c r="H22">
        <v>52.463999999999999</v>
      </c>
      <c r="I22">
        <v>7.8999999999999918E-2</v>
      </c>
      <c r="J22">
        <v>43.754000000000019</v>
      </c>
      <c r="K22">
        <v>10299.15447720363</v>
      </c>
      <c r="L22">
        <v>2054.8333498000002</v>
      </c>
      <c r="M22">
        <v>2470.543348138448</v>
      </c>
      <c r="N22">
        <v>0.41139553184801053</v>
      </c>
      <c r="O22">
        <v>0.14514080600698259</v>
      </c>
      <c r="P22">
        <v>1.3122673623447141E-2</v>
      </c>
      <c r="Q22">
        <v>8566.1504828265133</v>
      </c>
      <c r="R22">
        <v>126.423</v>
      </c>
      <c r="S22">
        <v>56234.034522990274</v>
      </c>
      <c r="T22">
        <v>13.649019561313999</v>
      </c>
      <c r="U22">
        <v>16.25363541286</v>
      </c>
      <c r="V22">
        <v>15.400499999999999</v>
      </c>
      <c r="W22">
        <v>133.42640497386446</v>
      </c>
      <c r="X22">
        <v>0.11302129654589356</v>
      </c>
      <c r="Y22">
        <v>0.16892165617473923</v>
      </c>
      <c r="Z22">
        <v>0.28898248306410196</v>
      </c>
      <c r="AA22">
        <v>172.40055016358389</v>
      </c>
      <c r="AB22">
        <v>6.1708775303849457</v>
      </c>
      <c r="AC22">
        <v>1.3412914829004245</v>
      </c>
      <c r="AD22">
        <v>2.8497816286826638</v>
      </c>
      <c r="AE22">
        <v>1.2334279575872467</v>
      </c>
      <c r="AF22">
        <v>86.1</v>
      </c>
      <c r="AG22">
        <v>2.4297004004989835E-2</v>
      </c>
      <c r="AH22">
        <v>15.268000000000001</v>
      </c>
      <c r="AI22">
        <v>3.3459371206989346</v>
      </c>
      <c r="AJ22">
        <v>2693.6950000000652</v>
      </c>
      <c r="AK22">
        <v>0.47315961985982874</v>
      </c>
      <c r="AL22">
        <v>21163046.094499998</v>
      </c>
      <c r="AM22">
        <v>2054.8333498000002</v>
      </c>
    </row>
    <row r="23" spans="1:39" ht="15" x14ac:dyDescent="0.25">
      <c r="A23" t="s">
        <v>131</v>
      </c>
      <c r="B23">
        <v>482680.35</v>
      </c>
      <c r="C23">
        <v>0.26268964174567144</v>
      </c>
      <c r="D23">
        <v>423261.7</v>
      </c>
      <c r="E23">
        <v>3.6915194009962244E-3</v>
      </c>
      <c r="F23">
        <v>0.71074560798825526</v>
      </c>
      <c r="G23">
        <v>29.166666666666668</v>
      </c>
      <c r="H23">
        <v>52.783500000000004</v>
      </c>
      <c r="I23">
        <v>0</v>
      </c>
      <c r="J23">
        <v>-11.24199999999999</v>
      </c>
      <c r="K23">
        <v>10952.149689420481</v>
      </c>
      <c r="L23">
        <v>1522.4800261</v>
      </c>
      <c r="M23">
        <v>1931.3776345256629</v>
      </c>
      <c r="N23">
        <v>0.6204008637601397</v>
      </c>
      <c r="O23">
        <v>0.1591037881268661</v>
      </c>
      <c r="P23">
        <v>1.5597376052827283E-3</v>
      </c>
      <c r="Q23">
        <v>8633.4380428378336</v>
      </c>
      <c r="R23">
        <v>101.867</v>
      </c>
      <c r="S23">
        <v>52827.058885605751</v>
      </c>
      <c r="T23">
        <v>13.360067539046012</v>
      </c>
      <c r="U23">
        <v>14.94576286824978</v>
      </c>
      <c r="V23">
        <v>13.838999999999999</v>
      </c>
      <c r="W23">
        <v>110.01373120167644</v>
      </c>
      <c r="X23">
        <v>0.11684923039074538</v>
      </c>
      <c r="Y23">
        <v>0.1911382915397393</v>
      </c>
      <c r="Z23">
        <v>0.31282562846552103</v>
      </c>
      <c r="AA23">
        <v>195.59708166604236</v>
      </c>
      <c r="AB23">
        <v>5.485409008583658</v>
      </c>
      <c r="AC23">
        <v>1.3792700407481513</v>
      </c>
      <c r="AD23">
        <v>2.7236540290702274</v>
      </c>
      <c r="AE23">
        <v>1.0918047127988957</v>
      </c>
      <c r="AF23">
        <v>45.5</v>
      </c>
      <c r="AG23">
        <v>1.7669025650281223E-2</v>
      </c>
      <c r="AH23">
        <v>33.875500000000002</v>
      </c>
      <c r="AI23">
        <v>3.1919455343722554</v>
      </c>
      <c r="AJ23">
        <v>-44325.041999999783</v>
      </c>
      <c r="AK23">
        <v>0.54146577899287796</v>
      </c>
      <c r="AL23">
        <v>16674429.145</v>
      </c>
      <c r="AM23">
        <v>1522.4800261</v>
      </c>
    </row>
    <row r="24" spans="1:39" ht="15" x14ac:dyDescent="0.25">
      <c r="A24" t="s">
        <v>133</v>
      </c>
      <c r="B24">
        <v>508648</v>
      </c>
      <c r="C24">
        <v>0.31816686339408284</v>
      </c>
      <c r="D24">
        <v>514183.1</v>
      </c>
      <c r="E24">
        <v>4.8679144178826687E-3</v>
      </c>
      <c r="F24">
        <v>0.71045648553768814</v>
      </c>
      <c r="G24">
        <v>51</v>
      </c>
      <c r="H24">
        <v>62.476500000000009</v>
      </c>
      <c r="I24">
        <v>0.05</v>
      </c>
      <c r="J24">
        <v>-26.687499999999943</v>
      </c>
      <c r="K24">
        <v>10801.999628823025</v>
      </c>
      <c r="L24">
        <v>1959.0525375999998</v>
      </c>
      <c r="M24">
        <v>2478.1730741371775</v>
      </c>
      <c r="N24">
        <v>0.58280119868491265</v>
      </c>
      <c r="O24">
        <v>0.16445927185020889</v>
      </c>
      <c r="P24">
        <v>6.4413677570175241E-3</v>
      </c>
      <c r="Q24">
        <v>8539.2279517716233</v>
      </c>
      <c r="R24">
        <v>124.7405</v>
      </c>
      <c r="S24">
        <v>56070.994344258688</v>
      </c>
      <c r="T24">
        <v>13.456736184318645</v>
      </c>
      <c r="U24">
        <v>15.705023930479674</v>
      </c>
      <c r="V24">
        <v>17.021000000000001</v>
      </c>
      <c r="W24">
        <v>115.09620689736207</v>
      </c>
      <c r="X24">
        <v>0.11048355939800093</v>
      </c>
      <c r="Y24">
        <v>0.17331261400066467</v>
      </c>
      <c r="Z24">
        <v>0.30032813616023668</v>
      </c>
      <c r="AA24">
        <v>183.38515333546104</v>
      </c>
      <c r="AB24">
        <v>5.3510742589339255</v>
      </c>
      <c r="AC24">
        <v>1.2548336885299176</v>
      </c>
      <c r="AD24">
        <v>2.6577128030681854</v>
      </c>
      <c r="AE24">
        <v>1.1765019311722038</v>
      </c>
      <c r="AF24">
        <v>89.5</v>
      </c>
      <c r="AG24">
        <v>1.6954847380371684E-2</v>
      </c>
      <c r="AH24">
        <v>17.140000000000008</v>
      </c>
      <c r="AI24">
        <v>3.0332700656908851</v>
      </c>
      <c r="AJ24">
        <v>-27847.177999999956</v>
      </c>
      <c r="AK24">
        <v>0.51052782614936931</v>
      </c>
      <c r="AL24">
        <v>21161684.783999998</v>
      </c>
      <c r="AM24">
        <v>1959.0525375999998</v>
      </c>
    </row>
    <row r="25" spans="1:39" ht="15" x14ac:dyDescent="0.25">
      <c r="A25" t="s">
        <v>135</v>
      </c>
      <c r="B25">
        <v>1414131.6</v>
      </c>
      <c r="C25">
        <v>0.33806698479899633</v>
      </c>
      <c r="D25">
        <v>1087311.6499999999</v>
      </c>
      <c r="E25">
        <v>1.7395552341464395E-3</v>
      </c>
      <c r="F25">
        <v>0.64623463082765764</v>
      </c>
      <c r="G25">
        <v>25.6</v>
      </c>
      <c r="H25">
        <v>244.05199999999996</v>
      </c>
      <c r="I25">
        <v>79.782499999999999</v>
      </c>
      <c r="J25">
        <v>-56.535000000000025</v>
      </c>
      <c r="K25">
        <v>12608.333068419968</v>
      </c>
      <c r="L25">
        <v>2493.7350784500004</v>
      </c>
      <c r="M25">
        <v>3468.6019654544116</v>
      </c>
      <c r="N25">
        <v>0.91048024394044502</v>
      </c>
      <c r="O25">
        <v>0.18554690474081867</v>
      </c>
      <c r="P25">
        <v>2.9709043931823362E-2</v>
      </c>
      <c r="Q25">
        <v>9064.7017924355278</v>
      </c>
      <c r="R25">
        <v>165.14499999999998</v>
      </c>
      <c r="S25">
        <v>57834.001295830938</v>
      </c>
      <c r="T25">
        <v>11.430561022132068</v>
      </c>
      <c r="U25">
        <v>15.100275990493202</v>
      </c>
      <c r="V25">
        <v>23.222999999999999</v>
      </c>
      <c r="W25">
        <v>107.38212455109158</v>
      </c>
      <c r="X25">
        <v>0.11589152347106878</v>
      </c>
      <c r="Y25">
        <v>0.16035382656235428</v>
      </c>
      <c r="Z25">
        <v>0.28303579026542286</v>
      </c>
      <c r="AA25">
        <v>194.71246332301041</v>
      </c>
      <c r="AB25">
        <v>6.658983376558222</v>
      </c>
      <c r="AC25">
        <v>1.4693053245800274</v>
      </c>
      <c r="AD25">
        <v>3.0808451064778022</v>
      </c>
      <c r="AE25">
        <v>0.85131412709342147</v>
      </c>
      <c r="AF25">
        <v>17.05</v>
      </c>
      <c r="AG25">
        <v>8.2981835315214983E-2</v>
      </c>
      <c r="AH25">
        <v>93.481500000000011</v>
      </c>
      <c r="AI25">
        <v>2.9567255212141825</v>
      </c>
      <c r="AJ25">
        <v>6850.875500000082</v>
      </c>
      <c r="AK25">
        <v>0.70449488652302161</v>
      </c>
      <c r="AL25">
        <v>31441842.453500003</v>
      </c>
      <c r="AM25">
        <v>2493.7350784500004</v>
      </c>
    </row>
    <row r="26" spans="1:39" ht="15" x14ac:dyDescent="0.25">
      <c r="A26" t="s">
        <v>137</v>
      </c>
      <c r="B26">
        <v>2361009.1818181816</v>
      </c>
      <c r="C26">
        <v>0.25359452714986147</v>
      </c>
      <c r="D26">
        <v>1856381.8636363635</v>
      </c>
      <c r="E26">
        <v>2.4701104278509142E-3</v>
      </c>
      <c r="F26">
        <v>0.62139619794574485</v>
      </c>
      <c r="G26">
        <v>72.409090909090907</v>
      </c>
      <c r="H26">
        <v>984.44272727272755</v>
      </c>
      <c r="I26">
        <v>388.31409090909091</v>
      </c>
      <c r="J26">
        <v>-353.3740909090908</v>
      </c>
      <c r="K26">
        <v>13053.2423722412</v>
      </c>
      <c r="L26">
        <v>5596.6754263636367</v>
      </c>
      <c r="M26">
        <v>7817.3292680009208</v>
      </c>
      <c r="N26">
        <v>0.90045891268797518</v>
      </c>
      <c r="O26">
        <v>0.18400206895620733</v>
      </c>
      <c r="P26">
        <v>4.5092608842273875E-2</v>
      </c>
      <c r="Q26">
        <v>9345.2326638113791</v>
      </c>
      <c r="R26">
        <v>379.86909090909086</v>
      </c>
      <c r="S26">
        <v>57806.603643360395</v>
      </c>
      <c r="T26">
        <v>11.389928587838872</v>
      </c>
      <c r="U26">
        <v>14.733168768666715</v>
      </c>
      <c r="V26">
        <v>53.25363636363636</v>
      </c>
      <c r="W26">
        <v>105.09470917905735</v>
      </c>
      <c r="X26">
        <v>0.11648114812651711</v>
      </c>
      <c r="Y26">
        <v>0.15807220984846884</v>
      </c>
      <c r="Z26">
        <v>0.28262115728410742</v>
      </c>
      <c r="AA26">
        <v>177.32586626461551</v>
      </c>
      <c r="AB26">
        <v>6.808331012366871</v>
      </c>
      <c r="AC26">
        <v>1.4771911492102283</v>
      </c>
      <c r="AD26">
        <v>3.335597605467945</v>
      </c>
      <c r="AE26">
        <v>0.75185009675008674</v>
      </c>
      <c r="AF26">
        <v>17.59090909090909</v>
      </c>
      <c r="AG26">
        <v>0.14618408839641664</v>
      </c>
      <c r="AH26">
        <v>117.33090909090907</v>
      </c>
      <c r="AI26">
        <v>2.8662007377425076</v>
      </c>
      <c r="AJ26">
        <v>275761.56772727193</v>
      </c>
      <c r="AK26">
        <v>0.67931071145335065</v>
      </c>
      <c r="AL26">
        <v>73054760.819090903</v>
      </c>
      <c r="AM26">
        <v>5596.6754263636367</v>
      </c>
    </row>
    <row r="27" spans="1:39" ht="15" x14ac:dyDescent="0.25">
      <c r="A27" t="s">
        <v>138</v>
      </c>
      <c r="B27">
        <v>135211.14285714287</v>
      </c>
      <c r="C27">
        <v>0.29906586645967276</v>
      </c>
      <c r="D27">
        <v>175405.61904761905</v>
      </c>
      <c r="E27">
        <v>5.4157297093386783E-3</v>
      </c>
      <c r="F27">
        <v>0.74354598628330526</v>
      </c>
      <c r="G27">
        <v>46.75</v>
      </c>
      <c r="H27">
        <v>58.561428571428571</v>
      </c>
      <c r="I27">
        <v>7.5238095238095243E-2</v>
      </c>
      <c r="J27">
        <v>48.441904761904738</v>
      </c>
      <c r="K27">
        <v>10158.97257988847</v>
      </c>
      <c r="L27">
        <v>2386.8593791428571</v>
      </c>
      <c r="M27">
        <v>2882.1794528296241</v>
      </c>
      <c r="N27">
        <v>0.42900761012578026</v>
      </c>
      <c r="O27">
        <v>0.14385102472803799</v>
      </c>
      <c r="P27">
        <v>1.6623028775622908E-2</v>
      </c>
      <c r="Q27">
        <v>8413.0913364731732</v>
      </c>
      <c r="R27">
        <v>142.60285714285715</v>
      </c>
      <c r="S27">
        <v>58350.96507115999</v>
      </c>
      <c r="T27">
        <v>13.057575818289887</v>
      </c>
      <c r="U27">
        <v>16.737808953938007</v>
      </c>
      <c r="V27">
        <v>17.721904761904764</v>
      </c>
      <c r="W27">
        <v>134.68413306642304</v>
      </c>
      <c r="X27">
        <v>0.11140077201483445</v>
      </c>
      <c r="Y27">
        <v>0.16335723381254666</v>
      </c>
      <c r="Z27">
        <v>0.28970172807146222</v>
      </c>
      <c r="AA27">
        <v>159.98650320632504</v>
      </c>
      <c r="AB27">
        <v>6.2305489457700816</v>
      </c>
      <c r="AC27">
        <v>1.451384384994409</v>
      </c>
      <c r="AD27">
        <v>2.7342578678020453</v>
      </c>
      <c r="AE27">
        <v>1.1579838177649155</v>
      </c>
      <c r="AF27">
        <v>65.238095238095241</v>
      </c>
      <c r="AG27">
        <v>2.6880110161297717E-2</v>
      </c>
      <c r="AH27">
        <v>19.893333333333334</v>
      </c>
      <c r="AI27">
        <v>3.2904973662192787</v>
      </c>
      <c r="AJ27">
        <v>-8573.1733333333395</v>
      </c>
      <c r="AK27">
        <v>0.46533974259488703</v>
      </c>
      <c r="AL27">
        <v>24248038.984761905</v>
      </c>
      <c r="AM27">
        <v>2386.8593791428571</v>
      </c>
    </row>
    <row r="28" spans="1:39" ht="15" x14ac:dyDescent="0.25">
      <c r="A28" t="s">
        <v>140</v>
      </c>
      <c r="B28">
        <v>4522625.7894736845</v>
      </c>
      <c r="C28">
        <v>0.37942894384069237</v>
      </c>
      <c r="D28">
        <v>3815185.0526315789</v>
      </c>
      <c r="E28">
        <v>2.3618192250206911E-3</v>
      </c>
      <c r="F28">
        <v>0.77241373374368527</v>
      </c>
      <c r="G28">
        <v>126.73684210526316</v>
      </c>
      <c r="H28">
        <v>115.98249999999999</v>
      </c>
      <c r="I28">
        <v>1.7999999999999999E-2</v>
      </c>
      <c r="J28">
        <v>-7.3159999999999954</v>
      </c>
      <c r="K28">
        <v>11830.707836404779</v>
      </c>
      <c r="L28">
        <v>7738.2693586000005</v>
      </c>
      <c r="M28">
        <v>9138.7806720260578</v>
      </c>
      <c r="N28">
        <v>0.17956109145461244</v>
      </c>
      <c r="O28">
        <v>0.11951050497773247</v>
      </c>
      <c r="P28">
        <v>3.90368672633866E-2</v>
      </c>
      <c r="Q28">
        <v>10017.660695286568</v>
      </c>
      <c r="R28">
        <v>413.98100000000005</v>
      </c>
      <c r="S28">
        <v>72629.290868421478</v>
      </c>
      <c r="T28">
        <v>13.819595585304635</v>
      </c>
      <c r="U28">
        <v>18.692329741220004</v>
      </c>
      <c r="V28">
        <v>48.848500000000001</v>
      </c>
      <c r="W28">
        <v>158.41365361474766</v>
      </c>
      <c r="X28">
        <v>0.11686007339218636</v>
      </c>
      <c r="Y28">
        <v>0.14751061929178447</v>
      </c>
      <c r="Z28">
        <v>0.27137321575292467</v>
      </c>
      <c r="AA28">
        <v>153.12061329102775</v>
      </c>
      <c r="AB28">
        <v>6.7528964905602322</v>
      </c>
      <c r="AC28">
        <v>1.3065524242765276</v>
      </c>
      <c r="AD28">
        <v>3.3774399419253402</v>
      </c>
      <c r="AE28">
        <v>0.83587902466196995</v>
      </c>
      <c r="AF28">
        <v>31.35</v>
      </c>
      <c r="AG28">
        <v>9.2411711655122963E-2</v>
      </c>
      <c r="AH28">
        <v>131.22049999999999</v>
      </c>
      <c r="AI28">
        <v>4.0194585569119727</v>
      </c>
      <c r="AJ28">
        <v>130989.67299999949</v>
      </c>
      <c r="AK28">
        <v>0.38318760325827578</v>
      </c>
      <c r="AL28">
        <v>91549203.941000015</v>
      </c>
      <c r="AM28">
        <v>7738.2693586000005</v>
      </c>
    </row>
    <row r="29" spans="1:39" ht="15" x14ac:dyDescent="0.25">
      <c r="A29" t="s">
        <v>142</v>
      </c>
      <c r="B29">
        <v>266370.05</v>
      </c>
      <c r="C29">
        <v>0.29030185654814139</v>
      </c>
      <c r="D29">
        <v>290605.90000000002</v>
      </c>
      <c r="E29">
        <v>4.781032251653999E-3</v>
      </c>
      <c r="F29">
        <v>0.67299182835908467</v>
      </c>
      <c r="G29">
        <v>39.799999999999997</v>
      </c>
      <c r="H29">
        <v>186.93750000000006</v>
      </c>
      <c r="I29">
        <v>16.028000000000002</v>
      </c>
      <c r="J29">
        <v>-188.6844999999999</v>
      </c>
      <c r="K29">
        <v>12193.632504912379</v>
      </c>
      <c r="L29">
        <v>2532.3867530500002</v>
      </c>
      <c r="M29">
        <v>3501.0089394483452</v>
      </c>
      <c r="N29">
        <v>0.91367015410000296</v>
      </c>
      <c r="O29">
        <v>0.17936790081646414</v>
      </c>
      <c r="P29">
        <v>1.1755871279986991E-2</v>
      </c>
      <c r="Q29">
        <v>8820.0270153739184</v>
      </c>
      <c r="R29">
        <v>168.691</v>
      </c>
      <c r="S29">
        <v>56934.706801192719</v>
      </c>
      <c r="T29">
        <v>13.122810345543035</v>
      </c>
      <c r="U29">
        <v>15.011984949108134</v>
      </c>
      <c r="V29">
        <v>22.432500000000001</v>
      </c>
      <c r="W29">
        <v>112.88918992756045</v>
      </c>
      <c r="X29">
        <v>0.11421651292891914</v>
      </c>
      <c r="Y29">
        <v>0.18317307064558822</v>
      </c>
      <c r="Z29">
        <v>0.30177136729386717</v>
      </c>
      <c r="AA29">
        <v>191.86656596383114</v>
      </c>
      <c r="AB29">
        <v>6.7334581198848653</v>
      </c>
      <c r="AC29">
        <v>1.3917608244498878</v>
      </c>
      <c r="AD29">
        <v>3.053524401635094</v>
      </c>
      <c r="AE29">
        <v>1.0799475706067783</v>
      </c>
      <c r="AF29">
        <v>24.7</v>
      </c>
      <c r="AG29">
        <v>5.7590569217376916E-2</v>
      </c>
      <c r="AH29">
        <v>88.539999999999992</v>
      </c>
      <c r="AI29">
        <v>2.8797552178768555</v>
      </c>
      <c r="AJ29">
        <v>-20643.004999999888</v>
      </c>
      <c r="AK29">
        <v>0.7028944348298013</v>
      </c>
      <c r="AL29">
        <v>30878993.426999997</v>
      </c>
      <c r="AM29">
        <v>2532.3867530500002</v>
      </c>
    </row>
    <row r="30" spans="1:39" ht="15" x14ac:dyDescent="0.25">
      <c r="A30" t="s">
        <v>144</v>
      </c>
      <c r="B30">
        <v>14873448.800000001</v>
      </c>
      <c r="C30">
        <v>0.17838249005622964</v>
      </c>
      <c r="D30">
        <v>16910938.800000001</v>
      </c>
      <c r="E30">
        <v>2.0206438084204919E-3</v>
      </c>
      <c r="F30">
        <v>0.63202803751271519</v>
      </c>
      <c r="G30">
        <v>389.8</v>
      </c>
      <c r="H30">
        <v>10339.002</v>
      </c>
      <c r="I30">
        <v>2145.6539999999995</v>
      </c>
      <c r="J30">
        <v>-524.95799999999997</v>
      </c>
      <c r="K30">
        <v>15433.604043499068</v>
      </c>
      <c r="L30">
        <v>29250.012136999994</v>
      </c>
      <c r="M30">
        <v>43023.307900578635</v>
      </c>
      <c r="N30">
        <v>0.97840603848498842</v>
      </c>
      <c r="O30">
        <v>0.19879133278870412</v>
      </c>
      <c r="P30">
        <v>0.10370810513828133</v>
      </c>
      <c r="Q30">
        <v>10492.756778098148</v>
      </c>
      <c r="R30">
        <v>1846.2139999999999</v>
      </c>
      <c r="S30">
        <v>65810.407010238254</v>
      </c>
      <c r="T30">
        <v>13.638505612025476</v>
      </c>
      <c r="U30">
        <v>15.843240348626972</v>
      </c>
      <c r="V30">
        <v>356.20600000000002</v>
      </c>
      <c r="W30">
        <v>82.115439203719177</v>
      </c>
      <c r="X30">
        <v>0.10785625235512868</v>
      </c>
      <c r="Y30">
        <v>0.16643443099890459</v>
      </c>
      <c r="Z30">
        <v>0.2883379601085968</v>
      </c>
      <c r="AA30">
        <v>208.41643317776928</v>
      </c>
      <c r="AB30">
        <v>6.7920452489026246</v>
      </c>
      <c r="AC30">
        <v>1.5580348759860103</v>
      </c>
      <c r="AD30">
        <v>3.2992215309408679</v>
      </c>
      <c r="AE30">
        <v>0.54694898773755651</v>
      </c>
      <c r="AF30">
        <v>78</v>
      </c>
      <c r="AG30">
        <v>0.2171770974229438</v>
      </c>
      <c r="AH30">
        <v>103.29200000000003</v>
      </c>
      <c r="AI30">
        <v>2.7978893673713254</v>
      </c>
      <c r="AJ30">
        <v>2063337.4740000051</v>
      </c>
      <c r="AK30">
        <v>0.67696120058308529</v>
      </c>
      <c r="AL30">
        <v>451433105.58999997</v>
      </c>
      <c r="AM30">
        <v>29250.012136999994</v>
      </c>
    </row>
    <row r="31" spans="1:39" ht="15" x14ac:dyDescent="0.25">
      <c r="A31" t="s">
        <v>146</v>
      </c>
      <c r="B31">
        <v>420117.25</v>
      </c>
      <c r="C31">
        <v>0.29017771859405289</v>
      </c>
      <c r="D31">
        <v>464071.45</v>
      </c>
      <c r="E31">
        <v>2.861523415995406E-3</v>
      </c>
      <c r="F31">
        <v>0.70850108424817304</v>
      </c>
      <c r="G31">
        <v>35.722222222222221</v>
      </c>
      <c r="H31">
        <v>59.137999999999998</v>
      </c>
      <c r="I31">
        <v>0</v>
      </c>
      <c r="J31">
        <v>-92.976500000000016</v>
      </c>
      <c r="K31">
        <v>10969.556736128905</v>
      </c>
      <c r="L31">
        <v>1932.2966337999999</v>
      </c>
      <c r="M31">
        <v>2497.7022920000954</v>
      </c>
      <c r="N31">
        <v>0.65279494252359127</v>
      </c>
      <c r="O31">
        <v>0.16927124069805435</v>
      </c>
      <c r="P31">
        <v>6.0235580533566837E-3</v>
      </c>
      <c r="Q31">
        <v>8486.3747066214364</v>
      </c>
      <c r="R31">
        <v>128.45749999999998</v>
      </c>
      <c r="S31">
        <v>54518.196115446743</v>
      </c>
      <c r="T31">
        <v>13.279489325263219</v>
      </c>
      <c r="U31">
        <v>15.042302970243075</v>
      </c>
      <c r="V31">
        <v>16.009499999999999</v>
      </c>
      <c r="W31">
        <v>120.69687584246853</v>
      </c>
      <c r="X31">
        <v>0.11525580006595179</v>
      </c>
      <c r="Y31">
        <v>0.17774001886021124</v>
      </c>
      <c r="Z31">
        <v>0.30891885115115936</v>
      </c>
      <c r="AA31">
        <v>186.2589540883358</v>
      </c>
      <c r="AB31">
        <v>5.5566673524909396</v>
      </c>
      <c r="AC31">
        <v>1.3549521953623922</v>
      </c>
      <c r="AD31">
        <v>2.8743686343895822</v>
      </c>
      <c r="AE31">
        <v>1.2523549700741357</v>
      </c>
      <c r="AF31">
        <v>83</v>
      </c>
      <c r="AG31">
        <v>1.5637939445240199E-2</v>
      </c>
      <c r="AH31">
        <v>22.2895</v>
      </c>
      <c r="AI31">
        <v>2.9772646443254942</v>
      </c>
      <c r="AJ31">
        <v>-32193.352000000188</v>
      </c>
      <c r="AK31">
        <v>0.52681697460951538</v>
      </c>
      <c r="AL31">
        <v>21196437.555500001</v>
      </c>
      <c r="AM31">
        <v>1932.2966337999999</v>
      </c>
    </row>
    <row r="32" spans="1:39" ht="15" x14ac:dyDescent="0.25">
      <c r="A32" t="s">
        <v>148</v>
      </c>
      <c r="B32">
        <v>517443.9</v>
      </c>
      <c r="C32">
        <v>0.31098034756726695</v>
      </c>
      <c r="D32">
        <v>512413.65</v>
      </c>
      <c r="E32">
        <v>2.6837514622086852E-3</v>
      </c>
      <c r="F32">
        <v>0.71080689834330735</v>
      </c>
      <c r="G32">
        <v>44.444444444444443</v>
      </c>
      <c r="H32">
        <v>41.514999999999993</v>
      </c>
      <c r="I32">
        <v>0</v>
      </c>
      <c r="J32">
        <v>-48.923500000000018</v>
      </c>
      <c r="K32">
        <v>10863.95560923481</v>
      </c>
      <c r="L32">
        <v>1667.3319434500002</v>
      </c>
      <c r="M32">
        <v>2099.001861894139</v>
      </c>
      <c r="N32">
        <v>0.54814664406830349</v>
      </c>
      <c r="O32">
        <v>0.16284845568193984</v>
      </c>
      <c r="P32">
        <v>2.0822763959143886E-3</v>
      </c>
      <c r="Q32">
        <v>8629.73042013126</v>
      </c>
      <c r="R32">
        <v>108.95450000000001</v>
      </c>
      <c r="S32">
        <v>53824.57101358824</v>
      </c>
      <c r="T32">
        <v>13.819530170851134</v>
      </c>
      <c r="U32">
        <v>15.303011288657192</v>
      </c>
      <c r="V32">
        <v>13.888</v>
      </c>
      <c r="W32">
        <v>120.0555834857431</v>
      </c>
      <c r="X32">
        <v>0.1165717454573926</v>
      </c>
      <c r="Y32">
        <v>0.18850794940277357</v>
      </c>
      <c r="Z32">
        <v>0.31093338977632079</v>
      </c>
      <c r="AA32">
        <v>200.38751210431624</v>
      </c>
      <c r="AB32">
        <v>5.153604335366083</v>
      </c>
      <c r="AC32">
        <v>1.4067036896255007</v>
      </c>
      <c r="AD32">
        <v>2.6087940858243859</v>
      </c>
      <c r="AE32">
        <v>1.2620355301564974</v>
      </c>
      <c r="AF32">
        <v>113.3</v>
      </c>
      <c r="AG32">
        <v>1.2176362073056363E-2</v>
      </c>
      <c r="AH32">
        <v>9.4474999999999998</v>
      </c>
      <c r="AI32">
        <v>3.1987467723028877</v>
      </c>
      <c r="AJ32">
        <v>-28451.302000000142</v>
      </c>
      <c r="AK32">
        <v>0.54874629243235606</v>
      </c>
      <c r="AL32">
        <v>18113820.219499998</v>
      </c>
      <c r="AM32">
        <v>1667.3319434500002</v>
      </c>
    </row>
    <row r="33" spans="1:39" ht="15" x14ac:dyDescent="0.25">
      <c r="A33" t="s">
        <v>150</v>
      </c>
      <c r="B33">
        <v>29598313.199999999</v>
      </c>
      <c r="C33">
        <v>0.20465348166185263</v>
      </c>
      <c r="D33">
        <v>29817411.800000001</v>
      </c>
      <c r="E33">
        <v>2.1340347394729303E-3</v>
      </c>
      <c r="F33">
        <v>0.52953849001831599</v>
      </c>
      <c r="G33">
        <v>451</v>
      </c>
      <c r="H33">
        <v>8568.6980000000003</v>
      </c>
      <c r="I33">
        <v>3049.308</v>
      </c>
      <c r="J33">
        <v>-584.83400000000006</v>
      </c>
      <c r="K33">
        <v>14385.978316791838</v>
      </c>
      <c r="L33">
        <v>28484.249423599998</v>
      </c>
      <c r="M33">
        <v>40765.39433224278</v>
      </c>
      <c r="N33">
        <v>0.93366669512328693</v>
      </c>
      <c r="O33">
        <v>0.18815374045838723</v>
      </c>
      <c r="P33">
        <v>9.4841120481193017E-2</v>
      </c>
      <c r="Q33">
        <v>10052.00124493572</v>
      </c>
      <c r="R33">
        <v>1702.7900000000002</v>
      </c>
      <c r="S33">
        <v>65215.440287997932</v>
      </c>
      <c r="T33">
        <v>13.80863171618344</v>
      </c>
      <c r="U33">
        <v>16.727987258323104</v>
      </c>
      <c r="V33">
        <v>218.30599999999998</v>
      </c>
      <c r="W33">
        <v>130.47854581917125</v>
      </c>
      <c r="X33">
        <v>0.10960005277467262</v>
      </c>
      <c r="Y33">
        <v>0.16125534253056009</v>
      </c>
      <c r="Z33">
        <v>0.28539623880884574</v>
      </c>
      <c r="AA33">
        <v>182.74783100611214</v>
      </c>
      <c r="AB33">
        <v>7.2654691796350983</v>
      </c>
      <c r="AC33">
        <v>1.6557898418014954</v>
      </c>
      <c r="AD33">
        <v>3.3674137868367886</v>
      </c>
      <c r="AE33">
        <v>0.52715190089750763</v>
      </c>
      <c r="AF33">
        <v>80.400000000000006</v>
      </c>
      <c r="AG33">
        <v>0.21044819374612281</v>
      </c>
      <c r="AH33">
        <v>105.74000000000001</v>
      </c>
      <c r="AI33">
        <v>2.7853869671402238</v>
      </c>
      <c r="AJ33">
        <v>2181401.0319999997</v>
      </c>
      <c r="AK33">
        <v>0.65686430379185856</v>
      </c>
      <c r="AL33">
        <v>409773794.57799995</v>
      </c>
      <c r="AM33">
        <v>28484.249423599998</v>
      </c>
    </row>
    <row r="34" spans="1:39" ht="15" x14ac:dyDescent="0.25">
      <c r="A34" t="s">
        <v>151</v>
      </c>
      <c r="B34">
        <v>4698776</v>
      </c>
      <c r="C34">
        <v>0.32516349940051598</v>
      </c>
      <c r="D34">
        <v>4736833</v>
      </c>
      <c r="E34">
        <v>3.2033899432320941E-3</v>
      </c>
      <c r="F34">
        <v>0.65074847554279436</v>
      </c>
      <c r="G34">
        <v>133.33333333333334</v>
      </c>
      <c r="H34">
        <v>973.42285714285731</v>
      </c>
      <c r="I34">
        <v>358.4778571428572</v>
      </c>
      <c r="J34">
        <v>-194.41071428571414</v>
      </c>
      <c r="K34">
        <v>12492.972403431108</v>
      </c>
      <c r="L34">
        <v>6648.5756097142857</v>
      </c>
      <c r="M34">
        <v>8984.0778393098626</v>
      </c>
      <c r="N34">
        <v>0.7440859975631936</v>
      </c>
      <c r="O34">
        <v>0.17153487095009451</v>
      </c>
      <c r="P34">
        <v>4.788324679959461E-2</v>
      </c>
      <c r="Q34">
        <v>9245.2974139264843</v>
      </c>
      <c r="R34">
        <v>431.54071428571427</v>
      </c>
      <c r="S34">
        <v>61989.034140132455</v>
      </c>
      <c r="T34">
        <v>12.407536451617709</v>
      </c>
      <c r="U34">
        <v>15.406601021919796</v>
      </c>
      <c r="V34">
        <v>54.882857142857141</v>
      </c>
      <c r="W34">
        <v>121.14120794419281</v>
      </c>
      <c r="X34">
        <v>0.11596054844131133</v>
      </c>
      <c r="Y34">
        <v>0.14966202790633917</v>
      </c>
      <c r="Z34">
        <v>0.27291839415375263</v>
      </c>
      <c r="AA34">
        <v>175.86881935262991</v>
      </c>
      <c r="AB34">
        <v>6.0007193986761065</v>
      </c>
      <c r="AC34">
        <v>1.3658443678267647</v>
      </c>
      <c r="AD34">
        <v>3.1456986049989371</v>
      </c>
      <c r="AE34">
        <v>0.76516138749276852</v>
      </c>
      <c r="AF34">
        <v>22.142857142857142</v>
      </c>
      <c r="AG34">
        <v>0.14804304418326633</v>
      </c>
      <c r="AH34">
        <v>121.62583333333332</v>
      </c>
      <c r="AI34">
        <v>2.9625214321296451</v>
      </c>
      <c r="AJ34">
        <v>387807.20500000147</v>
      </c>
      <c r="AK34">
        <v>0.61569823525210432</v>
      </c>
      <c r="AL34">
        <v>83060471.614285707</v>
      </c>
      <c r="AM34">
        <v>6648.5756097142857</v>
      </c>
    </row>
    <row r="35" spans="1:39" ht="15" x14ac:dyDescent="0.25">
      <c r="A35" t="s">
        <v>152</v>
      </c>
      <c r="B35">
        <v>11918692.199999999</v>
      </c>
      <c r="C35">
        <v>0.17449776369168529</v>
      </c>
      <c r="D35">
        <v>12784207.199999999</v>
      </c>
      <c r="E35">
        <v>5.1562558508668811E-4</v>
      </c>
      <c r="F35">
        <v>0.53047488722070568</v>
      </c>
      <c r="G35">
        <v>330</v>
      </c>
      <c r="H35">
        <v>7921.2519999999986</v>
      </c>
      <c r="I35">
        <v>2078.578</v>
      </c>
      <c r="J35">
        <v>-475.392</v>
      </c>
      <c r="K35">
        <v>15197.433402327873</v>
      </c>
      <c r="L35">
        <v>26203.496905800002</v>
      </c>
      <c r="M35">
        <v>38002.516316466943</v>
      </c>
      <c r="N35">
        <v>0.92789291447654898</v>
      </c>
      <c r="O35">
        <v>0.20742335652906482</v>
      </c>
      <c r="P35">
        <v>6.8449569309315825E-2</v>
      </c>
      <c r="Q35">
        <v>10478.935021506562</v>
      </c>
      <c r="R35">
        <v>1575.5740000000001</v>
      </c>
      <c r="S35">
        <v>65255.072226375916</v>
      </c>
      <c r="T35">
        <v>13.339138625034431</v>
      </c>
      <c r="U35">
        <v>16.631079787937605</v>
      </c>
      <c r="V35">
        <v>330.69600000000003</v>
      </c>
      <c r="W35">
        <v>79.237417161985633</v>
      </c>
      <c r="X35">
        <v>0.10925358917415787</v>
      </c>
      <c r="Y35">
        <v>0.15091161868472233</v>
      </c>
      <c r="Z35">
        <v>0.27397946262527534</v>
      </c>
      <c r="AA35">
        <v>219.60246072066454</v>
      </c>
      <c r="AB35">
        <v>6.1287483411686781</v>
      </c>
      <c r="AC35">
        <v>1.5242424621057269</v>
      </c>
      <c r="AD35">
        <v>3.0268948224304091</v>
      </c>
      <c r="AE35">
        <v>0.51753287535388703</v>
      </c>
      <c r="AF35">
        <v>68.8</v>
      </c>
      <c r="AG35">
        <v>0.24282441255334347</v>
      </c>
      <c r="AH35">
        <v>77.44</v>
      </c>
      <c r="AI35">
        <v>2.8797474298635204</v>
      </c>
      <c r="AJ35">
        <v>745682.65599999949</v>
      </c>
      <c r="AK35">
        <v>0.65695502210159384</v>
      </c>
      <c r="AL35">
        <v>398225899.134</v>
      </c>
      <c r="AM35">
        <v>26203.496905800002</v>
      </c>
    </row>
    <row r="36" spans="1:39" ht="15" x14ac:dyDescent="0.25">
      <c r="A36" t="s">
        <v>153</v>
      </c>
      <c r="B36">
        <v>368950.9</v>
      </c>
      <c r="C36">
        <v>0.26872145114320217</v>
      </c>
      <c r="D36">
        <v>401275.8</v>
      </c>
      <c r="E36">
        <v>2.9531771190675765E-3</v>
      </c>
      <c r="F36">
        <v>0.70881237745731029</v>
      </c>
      <c r="G36">
        <v>33</v>
      </c>
      <c r="H36">
        <v>42.298999999999999</v>
      </c>
      <c r="I36">
        <v>0.05</v>
      </c>
      <c r="J36">
        <v>-39.656500000000023</v>
      </c>
      <c r="K36">
        <v>10876.915315420812</v>
      </c>
      <c r="L36">
        <v>1721.9057507000002</v>
      </c>
      <c r="M36">
        <v>2191.2433174599032</v>
      </c>
      <c r="N36">
        <v>0.59394151357252911</v>
      </c>
      <c r="O36">
        <v>0.16858264456808519</v>
      </c>
      <c r="P36">
        <v>6.946714095784453E-3</v>
      </c>
      <c r="Q36">
        <v>8547.2128459064752</v>
      </c>
      <c r="R36">
        <v>112.6555</v>
      </c>
      <c r="S36">
        <v>54782.17308520223</v>
      </c>
      <c r="T36">
        <v>13.44852226478068</v>
      </c>
      <c r="U36">
        <v>15.284702040290973</v>
      </c>
      <c r="V36">
        <v>14.278499999999999</v>
      </c>
      <c r="W36">
        <v>120.59430267184928</v>
      </c>
      <c r="X36">
        <v>0.11171371749894006</v>
      </c>
      <c r="Y36">
        <v>0.17620700481425908</v>
      </c>
      <c r="Z36">
        <v>0.3055654972728476</v>
      </c>
      <c r="AA36">
        <v>190.62817454820643</v>
      </c>
      <c r="AB36">
        <v>5.1626590666235073</v>
      </c>
      <c r="AC36">
        <v>1.3369121544583864</v>
      </c>
      <c r="AD36">
        <v>2.6296776191473561</v>
      </c>
      <c r="AE36">
        <v>1.1027071270586293</v>
      </c>
      <c r="AF36">
        <v>84.55</v>
      </c>
      <c r="AG36">
        <v>3.1438318924765667E-2</v>
      </c>
      <c r="AH36">
        <v>17.247</v>
      </c>
      <c r="AI36">
        <v>3.1490559406348284</v>
      </c>
      <c r="AJ36">
        <v>-40598.510999999824</v>
      </c>
      <c r="AK36">
        <v>0.5098117463286882</v>
      </c>
      <c r="AL36">
        <v>18729023.031500001</v>
      </c>
      <c r="AM36">
        <v>1721.9057507000002</v>
      </c>
    </row>
    <row r="37" spans="1:39" ht="15" x14ac:dyDescent="0.25">
      <c r="A37" t="s">
        <v>154</v>
      </c>
      <c r="B37">
        <v>452999.2</v>
      </c>
      <c r="C37">
        <v>0.26905612053081224</v>
      </c>
      <c r="D37">
        <v>515911.1</v>
      </c>
      <c r="E37">
        <v>7.1802720118410435E-3</v>
      </c>
      <c r="F37">
        <v>0.67533389860823057</v>
      </c>
      <c r="G37">
        <v>23.315789473684209</v>
      </c>
      <c r="H37">
        <v>89.189000000000036</v>
      </c>
      <c r="I37">
        <v>4.6875000000000053</v>
      </c>
      <c r="J37">
        <v>-105.72000000000003</v>
      </c>
      <c r="K37">
        <v>12016.469557236049</v>
      </c>
      <c r="L37">
        <v>1662.7840085499997</v>
      </c>
      <c r="M37">
        <v>2276.8960797871041</v>
      </c>
      <c r="N37">
        <v>0.92545948595086391</v>
      </c>
      <c r="O37">
        <v>0.17423737013362556</v>
      </c>
      <c r="P37">
        <v>2.1906633881910269E-3</v>
      </c>
      <c r="Q37">
        <v>8775.4525102736588</v>
      </c>
      <c r="R37">
        <v>111.54549999999999</v>
      </c>
      <c r="S37">
        <v>55134.788288187337</v>
      </c>
      <c r="T37">
        <v>12.359978663415378</v>
      </c>
      <c r="U37">
        <v>14.906778028248564</v>
      </c>
      <c r="V37">
        <v>17.611999999999998</v>
      </c>
      <c r="W37">
        <v>94.411992309220977</v>
      </c>
      <c r="X37">
        <v>0.11181933861242438</v>
      </c>
      <c r="Y37">
        <v>0.19640767995725045</v>
      </c>
      <c r="Z37">
        <v>0.31230237775223479</v>
      </c>
      <c r="AA37">
        <v>187.36639779912321</v>
      </c>
      <c r="AB37">
        <v>6.5582040209616528</v>
      </c>
      <c r="AC37">
        <v>1.4971839113387471</v>
      </c>
      <c r="AD37">
        <v>3.4542010403792522</v>
      </c>
      <c r="AE37">
        <v>1.0810914420033142</v>
      </c>
      <c r="AF37">
        <v>53.45</v>
      </c>
      <c r="AG37">
        <v>4.237015426214754E-2</v>
      </c>
      <c r="AH37">
        <v>48.834500000000006</v>
      </c>
      <c r="AI37">
        <v>2.8106767401565631</v>
      </c>
      <c r="AJ37">
        <v>-39437.956000000006</v>
      </c>
      <c r="AK37">
        <v>0.6998647346288186</v>
      </c>
      <c r="AL37">
        <v>19980793.419000003</v>
      </c>
      <c r="AM37">
        <v>1662.7840085499997</v>
      </c>
    </row>
    <row r="38" spans="1:39" ht="15" x14ac:dyDescent="0.25">
      <c r="A38" t="s">
        <v>156</v>
      </c>
      <c r="B38">
        <v>2691268.8636363638</v>
      </c>
      <c r="C38">
        <v>0.35273195687365394</v>
      </c>
      <c r="D38">
        <v>2645956.0454545454</v>
      </c>
      <c r="E38">
        <v>2.0435636854442803E-3</v>
      </c>
      <c r="F38">
        <v>0.75571797427696552</v>
      </c>
      <c r="G38">
        <v>149.68421052631578</v>
      </c>
      <c r="H38">
        <v>269.73454545454547</v>
      </c>
      <c r="I38">
        <v>6.8181818181818218E-2</v>
      </c>
      <c r="J38">
        <v>-88.650454545454622</v>
      </c>
      <c r="K38">
        <v>11310.817980707992</v>
      </c>
      <c r="L38">
        <v>6631.8923802727277</v>
      </c>
      <c r="M38">
        <v>8161.7072972432106</v>
      </c>
      <c r="N38">
        <v>0.38099651790430461</v>
      </c>
      <c r="O38">
        <v>0.15111479238074585</v>
      </c>
      <c r="P38">
        <v>2.1577342103361073E-2</v>
      </c>
      <c r="Q38">
        <v>9190.7397372907544</v>
      </c>
      <c r="R38">
        <v>395.04272727272729</v>
      </c>
      <c r="S38">
        <v>66079.975314522948</v>
      </c>
      <c r="T38">
        <v>12.943824258365611</v>
      </c>
      <c r="U38">
        <v>16.787785022793855</v>
      </c>
      <c r="V38">
        <v>38.678636363636365</v>
      </c>
      <c r="W38">
        <v>171.46138033210724</v>
      </c>
      <c r="X38">
        <v>0.11614971252601321</v>
      </c>
      <c r="Y38">
        <v>0.15443937562999982</v>
      </c>
      <c r="Z38">
        <v>0.27586414908696316</v>
      </c>
      <c r="AA38">
        <v>785.30627890836683</v>
      </c>
      <c r="AB38">
        <v>1.2468466617712306</v>
      </c>
      <c r="AC38">
        <v>0.24496214971341487</v>
      </c>
      <c r="AD38">
        <v>0.67394374852130601</v>
      </c>
      <c r="AE38">
        <v>0.85177558723618529</v>
      </c>
      <c r="AF38">
        <v>30.045454545454547</v>
      </c>
      <c r="AG38">
        <v>0.11189999373392462</v>
      </c>
      <c r="AH38">
        <v>98.907000000000011</v>
      </c>
      <c r="AI38">
        <v>3.450352252559846</v>
      </c>
      <c r="AJ38">
        <v>81756.121363636572</v>
      </c>
      <c r="AK38">
        <v>0.41149779496223732</v>
      </c>
      <c r="AL38">
        <v>75012127.580909088</v>
      </c>
      <c r="AM38">
        <v>6631.8923802727277</v>
      </c>
    </row>
    <row r="39" spans="1:39" ht="15" x14ac:dyDescent="0.25">
      <c r="A39" t="s">
        <v>157</v>
      </c>
      <c r="B39">
        <v>6756774.3125</v>
      </c>
      <c r="C39">
        <v>0.24038701473363633</v>
      </c>
      <c r="D39">
        <v>6420614.6875</v>
      </c>
      <c r="E39">
        <v>1.0721265967778579E-3</v>
      </c>
      <c r="F39">
        <v>0.58322498357408969</v>
      </c>
      <c r="G39">
        <v>162.6</v>
      </c>
      <c r="H39">
        <v>1988.836875</v>
      </c>
      <c r="I39">
        <v>823.38249999999994</v>
      </c>
      <c r="J39">
        <v>-456.09750000000008</v>
      </c>
      <c r="K39">
        <v>13379.02542971074</v>
      </c>
      <c r="L39">
        <v>11733.6351361875</v>
      </c>
      <c r="M39">
        <v>16270.829937722581</v>
      </c>
      <c r="N39">
        <v>0.84016437437802638</v>
      </c>
      <c r="O39">
        <v>0.18728788529140636</v>
      </c>
      <c r="P39">
        <v>5.4885367686594903E-2</v>
      </c>
      <c r="Q39">
        <v>9648.2234447085029</v>
      </c>
      <c r="R39">
        <v>731.1099999999999</v>
      </c>
      <c r="S39">
        <v>63963.808806130415</v>
      </c>
      <c r="T39">
        <v>12.148907141196265</v>
      </c>
      <c r="U39">
        <v>16.04906940978444</v>
      </c>
      <c r="V39">
        <v>95.807500000000005</v>
      </c>
      <c r="W39">
        <v>122.47094576298828</v>
      </c>
      <c r="X39">
        <v>0.11432300181365998</v>
      </c>
      <c r="Y39">
        <v>0.15208041001142952</v>
      </c>
      <c r="Z39">
        <v>0.27896914295205261</v>
      </c>
      <c r="AA39">
        <v>178.78888133568066</v>
      </c>
      <c r="AB39">
        <v>6.5987194897998842</v>
      </c>
      <c r="AC39">
        <v>1.5694311158101164</v>
      </c>
      <c r="AD39">
        <v>3.1974233623718837</v>
      </c>
      <c r="AE39">
        <v>0.71796762328352626</v>
      </c>
      <c r="AF39">
        <v>36.8125</v>
      </c>
      <c r="AG39">
        <v>0.20111521167349961</v>
      </c>
      <c r="AH39">
        <v>109.56937500000001</v>
      </c>
      <c r="AI39">
        <v>2.8719096345380919</v>
      </c>
      <c r="AJ39">
        <v>433666.25999999978</v>
      </c>
      <c r="AK39">
        <v>0.63959703679071034</v>
      </c>
      <c r="AL39">
        <v>156984602.87</v>
      </c>
      <c r="AM39">
        <v>11733.6351361875</v>
      </c>
    </row>
    <row r="40" spans="1:39" ht="15" x14ac:dyDescent="0.25">
      <c r="A40" t="s">
        <v>158</v>
      </c>
      <c r="B40">
        <v>477818.04761904763</v>
      </c>
      <c r="C40">
        <v>0.30599829271412265</v>
      </c>
      <c r="D40">
        <v>433178.04761904763</v>
      </c>
      <c r="E40">
        <v>7.2103021927093077E-3</v>
      </c>
      <c r="F40">
        <v>0.74936959756284893</v>
      </c>
      <c r="G40">
        <v>29</v>
      </c>
      <c r="H40">
        <v>51.992380952380962</v>
      </c>
      <c r="I40">
        <v>1.7619047619047618E-2</v>
      </c>
      <c r="J40">
        <v>90.957619047619062</v>
      </c>
      <c r="K40">
        <v>12149.598477532087</v>
      </c>
      <c r="L40">
        <v>1939.6312851904763</v>
      </c>
      <c r="M40">
        <v>2369.9025823068828</v>
      </c>
      <c r="N40">
        <v>0.41407704703313764</v>
      </c>
      <c r="O40">
        <v>0.14103587254080704</v>
      </c>
      <c r="P40">
        <v>2.0059010116248881E-2</v>
      </c>
      <c r="Q40">
        <v>9943.7594968923713</v>
      </c>
      <c r="R40">
        <v>124.07857142857144</v>
      </c>
      <c r="S40">
        <v>65259.777429815964</v>
      </c>
      <c r="T40">
        <v>13.312992919233203</v>
      </c>
      <c r="U40">
        <v>15.632282535643691</v>
      </c>
      <c r="V40">
        <v>14.640952380952378</v>
      </c>
      <c r="W40">
        <v>132.47985750666749</v>
      </c>
      <c r="X40">
        <v>0.11746738629467016</v>
      </c>
      <c r="Y40">
        <v>0.15182332991972339</v>
      </c>
      <c r="Z40">
        <v>0.27399955592035508</v>
      </c>
      <c r="AA40">
        <v>187.46255583288914</v>
      </c>
      <c r="AB40">
        <v>5.7125788430326567</v>
      </c>
      <c r="AC40">
        <v>1.1931224134085705</v>
      </c>
      <c r="AD40">
        <v>2.7025221192405802</v>
      </c>
      <c r="AE40">
        <v>0.89366141030913715</v>
      </c>
      <c r="AF40">
        <v>17.571428571428573</v>
      </c>
      <c r="AG40">
        <v>7.7337098027432993E-2</v>
      </c>
      <c r="AH40">
        <v>67.357142857142861</v>
      </c>
      <c r="AI40">
        <v>3.4579713993629575</v>
      </c>
      <c r="AJ40">
        <v>12733.376500000129</v>
      </c>
      <c r="AK40">
        <v>0.415403638996661</v>
      </c>
      <c r="AL40">
        <v>23565741.30952381</v>
      </c>
      <c r="AM40">
        <v>1939.6312851904763</v>
      </c>
    </row>
    <row r="41" spans="1:39" ht="15" x14ac:dyDescent="0.25">
      <c r="A41" t="s">
        <v>159</v>
      </c>
      <c r="B41">
        <v>677801.8</v>
      </c>
      <c r="C41">
        <v>0.32988835486633955</v>
      </c>
      <c r="D41">
        <v>702140.45</v>
      </c>
      <c r="E41">
        <v>3.7991793516187178E-3</v>
      </c>
      <c r="F41">
        <v>0.71678187338964039</v>
      </c>
      <c r="G41">
        <v>45.588235294117645</v>
      </c>
      <c r="H41">
        <v>101.60250000000001</v>
      </c>
      <c r="I41">
        <v>3.6999999999999998E-2</v>
      </c>
      <c r="J41">
        <v>-35.038499999999971</v>
      </c>
      <c r="K41">
        <v>10983.344854880175</v>
      </c>
      <c r="L41">
        <v>2570.5124117499995</v>
      </c>
      <c r="M41">
        <v>3220.2489474684094</v>
      </c>
      <c r="N41">
        <v>0.59637655818838897</v>
      </c>
      <c r="O41">
        <v>0.1507338328649484</v>
      </c>
      <c r="P41">
        <v>2.1704770299870543E-2</v>
      </c>
      <c r="Q41">
        <v>8767.2800247928553</v>
      </c>
      <c r="R41">
        <v>161.00550000000001</v>
      </c>
      <c r="S41">
        <v>59724.598709360864</v>
      </c>
      <c r="T41">
        <v>12.464481027045659</v>
      </c>
      <c r="U41">
        <v>15.965370200086333</v>
      </c>
      <c r="V41">
        <v>19.243500000000001</v>
      </c>
      <c r="W41">
        <v>133.5782166315899</v>
      </c>
      <c r="X41">
        <v>0.11637769483680092</v>
      </c>
      <c r="Y41">
        <v>0.16734633773984525</v>
      </c>
      <c r="Z41">
        <v>0.2899168624888816</v>
      </c>
      <c r="AA41">
        <v>165.95475207590192</v>
      </c>
      <c r="AB41">
        <v>5.953255766824606</v>
      </c>
      <c r="AC41">
        <v>1.3129536292272124</v>
      </c>
      <c r="AD41">
        <v>2.7147690099656878</v>
      </c>
      <c r="AE41">
        <v>1.2097429634378214</v>
      </c>
      <c r="AF41">
        <v>40.799999999999997</v>
      </c>
      <c r="AG41">
        <v>3.7217563330589926E-2</v>
      </c>
      <c r="AH41">
        <v>61.758999999999993</v>
      </c>
      <c r="AI41">
        <v>3.1382472280340474</v>
      </c>
      <c r="AJ41">
        <v>-19263.639000000199</v>
      </c>
      <c r="AK41">
        <v>0.57419885273883187</v>
      </c>
      <c r="AL41">
        <v>28232824.272000004</v>
      </c>
      <c r="AM41">
        <v>2570.5124117499995</v>
      </c>
    </row>
    <row r="42" spans="1:39" ht="15" x14ac:dyDescent="0.25">
      <c r="A42" t="s">
        <v>161</v>
      </c>
      <c r="B42">
        <v>2701926.7</v>
      </c>
      <c r="C42">
        <v>0.33944050197170283</v>
      </c>
      <c r="D42">
        <v>2491548.85</v>
      </c>
      <c r="E42">
        <v>2.9637037641121761E-3</v>
      </c>
      <c r="F42">
        <v>0.75700744323260871</v>
      </c>
      <c r="G42">
        <v>117.47368421052632</v>
      </c>
      <c r="H42">
        <v>134.68899999999999</v>
      </c>
      <c r="I42">
        <v>0.10100000000000001</v>
      </c>
      <c r="J42">
        <v>-49.036500000000089</v>
      </c>
      <c r="K42">
        <v>11062.427756278856</v>
      </c>
      <c r="L42">
        <v>6041.0577806999991</v>
      </c>
      <c r="M42">
        <v>7286.3015709225319</v>
      </c>
      <c r="N42">
        <v>0.31239452850943</v>
      </c>
      <c r="O42">
        <v>0.13860586004078515</v>
      </c>
      <c r="P42">
        <v>2.2397024430433791E-2</v>
      </c>
      <c r="Q42">
        <v>9171.8363040577133</v>
      </c>
      <c r="R42">
        <v>353.94799999999998</v>
      </c>
      <c r="S42">
        <v>65830.374586097401</v>
      </c>
      <c r="T42">
        <v>13.712748765355364</v>
      </c>
      <c r="U42">
        <v>17.067642084995537</v>
      </c>
      <c r="V42">
        <v>34.738</v>
      </c>
      <c r="W42">
        <v>173.90344235995158</v>
      </c>
      <c r="X42">
        <v>0.12255532221371476</v>
      </c>
      <c r="Y42">
        <v>0.14991688043329585</v>
      </c>
      <c r="Z42">
        <v>0.27816773594330108</v>
      </c>
      <c r="AA42">
        <v>911.35025518031966</v>
      </c>
      <c r="AB42">
        <v>1.0848446058101819</v>
      </c>
      <c r="AC42">
        <v>0.19269132674317724</v>
      </c>
      <c r="AD42">
        <v>0.54849684713225655</v>
      </c>
      <c r="AE42">
        <v>0.87535807544863897</v>
      </c>
      <c r="AF42">
        <v>33</v>
      </c>
      <c r="AG42">
        <v>8.2147425110022654E-2</v>
      </c>
      <c r="AH42">
        <v>100.104</v>
      </c>
      <c r="AI42">
        <v>3.7788653446753195</v>
      </c>
      <c r="AJ42">
        <v>18958.500999999233</v>
      </c>
      <c r="AK42">
        <v>0.40495855930583152</v>
      </c>
      <c r="AL42">
        <v>66828765.270499989</v>
      </c>
      <c r="AM42">
        <v>6041.0577806999991</v>
      </c>
    </row>
    <row r="43" spans="1:39" ht="15" x14ac:dyDescent="0.25">
      <c r="A43" t="s">
        <v>163</v>
      </c>
      <c r="B43">
        <v>479712.80952380953</v>
      </c>
      <c r="C43">
        <v>0.35549738876169779</v>
      </c>
      <c r="D43">
        <v>468895.85714285716</v>
      </c>
      <c r="E43">
        <v>3.0791857655590865E-3</v>
      </c>
      <c r="F43">
        <v>0.68639324488413234</v>
      </c>
      <c r="G43">
        <v>31.9</v>
      </c>
      <c r="H43">
        <v>26.727142857142862</v>
      </c>
      <c r="I43">
        <v>0</v>
      </c>
      <c r="J43">
        <v>13.019999999999982</v>
      </c>
      <c r="K43">
        <v>10879.332554314899</v>
      </c>
      <c r="L43">
        <v>1112.0050656190479</v>
      </c>
      <c r="M43">
        <v>1353.3332107948479</v>
      </c>
      <c r="N43">
        <v>0.47540387065292261</v>
      </c>
      <c r="O43">
        <v>0.15130107600608672</v>
      </c>
      <c r="P43">
        <v>2.7801822220698685E-3</v>
      </c>
      <c r="Q43">
        <v>8939.3157682482215</v>
      </c>
      <c r="R43">
        <v>70.930476190476185</v>
      </c>
      <c r="S43">
        <v>54557.581535239071</v>
      </c>
      <c r="T43">
        <v>12.983202867999516</v>
      </c>
      <c r="U43">
        <v>15.677394617130121</v>
      </c>
      <c r="V43">
        <v>11.396666666666667</v>
      </c>
      <c r="W43">
        <v>97.572834070112378</v>
      </c>
      <c r="X43">
        <v>0.1175740373604539</v>
      </c>
      <c r="Y43">
        <v>0.16734479027602189</v>
      </c>
      <c r="Z43">
        <v>0.28948464775192118</v>
      </c>
      <c r="AA43">
        <v>177.6872258473916</v>
      </c>
      <c r="AB43">
        <v>6.0747222579036668</v>
      </c>
      <c r="AC43">
        <v>1.4974576725002415</v>
      </c>
      <c r="AD43">
        <v>3.0425330248849773</v>
      </c>
      <c r="AE43">
        <v>1.1080206609452776</v>
      </c>
      <c r="AF43">
        <v>64.571428571428569</v>
      </c>
      <c r="AG43">
        <v>2.1168541309635826E-2</v>
      </c>
      <c r="AH43">
        <v>13.103333333333332</v>
      </c>
      <c r="AI43">
        <v>3.4399520511725168</v>
      </c>
      <c r="AJ43">
        <v>637.36761904758168</v>
      </c>
      <c r="AK43">
        <v>0.4899638903524392</v>
      </c>
      <c r="AL43">
        <v>12097872.910952384</v>
      </c>
      <c r="AM43">
        <v>1112.0050656190479</v>
      </c>
    </row>
    <row r="44" spans="1:39" ht="15" x14ac:dyDescent="0.25">
      <c r="A44" t="s">
        <v>165</v>
      </c>
      <c r="B44">
        <v>333455.90000000002</v>
      </c>
      <c r="C44">
        <v>0.32831730113171081</v>
      </c>
      <c r="D44">
        <v>189113.7</v>
      </c>
      <c r="E44">
        <v>7.9973278962232278E-3</v>
      </c>
      <c r="F44">
        <v>0.74189183381721135</v>
      </c>
      <c r="G44">
        <v>56.9</v>
      </c>
      <c r="H44">
        <v>69.112499999999997</v>
      </c>
      <c r="I44">
        <v>7.9000000000000001E-2</v>
      </c>
      <c r="J44">
        <v>70.372999999999962</v>
      </c>
      <c r="K44">
        <v>10372.149834195598</v>
      </c>
      <c r="L44">
        <v>2511.7728199999997</v>
      </c>
      <c r="M44">
        <v>3016.3334219739577</v>
      </c>
      <c r="N44">
        <v>0.38326703202800011</v>
      </c>
      <c r="O44">
        <v>0.14216403790849208</v>
      </c>
      <c r="P44">
        <v>1.2537183677304062E-2</v>
      </c>
      <c r="Q44">
        <v>8637.1366801521108</v>
      </c>
      <c r="R44">
        <v>153.7285</v>
      </c>
      <c r="S44">
        <v>58422.658732765893</v>
      </c>
      <c r="T44">
        <v>12.728283955154705</v>
      </c>
      <c r="U44">
        <v>16.339018594470122</v>
      </c>
      <c r="V44">
        <v>18.820999999999998</v>
      </c>
      <c r="W44">
        <v>133.45586419425109</v>
      </c>
      <c r="X44">
        <v>0.1179853888784176</v>
      </c>
      <c r="Y44">
        <v>0.15985242682774162</v>
      </c>
      <c r="Z44">
        <v>0.28375949923452587</v>
      </c>
      <c r="AA44">
        <v>164.84305296368322</v>
      </c>
      <c r="AB44">
        <v>6.1506574293385583</v>
      </c>
      <c r="AC44">
        <v>1.2606874016871945</v>
      </c>
      <c r="AD44">
        <v>2.9167901631283115</v>
      </c>
      <c r="AE44">
        <v>1.1898272463784683</v>
      </c>
      <c r="AF44">
        <v>64.75</v>
      </c>
      <c r="AG44">
        <v>3.2422093757614866E-2</v>
      </c>
      <c r="AH44">
        <v>25.875999999999998</v>
      </c>
      <c r="AI44">
        <v>3.4573777135793211</v>
      </c>
      <c r="AJ44">
        <v>-1473.7840000001015</v>
      </c>
      <c r="AK44">
        <v>0.47206730795555518</v>
      </c>
      <c r="AL44">
        <v>26052484.038500004</v>
      </c>
      <c r="AM44">
        <v>2511.7728199999997</v>
      </c>
    </row>
    <row r="45" spans="1:39" ht="15" x14ac:dyDescent="0.25">
      <c r="A45" t="s">
        <v>166</v>
      </c>
      <c r="B45">
        <v>1034657</v>
      </c>
      <c r="C45">
        <v>0.27792356706223115</v>
      </c>
      <c r="D45">
        <v>689404.45454545459</v>
      </c>
      <c r="E45">
        <v>2.7642572840153828E-3</v>
      </c>
      <c r="F45">
        <v>0.63102896099730688</v>
      </c>
      <c r="G45">
        <v>51.772727272727273</v>
      </c>
      <c r="H45">
        <v>571.83227272727265</v>
      </c>
      <c r="I45">
        <v>226.70545454545456</v>
      </c>
      <c r="J45">
        <v>-287.73272727272729</v>
      </c>
      <c r="K45">
        <v>12970.287482825714</v>
      </c>
      <c r="L45">
        <v>4160.9512553636368</v>
      </c>
      <c r="M45">
        <v>5898.8753181310294</v>
      </c>
      <c r="N45">
        <v>0.96948259169212636</v>
      </c>
      <c r="O45">
        <v>0.18546001512946994</v>
      </c>
      <c r="P45">
        <v>4.0143172061077328E-2</v>
      </c>
      <c r="Q45">
        <v>9148.9870650783832</v>
      </c>
      <c r="R45">
        <v>284.86500000000001</v>
      </c>
      <c r="S45">
        <v>57231.867511404926</v>
      </c>
      <c r="T45">
        <v>11.77256212272799</v>
      </c>
      <c r="U45">
        <v>14.606747952060227</v>
      </c>
      <c r="V45">
        <v>41.089545454545458</v>
      </c>
      <c r="W45">
        <v>101.26544865205705</v>
      </c>
      <c r="X45">
        <v>0.1155675336064714</v>
      </c>
      <c r="Y45">
        <v>0.16071327058020279</v>
      </c>
      <c r="Z45">
        <v>0.28311399728611536</v>
      </c>
      <c r="AA45">
        <v>187.76487683985658</v>
      </c>
      <c r="AB45">
        <v>6.7031288820666264</v>
      </c>
      <c r="AC45">
        <v>1.4357512954694247</v>
      </c>
      <c r="AD45">
        <v>3.0467988566090018</v>
      </c>
      <c r="AE45">
        <v>0.83127801539656765</v>
      </c>
      <c r="AF45">
        <v>13.681818181818182</v>
      </c>
      <c r="AG45">
        <v>0.12563936668057971</v>
      </c>
      <c r="AH45">
        <v>115.23090909090909</v>
      </c>
      <c r="AI45">
        <v>2.8991999211064847</v>
      </c>
      <c r="AJ45">
        <v>150721.87818181794</v>
      </c>
      <c r="AK45">
        <v>0.7334751978938594</v>
      </c>
      <c r="AL45">
        <v>53968733.984090917</v>
      </c>
      <c r="AM45">
        <v>4160.9512553636368</v>
      </c>
    </row>
    <row r="46" spans="1:39" ht="15" x14ac:dyDescent="0.25">
      <c r="A46" t="s">
        <v>167</v>
      </c>
      <c r="B46">
        <v>555517.9</v>
      </c>
      <c r="C46">
        <v>0.2930860401799959</v>
      </c>
      <c r="D46">
        <v>510968.1</v>
      </c>
      <c r="E46">
        <v>4.6005841821095787E-3</v>
      </c>
      <c r="F46">
        <v>0.67392435203883572</v>
      </c>
      <c r="G46">
        <v>35.05263157894737</v>
      </c>
      <c r="H46">
        <v>101.86400000000003</v>
      </c>
      <c r="I46">
        <v>5.331999999999999</v>
      </c>
      <c r="J46">
        <v>-104.77999999999975</v>
      </c>
      <c r="K46">
        <v>11644.001996256993</v>
      </c>
      <c r="L46">
        <v>2359.5617260999998</v>
      </c>
      <c r="M46">
        <v>3251.5827777780109</v>
      </c>
      <c r="N46">
        <v>0.94271390453369652</v>
      </c>
      <c r="O46">
        <v>0.17377461030770361</v>
      </c>
      <c r="P46">
        <v>9.7356760562348748E-3</v>
      </c>
      <c r="Q46">
        <v>8449.6515471689872</v>
      </c>
      <c r="R46">
        <v>153.91399999999999</v>
      </c>
      <c r="S46">
        <v>55338.774585157953</v>
      </c>
      <c r="T46">
        <v>12.551814649739466</v>
      </c>
      <c r="U46">
        <v>15.330390517431814</v>
      </c>
      <c r="V46">
        <v>22.185500000000001</v>
      </c>
      <c r="W46">
        <v>106.35603101575352</v>
      </c>
      <c r="X46">
        <v>0.10918314914027537</v>
      </c>
      <c r="Y46">
        <v>0.19079558686932582</v>
      </c>
      <c r="Z46">
        <v>0.30377438275557217</v>
      </c>
      <c r="AA46">
        <v>183.40715363072442</v>
      </c>
      <c r="AB46">
        <v>7.0625893779584779</v>
      </c>
      <c r="AC46">
        <v>1.3874814579888877</v>
      </c>
      <c r="AD46">
        <v>2.9993988025709366</v>
      </c>
      <c r="AE46">
        <v>1.1500396202681871</v>
      </c>
      <c r="AF46">
        <v>33.200000000000003</v>
      </c>
      <c r="AG46">
        <v>4.4343476393722055E-2</v>
      </c>
      <c r="AH46">
        <v>77.998500000000007</v>
      </c>
      <c r="AI46">
        <v>2.9593964252627862</v>
      </c>
      <c r="AJ46">
        <v>-95670.231499999994</v>
      </c>
      <c r="AK46">
        <v>0.69649893200232904</v>
      </c>
      <c r="AL46">
        <v>27474741.449000001</v>
      </c>
      <c r="AM46">
        <v>2359.5617260999998</v>
      </c>
    </row>
    <row r="47" spans="1:39" ht="15" x14ac:dyDescent="0.25">
      <c r="A47" t="s">
        <v>169</v>
      </c>
      <c r="B47">
        <v>455851.95</v>
      </c>
      <c r="C47">
        <v>0.35113335997817763</v>
      </c>
      <c r="D47">
        <v>522673.45</v>
      </c>
      <c r="E47">
        <v>8.7950414157165449E-4</v>
      </c>
      <c r="F47">
        <v>0.66471034099946302</v>
      </c>
      <c r="G47">
        <v>36.799999999999997</v>
      </c>
      <c r="H47">
        <v>33.983000000000004</v>
      </c>
      <c r="I47">
        <v>0</v>
      </c>
      <c r="J47">
        <v>13.231999999999985</v>
      </c>
      <c r="K47">
        <v>10813.188079536953</v>
      </c>
      <c r="L47">
        <v>1086.5309130000001</v>
      </c>
      <c r="M47">
        <v>1318.5555371320102</v>
      </c>
      <c r="N47">
        <v>0.46897119695663925</v>
      </c>
      <c r="O47">
        <v>0.14488778631740595</v>
      </c>
      <c r="P47">
        <v>2.5369948678119203E-3</v>
      </c>
      <c r="Q47">
        <v>8910.4044430733265</v>
      </c>
      <c r="R47">
        <v>70.032000000000011</v>
      </c>
      <c r="S47">
        <v>52622.813642334928</v>
      </c>
      <c r="T47">
        <v>12.810572309801232</v>
      </c>
      <c r="U47">
        <v>15.514777715901301</v>
      </c>
      <c r="V47">
        <v>9.891</v>
      </c>
      <c r="W47">
        <v>109.85046132848043</v>
      </c>
      <c r="X47">
        <v>0.11995501738821929</v>
      </c>
      <c r="Y47">
        <v>0.18018948986959363</v>
      </c>
      <c r="Z47">
        <v>0.30588694357228996</v>
      </c>
      <c r="AA47">
        <v>195.00940789155439</v>
      </c>
      <c r="AB47">
        <v>6.0435815323260993</v>
      </c>
      <c r="AC47">
        <v>1.533609417900146</v>
      </c>
      <c r="AD47">
        <v>2.7590402473054207</v>
      </c>
      <c r="AE47">
        <v>1.3520563570535722</v>
      </c>
      <c r="AF47">
        <v>76.099999999999994</v>
      </c>
      <c r="AG47">
        <v>2.0918635605382589E-2</v>
      </c>
      <c r="AH47">
        <v>10.324999999999999</v>
      </c>
      <c r="AI47">
        <v>3.2419733876624259</v>
      </c>
      <c r="AJ47">
        <v>-3777.5390000001062</v>
      </c>
      <c r="AK47">
        <v>0.50072001750563877</v>
      </c>
      <c r="AL47">
        <v>11748863.1165</v>
      </c>
      <c r="AM47">
        <v>1086.5309130000001</v>
      </c>
    </row>
    <row r="48" spans="1:39" ht="15" x14ac:dyDescent="0.25">
      <c r="A48" t="s">
        <v>170</v>
      </c>
      <c r="B48">
        <v>618180</v>
      </c>
      <c r="C48">
        <v>0.37131666806337016</v>
      </c>
      <c r="D48">
        <v>583801.75</v>
      </c>
      <c r="E48">
        <v>2.9514941951608279E-3</v>
      </c>
      <c r="F48">
        <v>0.71758767651818223</v>
      </c>
      <c r="G48">
        <v>54.1</v>
      </c>
      <c r="H48">
        <v>38.470500000000001</v>
      </c>
      <c r="I48">
        <v>2.8999999999999998E-2</v>
      </c>
      <c r="J48">
        <v>29.169999999999987</v>
      </c>
      <c r="K48">
        <v>10522.920428931957</v>
      </c>
      <c r="L48">
        <v>1766.7149443499998</v>
      </c>
      <c r="M48">
        <v>2109.6310649135739</v>
      </c>
      <c r="N48">
        <v>0.3963891212555814</v>
      </c>
      <c r="O48">
        <v>0.13730817978066648</v>
      </c>
      <c r="P48">
        <v>3.8835401386862096E-3</v>
      </c>
      <c r="Q48">
        <v>8812.4417056598613</v>
      </c>
      <c r="R48">
        <v>110.41800000000001</v>
      </c>
      <c r="S48">
        <v>55812.071682153284</v>
      </c>
      <c r="T48">
        <v>13.822927421253784</v>
      </c>
      <c r="U48">
        <v>16.000244021355218</v>
      </c>
      <c r="V48">
        <v>13.997999999999999</v>
      </c>
      <c r="W48">
        <v>126.21195487569653</v>
      </c>
      <c r="X48">
        <v>0.11908293855896851</v>
      </c>
      <c r="Y48">
        <v>0.16810871631300708</v>
      </c>
      <c r="Z48">
        <v>0.29376121094888979</v>
      </c>
      <c r="AA48">
        <v>167.80947087594603</v>
      </c>
      <c r="AB48">
        <v>6.0720050780597807</v>
      </c>
      <c r="AC48">
        <v>1.3996818985973358</v>
      </c>
      <c r="AD48">
        <v>2.8872216503104013</v>
      </c>
      <c r="AE48">
        <v>1.3098289818087085</v>
      </c>
      <c r="AF48">
        <v>103.05</v>
      </c>
      <c r="AG48">
        <v>2.870713900035906E-2</v>
      </c>
      <c r="AH48">
        <v>11.848000000000001</v>
      </c>
      <c r="AI48">
        <v>3.3267214362450308</v>
      </c>
      <c r="AJ48">
        <v>-3169.497999999905</v>
      </c>
      <c r="AK48">
        <v>0.50806740535498285</v>
      </c>
      <c r="AL48">
        <v>18591000.780000001</v>
      </c>
      <c r="AM48">
        <v>1766.7149443499998</v>
      </c>
    </row>
    <row r="49" spans="1:39" ht="15" x14ac:dyDescent="0.25">
      <c r="A49" t="s">
        <v>172</v>
      </c>
      <c r="B49">
        <v>2236254.7391304346</v>
      </c>
      <c r="C49">
        <v>0.28935783919677316</v>
      </c>
      <c r="D49">
        <v>2025777.7826086956</v>
      </c>
      <c r="E49">
        <v>1.8046501802022321E-3</v>
      </c>
      <c r="F49">
        <v>0.6748475908470335</v>
      </c>
      <c r="G49">
        <v>108.47826086956522</v>
      </c>
      <c r="H49">
        <v>630.87086956521739</v>
      </c>
      <c r="I49">
        <v>214.95304347826087</v>
      </c>
      <c r="J49">
        <v>-267.3739130434783</v>
      </c>
      <c r="K49">
        <v>12280.816418932751</v>
      </c>
      <c r="L49">
        <v>5764.5116047391302</v>
      </c>
      <c r="M49">
        <v>7789.8995134551278</v>
      </c>
      <c r="N49">
        <v>0.78110379821294751</v>
      </c>
      <c r="O49">
        <v>0.17843262465334361</v>
      </c>
      <c r="P49">
        <v>3.434804398132444E-2</v>
      </c>
      <c r="Q49">
        <v>9087.7820234178162</v>
      </c>
      <c r="R49">
        <v>378.28565217391304</v>
      </c>
      <c r="S49">
        <v>59475.455088574658</v>
      </c>
      <c r="T49">
        <v>11.722220498197245</v>
      </c>
      <c r="U49">
        <v>15.238515052347145</v>
      </c>
      <c r="V49">
        <v>47.892608695652171</v>
      </c>
      <c r="W49">
        <v>120.36328280573387</v>
      </c>
      <c r="X49">
        <v>0.11765384261023905</v>
      </c>
      <c r="Y49">
        <v>0.15761801227764771</v>
      </c>
      <c r="Z49">
        <v>0.28175984897535383</v>
      </c>
      <c r="AA49">
        <v>170.58251946878994</v>
      </c>
      <c r="AB49">
        <v>6.3895535470981715</v>
      </c>
      <c r="AC49">
        <v>1.4622463515862973</v>
      </c>
      <c r="AD49">
        <v>3.1228741431079903</v>
      </c>
      <c r="AE49">
        <v>0.82368785849721049</v>
      </c>
      <c r="AF49">
        <v>20.565217391304348</v>
      </c>
      <c r="AG49">
        <v>0.11364208668469247</v>
      </c>
      <c r="AH49">
        <v>130.78478260869562</v>
      </c>
      <c r="AI49">
        <v>2.7954702594327654</v>
      </c>
      <c r="AJ49">
        <v>314853.66000000015</v>
      </c>
      <c r="AK49">
        <v>0.62912553533483295</v>
      </c>
      <c r="AL49">
        <v>70792908.762608692</v>
      </c>
      <c r="AM49">
        <v>5764.5116047391302</v>
      </c>
    </row>
    <row r="50" spans="1:39" ht="15" x14ac:dyDescent="0.25">
      <c r="A50" t="s">
        <v>174</v>
      </c>
      <c r="B50">
        <v>2364822.8695652173</v>
      </c>
      <c r="C50">
        <v>0.31165296654952851</v>
      </c>
      <c r="D50">
        <v>2185696.2608695654</v>
      </c>
      <c r="E50">
        <v>1.6640628535545307E-3</v>
      </c>
      <c r="F50">
        <v>0.67475203125744121</v>
      </c>
      <c r="G50">
        <v>124.1304347826087</v>
      </c>
      <c r="H50">
        <v>637.29913043478268</v>
      </c>
      <c r="I50">
        <v>182.5952173913044</v>
      </c>
      <c r="J50">
        <v>-242.08695652173915</v>
      </c>
      <c r="K50">
        <v>11849.070572987153</v>
      </c>
      <c r="L50">
        <v>6303.6219668695649</v>
      </c>
      <c r="M50">
        <v>8386.711685728731</v>
      </c>
      <c r="N50">
        <v>0.73202333885117643</v>
      </c>
      <c r="O50">
        <v>0.16996399922424565</v>
      </c>
      <c r="P50">
        <v>4.5228068088499711E-2</v>
      </c>
      <c r="Q50">
        <v>8906.0008677738988</v>
      </c>
      <c r="R50">
        <v>401.01478260869567</v>
      </c>
      <c r="S50">
        <v>59573.555816005923</v>
      </c>
      <c r="T50">
        <v>11.681668462834505</v>
      </c>
      <c r="U50">
        <v>15.719176050975026</v>
      </c>
      <c r="V50">
        <v>50.449130434782603</v>
      </c>
      <c r="W50">
        <v>124.95006182551514</v>
      </c>
      <c r="X50">
        <v>0.11748714835206205</v>
      </c>
      <c r="Y50">
        <v>0.15508496956915507</v>
      </c>
      <c r="Z50">
        <v>0.27837608121689433</v>
      </c>
      <c r="AA50">
        <v>163.82498633901091</v>
      </c>
      <c r="AB50">
        <v>6.3399019682140629</v>
      </c>
      <c r="AC50">
        <v>1.4400997806995386</v>
      </c>
      <c r="AD50">
        <v>3.1474487316545119</v>
      </c>
      <c r="AE50">
        <v>0.8427560583656033</v>
      </c>
      <c r="AF50">
        <v>23.173913043478262</v>
      </c>
      <c r="AG50">
        <v>0.12592205884571794</v>
      </c>
      <c r="AH50">
        <v>128.70043478260868</v>
      </c>
      <c r="AI50">
        <v>2.829330821581582</v>
      </c>
      <c r="AJ50">
        <v>327120.56782608712</v>
      </c>
      <c r="AK50">
        <v>0.60821401217900795</v>
      </c>
      <c r="AL50">
        <v>74692061.550869569</v>
      </c>
      <c r="AM50">
        <v>6303.6219668695649</v>
      </c>
    </row>
    <row r="51" spans="1:39" ht="15" x14ac:dyDescent="0.25">
      <c r="A51" t="s">
        <v>175</v>
      </c>
      <c r="B51">
        <v>1568822.2380952381</v>
      </c>
      <c r="C51">
        <v>0.36157785499163692</v>
      </c>
      <c r="D51">
        <v>1490987.9047619049</v>
      </c>
      <c r="E51">
        <v>1.7093881570285738E-3</v>
      </c>
      <c r="F51">
        <v>0.6933188639023069</v>
      </c>
      <c r="G51">
        <v>114.4</v>
      </c>
      <c r="H51">
        <v>363.91809523809525</v>
      </c>
      <c r="I51">
        <v>19.53</v>
      </c>
      <c r="J51">
        <v>-89.942380952380972</v>
      </c>
      <c r="K51">
        <v>11438.238652819293</v>
      </c>
      <c r="L51">
        <v>4926.138980857143</v>
      </c>
      <c r="M51">
        <v>6397.8009309109375</v>
      </c>
      <c r="N51">
        <v>0.6326087459000781</v>
      </c>
      <c r="O51">
        <v>0.17214986430360132</v>
      </c>
      <c r="P51">
        <v>2.5686974112568199E-2</v>
      </c>
      <c r="Q51">
        <v>8807.1438777913409</v>
      </c>
      <c r="R51">
        <v>313.01095238095235</v>
      </c>
      <c r="S51">
        <v>59962.410267098516</v>
      </c>
      <c r="T51">
        <v>12.773780926576434</v>
      </c>
      <c r="U51">
        <v>15.737912502377061</v>
      </c>
      <c r="V51">
        <v>34.148095238095237</v>
      </c>
      <c r="W51">
        <v>144.25808955111484</v>
      </c>
      <c r="X51">
        <v>0.11452399739693489</v>
      </c>
      <c r="Y51">
        <v>0.15843101472744053</v>
      </c>
      <c r="Z51">
        <v>0.27836514897595854</v>
      </c>
      <c r="AA51">
        <v>161.2476691498494</v>
      </c>
      <c r="AB51">
        <v>6.415002901222878</v>
      </c>
      <c r="AC51">
        <v>1.2743325164108381</v>
      </c>
      <c r="AD51">
        <v>2.7864362132324176</v>
      </c>
      <c r="AE51">
        <v>0.92478991939584376</v>
      </c>
      <c r="AF51">
        <v>27.857142857142858</v>
      </c>
      <c r="AG51">
        <v>8.9578543181459996E-2</v>
      </c>
      <c r="AH51">
        <v>97.310952380952386</v>
      </c>
      <c r="AI51">
        <v>2.8998528855456702</v>
      </c>
      <c r="AJ51">
        <v>93094.804285714403</v>
      </c>
      <c r="AK51">
        <v>0.54234958217206997</v>
      </c>
      <c r="AL51">
        <v>56346353.299999997</v>
      </c>
      <c r="AM51">
        <v>4926.138980857143</v>
      </c>
    </row>
    <row r="52" spans="1:39" ht="15" x14ac:dyDescent="0.25">
      <c r="A52" t="s">
        <v>177</v>
      </c>
      <c r="B52">
        <v>1110188.8</v>
      </c>
      <c r="C52">
        <v>0.35811929961141348</v>
      </c>
      <c r="D52">
        <v>928717.85</v>
      </c>
      <c r="E52">
        <v>8.5017258236457418E-3</v>
      </c>
      <c r="F52">
        <v>0.73356557393280952</v>
      </c>
      <c r="G52">
        <v>47.722222222222221</v>
      </c>
      <c r="H52">
        <v>57.186</v>
      </c>
      <c r="I52">
        <v>4.7E-2</v>
      </c>
      <c r="J52">
        <v>17.241</v>
      </c>
      <c r="K52">
        <v>10473.99874817491</v>
      </c>
      <c r="L52">
        <v>2784.9925914</v>
      </c>
      <c r="M52">
        <v>3256.2913146657365</v>
      </c>
      <c r="N52">
        <v>0.24004745596609769</v>
      </c>
      <c r="O52">
        <v>0.12330860331925263</v>
      </c>
      <c r="P52">
        <v>1.185732513327791E-2</v>
      </c>
      <c r="Q52">
        <v>8958.0464698055875</v>
      </c>
      <c r="R52">
        <v>161.39249999999998</v>
      </c>
      <c r="S52">
        <v>62244.414994500985</v>
      </c>
      <c r="T52">
        <v>13.335811763247982</v>
      </c>
      <c r="U52">
        <v>17.256022376504486</v>
      </c>
      <c r="V52">
        <v>17.012499999999999</v>
      </c>
      <c r="W52">
        <v>163.70272396179283</v>
      </c>
      <c r="X52">
        <v>0.11541742731615492</v>
      </c>
      <c r="Y52">
        <v>0.15535991588087431</v>
      </c>
      <c r="Z52">
        <v>0.27738937467746516</v>
      </c>
      <c r="AA52">
        <v>152.87496681848444</v>
      </c>
      <c r="AB52">
        <v>6.0719120721005115</v>
      </c>
      <c r="AC52">
        <v>1.3272261695176566</v>
      </c>
      <c r="AD52">
        <v>2.8129047847045601</v>
      </c>
      <c r="AE52">
        <v>0.86374350013316337</v>
      </c>
      <c r="AF52">
        <v>30.7</v>
      </c>
      <c r="AG52">
        <v>8.1990571480096391E-2</v>
      </c>
      <c r="AH52">
        <v>61.220499999999994</v>
      </c>
      <c r="AI52">
        <v>4.0401802656227934</v>
      </c>
      <c r="AJ52">
        <v>-21381.959499999881</v>
      </c>
      <c r="AK52">
        <v>0.35687497687993558</v>
      </c>
      <c r="AL52">
        <v>29170008.915999997</v>
      </c>
      <c r="AM52">
        <v>2784.9925914</v>
      </c>
    </row>
    <row r="53" spans="1:39" ht="15" x14ac:dyDescent="0.25">
      <c r="A53" t="s">
        <v>178</v>
      </c>
      <c r="B53">
        <v>1807979.0952380951</v>
      </c>
      <c r="C53">
        <v>0.33295669526378879</v>
      </c>
      <c r="D53">
        <v>1808212.0476190476</v>
      </c>
      <c r="E53">
        <v>2.5606841173197313E-3</v>
      </c>
      <c r="F53">
        <v>0.75733733068658571</v>
      </c>
      <c r="G53">
        <v>144.85</v>
      </c>
      <c r="H53">
        <v>211.49</v>
      </c>
      <c r="I53">
        <v>0.08</v>
      </c>
      <c r="J53">
        <v>-65.859999999999914</v>
      </c>
      <c r="K53">
        <v>10858.797211973701</v>
      </c>
      <c r="L53">
        <v>6129.5072184761893</v>
      </c>
      <c r="M53">
        <v>7537.0709497083662</v>
      </c>
      <c r="N53">
        <v>0.41876715697251948</v>
      </c>
      <c r="O53">
        <v>0.15083844818152126</v>
      </c>
      <c r="P53">
        <v>2.2000146807917575E-2</v>
      </c>
      <c r="Q53">
        <v>8830.8941681565702</v>
      </c>
      <c r="R53">
        <v>365.35476190476192</v>
      </c>
      <c r="S53">
        <v>62816.695463639393</v>
      </c>
      <c r="T53">
        <v>13.428696179186572</v>
      </c>
      <c r="U53">
        <v>16.776864181324086</v>
      </c>
      <c r="V53">
        <v>36.994285714285716</v>
      </c>
      <c r="W53">
        <v>165.68794612810211</v>
      </c>
      <c r="X53">
        <v>0.11927989404145196</v>
      </c>
      <c r="Y53">
        <v>0.15142128147679021</v>
      </c>
      <c r="Z53">
        <v>0.2756771766040928</v>
      </c>
      <c r="AA53">
        <v>865.87890524084173</v>
      </c>
      <c r="AB53">
        <v>1.064505216878634</v>
      </c>
      <c r="AC53">
        <v>0.21773006749205884</v>
      </c>
      <c r="AD53">
        <v>0.56653226816328361</v>
      </c>
      <c r="AE53">
        <v>0.84372015122601463</v>
      </c>
      <c r="AF53">
        <v>31.761904761904763</v>
      </c>
      <c r="AG53">
        <v>7.8649634775817559E-2</v>
      </c>
      <c r="AH53">
        <v>96.46380952380953</v>
      </c>
      <c r="AI53">
        <v>3.274886268967812</v>
      </c>
      <c r="AJ53">
        <v>69547.515714285895</v>
      </c>
      <c r="AK53">
        <v>0.44271233704217322</v>
      </c>
      <c r="AL53">
        <v>66559075.894761905</v>
      </c>
      <c r="AM53">
        <v>6129.5072184761893</v>
      </c>
    </row>
    <row r="54" spans="1:39" ht="15" x14ac:dyDescent="0.25">
      <c r="A54" t="s">
        <v>180</v>
      </c>
      <c r="B54">
        <v>455488.7</v>
      </c>
      <c r="C54">
        <v>0.28153052358539854</v>
      </c>
      <c r="D54">
        <v>476946.15</v>
      </c>
      <c r="E54">
        <v>3.5048912665521753E-3</v>
      </c>
      <c r="F54">
        <v>0.69759150593691832</v>
      </c>
      <c r="G54">
        <v>43</v>
      </c>
      <c r="H54">
        <v>154.81149999999997</v>
      </c>
      <c r="I54">
        <v>10.856499999999983</v>
      </c>
      <c r="J54">
        <v>-77.569500000000062</v>
      </c>
      <c r="K54">
        <v>11196.954788504847</v>
      </c>
      <c r="L54">
        <v>2620.8067494500001</v>
      </c>
      <c r="M54">
        <v>3457.4029638607185</v>
      </c>
      <c r="N54">
        <v>0.73959766135247418</v>
      </c>
      <c r="O54">
        <v>0.16328946399417243</v>
      </c>
      <c r="P54">
        <v>2.7503533316650279E-2</v>
      </c>
      <c r="Q54">
        <v>8487.6003722261412</v>
      </c>
      <c r="R54">
        <v>165.28550000000001</v>
      </c>
      <c r="S54">
        <v>57836.360917926853</v>
      </c>
      <c r="T54">
        <v>12.792108200658857</v>
      </c>
      <c r="U54">
        <v>15.856241167253025</v>
      </c>
      <c r="V54">
        <v>20.869499999999999</v>
      </c>
      <c r="W54">
        <v>125.58071585088288</v>
      </c>
      <c r="X54">
        <v>0.11531562339847452</v>
      </c>
      <c r="Y54">
        <v>0.18163860770178053</v>
      </c>
      <c r="Z54">
        <v>0.30158633578715022</v>
      </c>
      <c r="AA54">
        <v>177.93629770598878</v>
      </c>
      <c r="AB54">
        <v>6.1738156050998771</v>
      </c>
      <c r="AC54">
        <v>1.350180852180501</v>
      </c>
      <c r="AD54">
        <v>2.9601662468519261</v>
      </c>
      <c r="AE54">
        <v>1.1592522510001315</v>
      </c>
      <c r="AF54">
        <v>36.75</v>
      </c>
      <c r="AG54">
        <v>4.4237504636648731E-2</v>
      </c>
      <c r="AH54">
        <v>68.840499999999992</v>
      </c>
      <c r="AI54">
        <v>2.927816550869569</v>
      </c>
      <c r="AJ54">
        <v>-38884.159999999916</v>
      </c>
      <c r="AK54">
        <v>0.61641420159614124</v>
      </c>
      <c r="AL54">
        <v>29345054.682999998</v>
      </c>
      <c r="AM54">
        <v>2620.8067494500001</v>
      </c>
    </row>
    <row r="55" spans="1:39" ht="15" x14ac:dyDescent="0.25">
      <c r="A55" t="s">
        <v>182</v>
      </c>
      <c r="B55">
        <v>222925.3</v>
      </c>
      <c r="C55">
        <v>0.31513537292851884</v>
      </c>
      <c r="D55">
        <v>208625.95</v>
      </c>
      <c r="E55">
        <v>5.4653090821117989E-3</v>
      </c>
      <c r="F55">
        <v>0.72491371369359314</v>
      </c>
      <c r="G55">
        <v>59.473684210526315</v>
      </c>
      <c r="H55">
        <v>71.8095</v>
      </c>
      <c r="I55">
        <v>0.05</v>
      </c>
      <c r="J55">
        <v>-20.452999999999975</v>
      </c>
      <c r="K55">
        <v>10316.432023421539</v>
      </c>
      <c r="L55">
        <v>2517.9719593</v>
      </c>
      <c r="M55">
        <v>3101.3686993837168</v>
      </c>
      <c r="N55">
        <v>0.47034393253499152</v>
      </c>
      <c r="O55">
        <v>0.15406857974218585</v>
      </c>
      <c r="P55">
        <v>7.3451521299473087E-3</v>
      </c>
      <c r="Q55">
        <v>8375.8137367420641</v>
      </c>
      <c r="R55">
        <v>153.72399999999999</v>
      </c>
      <c r="S55">
        <v>57196.340844630635</v>
      </c>
      <c r="T55">
        <v>13.666701360880539</v>
      </c>
      <c r="U55">
        <v>16.379823315162241</v>
      </c>
      <c r="V55">
        <v>19.43</v>
      </c>
      <c r="W55">
        <v>129.59196908389089</v>
      </c>
      <c r="X55">
        <v>0.11434558621644478</v>
      </c>
      <c r="Y55">
        <v>0.16320734650233262</v>
      </c>
      <c r="Z55">
        <v>0.29262533956133457</v>
      </c>
      <c r="AA55">
        <v>169.2647125897642</v>
      </c>
      <c r="AB55">
        <v>5.5910173829984631</v>
      </c>
      <c r="AC55">
        <v>1.3175860726722759</v>
      </c>
      <c r="AD55">
        <v>2.8250753418904293</v>
      </c>
      <c r="AE55">
        <v>1.2893264948786556</v>
      </c>
      <c r="AF55">
        <v>110.35</v>
      </c>
      <c r="AG55">
        <v>2.1247416666688061E-2</v>
      </c>
      <c r="AH55">
        <v>18.530999999999999</v>
      </c>
      <c r="AI55">
        <v>3.2538962506187437</v>
      </c>
      <c r="AJ55">
        <v>5229.2174999999115</v>
      </c>
      <c r="AK55">
        <v>0.46504875397729067</v>
      </c>
      <c r="AL55">
        <v>25976486.555</v>
      </c>
      <c r="AM55">
        <v>2517.9719593</v>
      </c>
    </row>
    <row r="56" spans="1:39" ht="15" x14ac:dyDescent="0.25">
      <c r="A56" t="s">
        <v>184</v>
      </c>
      <c r="B56">
        <v>984996.45</v>
      </c>
      <c r="C56">
        <v>0.30950464854772447</v>
      </c>
      <c r="D56">
        <v>894332.2</v>
      </c>
      <c r="E56">
        <v>3.2503145997921567E-3</v>
      </c>
      <c r="F56">
        <v>0.69356356489167659</v>
      </c>
      <c r="G56">
        <v>53.736842105263158</v>
      </c>
      <c r="H56">
        <v>188.1515</v>
      </c>
      <c r="I56">
        <v>13.351499999999996</v>
      </c>
      <c r="J56">
        <v>-145.65800000000002</v>
      </c>
      <c r="K56">
        <v>11625.223201758017</v>
      </c>
      <c r="L56">
        <v>3009.2534036000002</v>
      </c>
      <c r="M56">
        <v>3890.8457605564299</v>
      </c>
      <c r="N56">
        <v>0.64307759248022145</v>
      </c>
      <c r="O56">
        <v>0.16733412234330189</v>
      </c>
      <c r="P56">
        <v>2.5271780139559396E-2</v>
      </c>
      <c r="Q56">
        <v>8991.1666101349238</v>
      </c>
      <c r="R56">
        <v>194.53550000000001</v>
      </c>
      <c r="S56">
        <v>58569.637878433488</v>
      </c>
      <c r="T56">
        <v>11.88883262952006</v>
      </c>
      <c r="U56">
        <v>15.468916488764258</v>
      </c>
      <c r="V56">
        <v>25.849499999999999</v>
      </c>
      <c r="W56">
        <v>116.41437565910364</v>
      </c>
      <c r="X56">
        <v>0.1175731591427682</v>
      </c>
      <c r="Y56">
        <v>0.16913792360258756</v>
      </c>
      <c r="Z56">
        <v>0.29383733849029631</v>
      </c>
      <c r="AA56">
        <v>178.2688521206729</v>
      </c>
      <c r="AB56">
        <v>5.9487884014378425</v>
      </c>
      <c r="AC56">
        <v>1.2120016901661022</v>
      </c>
      <c r="AD56">
        <v>2.7019138964107321</v>
      </c>
      <c r="AE56">
        <v>1.2011418116266583</v>
      </c>
      <c r="AF56">
        <v>49.75</v>
      </c>
      <c r="AG56">
        <v>5.179778316471835E-2</v>
      </c>
      <c r="AH56">
        <v>58.171500000000002</v>
      </c>
      <c r="AI56">
        <v>3.1225525610658122</v>
      </c>
      <c r="AJ56">
        <v>15284.076500000199</v>
      </c>
      <c r="AK56">
        <v>0.58419178292131235</v>
      </c>
      <c r="AL56">
        <v>34983242.487499997</v>
      </c>
      <c r="AM56">
        <v>3009.2534036000002</v>
      </c>
    </row>
    <row r="57" spans="1:39" ht="15" x14ac:dyDescent="0.25">
      <c r="A57" t="s">
        <v>186</v>
      </c>
      <c r="B57">
        <v>320737.90000000002</v>
      </c>
      <c r="C57">
        <v>0.31389768737958695</v>
      </c>
      <c r="D57">
        <v>228482.65</v>
      </c>
      <c r="E57">
        <v>4.6704883320364387E-3</v>
      </c>
      <c r="F57">
        <v>0.70273048622788692</v>
      </c>
      <c r="G57">
        <v>34.277777777777779</v>
      </c>
      <c r="H57">
        <v>40.030000000000008</v>
      </c>
      <c r="I57">
        <v>0</v>
      </c>
      <c r="J57">
        <v>21.667000000000002</v>
      </c>
      <c r="K57">
        <v>10821.667573212177</v>
      </c>
      <c r="L57">
        <v>1496.8563651500001</v>
      </c>
      <c r="M57">
        <v>1869.1975213312285</v>
      </c>
      <c r="N57">
        <v>0.55162149383468528</v>
      </c>
      <c r="O57">
        <v>0.15469481945035907</v>
      </c>
      <c r="P57">
        <v>1.8151442337807266E-3</v>
      </c>
      <c r="Q57">
        <v>8666.0087035443739</v>
      </c>
      <c r="R57">
        <v>94.701999999999998</v>
      </c>
      <c r="S57">
        <v>54890.589797469962</v>
      </c>
      <c r="T57">
        <v>12.814407298684294</v>
      </c>
      <c r="U57">
        <v>15.805963603197398</v>
      </c>
      <c r="V57">
        <v>12.7035</v>
      </c>
      <c r="W57">
        <v>117.83023301845947</v>
      </c>
      <c r="X57">
        <v>0.11367095834376541</v>
      </c>
      <c r="Y57">
        <v>0.17755752585767062</v>
      </c>
      <c r="Z57">
        <v>0.31139659599033798</v>
      </c>
      <c r="AA57">
        <v>195.48862991318256</v>
      </c>
      <c r="AB57">
        <v>5.448239358837311</v>
      </c>
      <c r="AC57">
        <v>1.3256823015914243</v>
      </c>
      <c r="AD57">
        <v>2.5100453508733556</v>
      </c>
      <c r="AE57">
        <v>1.2279159645995912</v>
      </c>
      <c r="AF57">
        <v>75.45</v>
      </c>
      <c r="AG57">
        <v>2.1095700645673909E-2</v>
      </c>
      <c r="AH57">
        <v>16.401499999999999</v>
      </c>
      <c r="AI57">
        <v>3.1539993932474029</v>
      </c>
      <c r="AJ57">
        <v>-28972.840500000049</v>
      </c>
      <c r="AK57">
        <v>0.52548610577167787</v>
      </c>
      <c r="AL57">
        <v>16198481.988499999</v>
      </c>
      <c r="AM57">
        <v>1496.8563651500001</v>
      </c>
    </row>
    <row r="58" spans="1:39" ht="15" x14ac:dyDescent="0.25">
      <c r="A58" t="s">
        <v>187</v>
      </c>
      <c r="B58">
        <v>185385.85</v>
      </c>
      <c r="C58">
        <v>0.32293477022978329</v>
      </c>
      <c r="D58">
        <v>237246.55</v>
      </c>
      <c r="E58">
        <v>1.768759911795166E-3</v>
      </c>
      <c r="F58">
        <v>0.72825708694981861</v>
      </c>
      <c r="G58">
        <v>41.2</v>
      </c>
      <c r="H58">
        <v>57.010000000000005</v>
      </c>
      <c r="I58">
        <v>0.05</v>
      </c>
      <c r="J58">
        <v>-50.665999999999997</v>
      </c>
      <c r="K58">
        <v>10689.520659297099</v>
      </c>
      <c r="L58">
        <v>2032.4022320499996</v>
      </c>
      <c r="M58">
        <v>2510.6745403926652</v>
      </c>
      <c r="N58">
        <v>0.50124803861902967</v>
      </c>
      <c r="O58">
        <v>0.15229772825912996</v>
      </c>
      <c r="P58">
        <v>9.2268530088578764E-3</v>
      </c>
      <c r="Q58">
        <v>8653.2146233904878</v>
      </c>
      <c r="R58">
        <v>129.14499999999998</v>
      </c>
      <c r="S58">
        <v>56286.841120445999</v>
      </c>
      <c r="T58">
        <v>13.882070540864916</v>
      </c>
      <c r="U58">
        <v>15.737366774168562</v>
      </c>
      <c r="V58">
        <v>16.086500000000001</v>
      </c>
      <c r="W58">
        <v>126.34210251142257</v>
      </c>
      <c r="X58">
        <v>0.11482147224355248</v>
      </c>
      <c r="Y58">
        <v>0.15817541872607654</v>
      </c>
      <c r="Z58">
        <v>0.29022787565347197</v>
      </c>
      <c r="AA58">
        <v>184.50921972357619</v>
      </c>
      <c r="AB58">
        <v>5.2430626009091554</v>
      </c>
      <c r="AC58">
        <v>1.2811844096331984</v>
      </c>
      <c r="AD58">
        <v>2.6975123344336529</v>
      </c>
      <c r="AE58">
        <v>1.2317474349068676</v>
      </c>
      <c r="AF58">
        <v>90.8</v>
      </c>
      <c r="AG58">
        <v>2.1924784162351902E-2</v>
      </c>
      <c r="AH58">
        <v>17.055500000000002</v>
      </c>
      <c r="AI58">
        <v>3.3038074757669746</v>
      </c>
      <c r="AJ58">
        <v>-25617.174500000197</v>
      </c>
      <c r="AK58">
        <v>0.51255998400710656</v>
      </c>
      <c r="AL58">
        <v>21725405.647500001</v>
      </c>
      <c r="AM58">
        <v>2032.4022320499996</v>
      </c>
    </row>
    <row r="59" spans="1:39" ht="15" x14ac:dyDescent="0.25">
      <c r="A59" t="s">
        <v>189</v>
      </c>
      <c r="B59">
        <v>1755014.1</v>
      </c>
      <c r="C59">
        <v>0.36474136948080349</v>
      </c>
      <c r="D59">
        <v>1487248.55</v>
      </c>
      <c r="E59">
        <v>2.7756260563669044E-3</v>
      </c>
      <c r="F59">
        <v>0.65768291992778549</v>
      </c>
      <c r="G59">
        <v>56.5</v>
      </c>
      <c r="H59">
        <v>362.92750000000001</v>
      </c>
      <c r="I59">
        <v>82.312000000000012</v>
      </c>
      <c r="J59">
        <v>-97.148499999999984</v>
      </c>
      <c r="K59">
        <v>12501.003268441676</v>
      </c>
      <c r="L59">
        <v>3392.7874969499999</v>
      </c>
      <c r="M59">
        <v>4621.0079059573945</v>
      </c>
      <c r="N59">
        <v>0.81490780459591683</v>
      </c>
      <c r="O59">
        <v>0.18234358745018608</v>
      </c>
      <c r="P59">
        <v>3.9406902545529622E-2</v>
      </c>
      <c r="Q59">
        <v>9178.3542576979635</v>
      </c>
      <c r="R59">
        <v>220.96599999999998</v>
      </c>
      <c r="S59">
        <v>60598.292232741696</v>
      </c>
      <c r="T59">
        <v>12.520930821936407</v>
      </c>
      <c r="U59">
        <v>15.354341830643627</v>
      </c>
      <c r="V59">
        <v>28.984000000000002</v>
      </c>
      <c r="W59">
        <v>117.05725562206732</v>
      </c>
      <c r="X59">
        <v>0.11365040232903967</v>
      </c>
      <c r="Y59">
        <v>0.16067140451083201</v>
      </c>
      <c r="Z59">
        <v>0.28020140646922742</v>
      </c>
      <c r="AA59">
        <v>184.10052222884772</v>
      </c>
      <c r="AB59">
        <v>6.2280810507033992</v>
      </c>
      <c r="AC59">
        <v>1.306751286934914</v>
      </c>
      <c r="AD59">
        <v>2.9351660693777335</v>
      </c>
      <c r="AE59">
        <v>0.8455651306741967</v>
      </c>
      <c r="AF59">
        <v>13.4</v>
      </c>
      <c r="AG59">
        <v>0.10205467533150563</v>
      </c>
      <c r="AH59">
        <v>115.42549999999999</v>
      </c>
      <c r="AI59">
        <v>2.9510431538413693</v>
      </c>
      <c r="AJ59">
        <v>24985.590000000084</v>
      </c>
      <c r="AK59">
        <v>0.66236595910137641</v>
      </c>
      <c r="AL59">
        <v>42413247.588500001</v>
      </c>
      <c r="AM59">
        <v>3392.7874969499999</v>
      </c>
    </row>
    <row r="60" spans="1:39" ht="15" x14ac:dyDescent="0.25">
      <c r="A60" t="s">
        <v>190</v>
      </c>
      <c r="B60">
        <v>296966.40000000002</v>
      </c>
      <c r="C60">
        <v>0.33233174483396688</v>
      </c>
      <c r="D60">
        <v>375968.85</v>
      </c>
      <c r="E60">
        <v>1.7544770772110673E-3</v>
      </c>
      <c r="F60">
        <v>0.71829499667374541</v>
      </c>
      <c r="G60">
        <v>43.95</v>
      </c>
      <c r="H60">
        <v>62.002499999999998</v>
      </c>
      <c r="I60">
        <v>0</v>
      </c>
      <c r="J60">
        <v>-63.353000000000009</v>
      </c>
      <c r="K60">
        <v>10642.402707476171</v>
      </c>
      <c r="L60">
        <v>2194.4036701499999</v>
      </c>
      <c r="M60">
        <v>2711.7539466445842</v>
      </c>
      <c r="N60">
        <v>0.50360617216086745</v>
      </c>
      <c r="O60">
        <v>0.15477692052291522</v>
      </c>
      <c r="P60">
        <v>1.3357167210714895E-2</v>
      </c>
      <c r="Q60">
        <v>8612.037824964531</v>
      </c>
      <c r="R60">
        <v>139.73700000000002</v>
      </c>
      <c r="S60">
        <v>55858.982968004173</v>
      </c>
      <c r="T60">
        <v>13.583732297100982</v>
      </c>
      <c r="U60">
        <v>15.703812663432016</v>
      </c>
      <c r="V60">
        <v>17.827500000000001</v>
      </c>
      <c r="W60">
        <v>123.09093648296169</v>
      </c>
      <c r="X60">
        <v>0.11353266449560574</v>
      </c>
      <c r="Y60">
        <v>0.16043235628667982</v>
      </c>
      <c r="Z60">
        <v>0.29037567606017012</v>
      </c>
      <c r="AA60">
        <v>175.71190535497203</v>
      </c>
      <c r="AB60">
        <v>5.4100150732845096</v>
      </c>
      <c r="AC60">
        <v>1.2918561523159029</v>
      </c>
      <c r="AD60">
        <v>2.7942511914106141</v>
      </c>
      <c r="AE60">
        <v>1.2518845847677891</v>
      </c>
      <c r="AF60">
        <v>92.55</v>
      </c>
      <c r="AG60">
        <v>2.3667035286254551E-2</v>
      </c>
      <c r="AH60">
        <v>17.497500000000002</v>
      </c>
      <c r="AI60">
        <v>3.2276207735797122</v>
      </c>
      <c r="AJ60">
        <v>-20928.289500000188</v>
      </c>
      <c r="AK60">
        <v>0.49510679436313582</v>
      </c>
      <c r="AL60">
        <v>23353727.5605</v>
      </c>
      <c r="AM60">
        <v>2194.4036701499999</v>
      </c>
    </row>
    <row r="61" spans="1:39" ht="15" x14ac:dyDescent="0.25">
      <c r="A61" t="s">
        <v>191</v>
      </c>
      <c r="B61">
        <v>350872.75</v>
      </c>
      <c r="C61">
        <v>0.26745683898244399</v>
      </c>
      <c r="D61">
        <v>321550.59999999998</v>
      </c>
      <c r="E61">
        <v>7.0311043324645765E-3</v>
      </c>
      <c r="F61">
        <v>0.69809783742090037</v>
      </c>
      <c r="G61">
        <v>33.89473684210526</v>
      </c>
      <c r="H61">
        <v>61.470000000000006</v>
      </c>
      <c r="I61">
        <v>0</v>
      </c>
      <c r="J61">
        <v>-14.859000000000037</v>
      </c>
      <c r="K61">
        <v>10846.284344493537</v>
      </c>
      <c r="L61">
        <v>2002.8526257500002</v>
      </c>
      <c r="M61">
        <v>2505.0740926847766</v>
      </c>
      <c r="N61">
        <v>0.5637462640952875</v>
      </c>
      <c r="O61">
        <v>0.15778788091393348</v>
      </c>
      <c r="P61">
        <v>9.9605854137817824E-3</v>
      </c>
      <c r="Q61">
        <v>8671.8030186956057</v>
      </c>
      <c r="R61">
        <v>130.86849999999998</v>
      </c>
      <c r="S61">
        <v>55821.558339096118</v>
      </c>
      <c r="T61">
        <v>13.264842188914827</v>
      </c>
      <c r="U61">
        <v>15.30431406908462</v>
      </c>
      <c r="V61">
        <v>16.072499999999998</v>
      </c>
      <c r="W61">
        <v>124.61363358220565</v>
      </c>
      <c r="X61">
        <v>0.11530373738830857</v>
      </c>
      <c r="Y61">
        <v>0.16765196356178072</v>
      </c>
      <c r="Z61">
        <v>0.29928188930743521</v>
      </c>
      <c r="AA61">
        <v>173.46755599149449</v>
      </c>
      <c r="AB61">
        <v>5.4361500699637437</v>
      </c>
      <c r="AC61">
        <v>1.4111275639880785</v>
      </c>
      <c r="AD61">
        <v>2.5287458925173261</v>
      </c>
      <c r="AE61">
        <v>1.1456264942990657</v>
      </c>
      <c r="AF61">
        <v>44.3</v>
      </c>
      <c r="AG61">
        <v>2.7048923759691628E-2</v>
      </c>
      <c r="AH61">
        <v>41.093500000000006</v>
      </c>
      <c r="AI61">
        <v>3.1538110120447569</v>
      </c>
      <c r="AJ61">
        <v>-20488.846999999834</v>
      </c>
      <c r="AK61">
        <v>0.54872678836134725</v>
      </c>
      <c r="AL61">
        <v>21723509.079</v>
      </c>
      <c r="AM61">
        <v>2002.8526257500002</v>
      </c>
    </row>
    <row r="62" spans="1:39" ht="15" x14ac:dyDescent="0.25">
      <c r="A62" t="s">
        <v>193</v>
      </c>
      <c r="B62">
        <v>1714522.75</v>
      </c>
      <c r="C62">
        <v>0.39887066060858162</v>
      </c>
      <c r="D62">
        <v>1969076</v>
      </c>
      <c r="E62">
        <v>3.7286702694252238E-3</v>
      </c>
      <c r="F62">
        <v>0.75693893464140338</v>
      </c>
      <c r="G62">
        <v>30.111111111111111</v>
      </c>
      <c r="H62">
        <v>27.227000000000004</v>
      </c>
      <c r="I62">
        <v>0</v>
      </c>
      <c r="J62">
        <v>-5.1065000000000005</v>
      </c>
      <c r="K62">
        <v>13145.894942882072</v>
      </c>
      <c r="L62">
        <v>3014.8580633499996</v>
      </c>
      <c r="M62">
        <v>3485.5799201943446</v>
      </c>
      <c r="N62">
        <v>9.9738281315929267E-2</v>
      </c>
      <c r="O62">
        <v>0.1101442050744561</v>
      </c>
      <c r="P62">
        <v>1.4614367749386473E-2</v>
      </c>
      <c r="Q62">
        <v>11370.563371357212</v>
      </c>
      <c r="R62">
        <v>187.47800000000001</v>
      </c>
      <c r="S62">
        <v>73940.713843757665</v>
      </c>
      <c r="T62">
        <v>15.224719700444851</v>
      </c>
      <c r="U62">
        <v>16.081129857103232</v>
      </c>
      <c r="V62">
        <v>20.151999999999997</v>
      </c>
      <c r="W62">
        <v>149.60589834011512</v>
      </c>
      <c r="X62">
        <v>0.11820294702937553</v>
      </c>
      <c r="Y62">
        <v>0.14151000993459997</v>
      </c>
      <c r="Z62">
        <v>0.26583163171538393</v>
      </c>
      <c r="AA62">
        <v>189.05904955494063</v>
      </c>
      <c r="AB62">
        <v>6.632456632283378</v>
      </c>
      <c r="AC62">
        <v>1.3467825992980178</v>
      </c>
      <c r="AD62">
        <v>2.9413379271287621</v>
      </c>
      <c r="AE62">
        <v>0.7722906628237578</v>
      </c>
      <c r="AF62">
        <v>23.1</v>
      </c>
      <c r="AG62">
        <v>7.2813724767562704E-2</v>
      </c>
      <c r="AH62">
        <v>83.13600000000001</v>
      </c>
      <c r="AI62">
        <v>5.7751521087940212</v>
      </c>
      <c r="AJ62">
        <v>46733.062631579</v>
      </c>
      <c r="AK62">
        <v>0.27690155600932953</v>
      </c>
      <c r="AL62">
        <v>39633007.368500002</v>
      </c>
      <c r="AM62">
        <v>3014.8580633499996</v>
      </c>
    </row>
    <row r="63" spans="1:39" ht="15" x14ac:dyDescent="0.25">
      <c r="A63" t="s">
        <v>194</v>
      </c>
      <c r="B63">
        <v>1323582.75</v>
      </c>
      <c r="C63">
        <v>0.32718174474388495</v>
      </c>
      <c r="D63">
        <v>1271665.25</v>
      </c>
      <c r="E63">
        <v>2.245470185219897E-3</v>
      </c>
      <c r="F63">
        <v>0.66854026910709452</v>
      </c>
      <c r="G63">
        <v>66.89473684210526</v>
      </c>
      <c r="H63">
        <v>351.92699999999996</v>
      </c>
      <c r="I63">
        <v>38.589500000000001</v>
      </c>
      <c r="J63">
        <v>-89.501500000000007</v>
      </c>
      <c r="K63">
        <v>12105.873559392789</v>
      </c>
      <c r="L63">
        <v>3468.3476564500002</v>
      </c>
      <c r="M63">
        <v>4630.961046590297</v>
      </c>
      <c r="N63">
        <v>0.73956856574910601</v>
      </c>
      <c r="O63">
        <v>0.17439491509023117</v>
      </c>
      <c r="P63">
        <v>2.3706101952350612E-2</v>
      </c>
      <c r="Q63">
        <v>9066.6662419703662</v>
      </c>
      <c r="R63">
        <v>222.24299999999999</v>
      </c>
      <c r="S63">
        <v>60535.119783300252</v>
      </c>
      <c r="T63">
        <v>12.089694613553631</v>
      </c>
      <c r="U63">
        <v>15.606105283181021</v>
      </c>
      <c r="V63">
        <v>31.945999999999998</v>
      </c>
      <c r="W63">
        <v>108.5690745774119</v>
      </c>
      <c r="X63">
        <v>0.11620281615453683</v>
      </c>
      <c r="Y63">
        <v>0.15925347114377303</v>
      </c>
      <c r="Z63">
        <v>0.28095338895836885</v>
      </c>
      <c r="AA63">
        <v>168.1506318766599</v>
      </c>
      <c r="AB63">
        <v>6.2425725403346695</v>
      </c>
      <c r="AC63">
        <v>1.2693776517805024</v>
      </c>
      <c r="AD63">
        <v>2.9396453604595361</v>
      </c>
      <c r="AE63">
        <v>0.88498407707433235</v>
      </c>
      <c r="AF63">
        <v>27.85</v>
      </c>
      <c r="AG63">
        <v>9.6908223705958141E-2</v>
      </c>
      <c r="AH63">
        <v>105.821</v>
      </c>
      <c r="AI63">
        <v>2.9352203661651921</v>
      </c>
      <c r="AJ63">
        <v>27182.282631579088</v>
      </c>
      <c r="AK63">
        <v>0.59935416429355826</v>
      </c>
      <c r="AL63">
        <v>41987378.188999996</v>
      </c>
      <c r="AM63">
        <v>3468.3476564500002</v>
      </c>
    </row>
    <row r="64" spans="1:39" ht="15" x14ac:dyDescent="0.25">
      <c r="A64" t="s">
        <v>195</v>
      </c>
      <c r="B64">
        <v>637751.35</v>
      </c>
      <c r="C64">
        <v>0.31282929344514243</v>
      </c>
      <c r="D64">
        <v>636303.15</v>
      </c>
      <c r="E64">
        <v>2.2719786184499154E-3</v>
      </c>
      <c r="F64">
        <v>0.71199499936487931</v>
      </c>
      <c r="G64">
        <v>49.5</v>
      </c>
      <c r="H64">
        <v>63.769000000000005</v>
      </c>
      <c r="I64">
        <v>0.05</v>
      </c>
      <c r="J64">
        <v>9.5185000000000173</v>
      </c>
      <c r="K64">
        <v>10216.303958037837</v>
      </c>
      <c r="L64">
        <v>2152.0519629999999</v>
      </c>
      <c r="M64">
        <v>2652.0149104189486</v>
      </c>
      <c r="N64">
        <v>0.48331127613669045</v>
      </c>
      <c r="O64">
        <v>0.15726115533856186</v>
      </c>
      <c r="P64">
        <v>6.7929858578419456E-3</v>
      </c>
      <c r="Q64">
        <v>8290.3067026975277</v>
      </c>
      <c r="R64">
        <v>130.85300000000001</v>
      </c>
      <c r="S64">
        <v>55636.726479331774</v>
      </c>
      <c r="T64">
        <v>13.597701237266246</v>
      </c>
      <c r="U64">
        <v>16.446332625159531</v>
      </c>
      <c r="V64">
        <v>17.819499999999998</v>
      </c>
      <c r="W64">
        <v>120.7694920171722</v>
      </c>
      <c r="X64">
        <v>0.114573490272577</v>
      </c>
      <c r="Y64">
        <v>0.16537314718726667</v>
      </c>
      <c r="Z64">
        <v>0.2958607058455624</v>
      </c>
      <c r="AA64">
        <v>185.0941133617971</v>
      </c>
      <c r="AB64">
        <v>5.3291471514413278</v>
      </c>
      <c r="AC64">
        <v>1.3185427475537688</v>
      </c>
      <c r="AD64">
        <v>2.7748301172777539</v>
      </c>
      <c r="AE64">
        <v>1.2182964734295143</v>
      </c>
      <c r="AF64">
        <v>102.2</v>
      </c>
      <c r="AG64">
        <v>1.8853720246134104E-2</v>
      </c>
      <c r="AH64">
        <v>18.094000000000001</v>
      </c>
      <c r="AI64">
        <v>3.1289056599611502</v>
      </c>
      <c r="AJ64">
        <v>2094.4065000001574</v>
      </c>
      <c r="AK64">
        <v>0.48299535930448678</v>
      </c>
      <c r="AL64">
        <v>21986016.987500001</v>
      </c>
      <c r="AM64">
        <v>2152.0519629999999</v>
      </c>
    </row>
    <row r="65" spans="1:39" ht="15" x14ac:dyDescent="0.25">
      <c r="A65" t="s">
        <v>197</v>
      </c>
      <c r="B65">
        <v>3650282.3913043477</v>
      </c>
      <c r="C65">
        <v>0.34128503962384238</v>
      </c>
      <c r="D65">
        <v>3537651.2173913042</v>
      </c>
      <c r="E65">
        <v>1.5606778515127584E-3</v>
      </c>
      <c r="F65">
        <v>0.69991776568711273</v>
      </c>
      <c r="G65">
        <v>133.60869565217391</v>
      </c>
      <c r="H65">
        <v>666.99739130434784</v>
      </c>
      <c r="I65">
        <v>164.24608695652174</v>
      </c>
      <c r="J65">
        <v>-173.704347826087</v>
      </c>
      <c r="K65">
        <v>11725.569197531855</v>
      </c>
      <c r="L65">
        <v>6915.371838956522</v>
      </c>
      <c r="M65">
        <v>9181.3597820549112</v>
      </c>
      <c r="N65">
        <v>0.69558982353380838</v>
      </c>
      <c r="O65">
        <v>0.17444330102332312</v>
      </c>
      <c r="P65">
        <v>4.4333630725060726E-2</v>
      </c>
      <c r="Q65">
        <v>8831.6625150484542</v>
      </c>
      <c r="R65">
        <v>433.52652173913037</v>
      </c>
      <c r="S65">
        <v>62727.46367957029</v>
      </c>
      <c r="T65">
        <v>12.432617832919306</v>
      </c>
      <c r="U65">
        <v>15.951438936688096</v>
      </c>
      <c r="V65">
        <v>49.025652173913038</v>
      </c>
      <c r="W65">
        <v>141.05619267286869</v>
      </c>
      <c r="X65">
        <v>0.11521722879611368</v>
      </c>
      <c r="Y65">
        <v>0.1563633572272132</v>
      </c>
      <c r="Z65">
        <v>0.27826659662561826</v>
      </c>
      <c r="AA65">
        <v>159.88667107964707</v>
      </c>
      <c r="AB65">
        <v>6.2434529058227355</v>
      </c>
      <c r="AC65">
        <v>1.4234333270036743</v>
      </c>
      <c r="AD65">
        <v>3.1821975386054473</v>
      </c>
      <c r="AE65">
        <v>0.8030622330720677</v>
      </c>
      <c r="AF65">
        <v>25.391304347826086</v>
      </c>
      <c r="AG65">
        <v>0.12161654232645915</v>
      </c>
      <c r="AH65">
        <v>121.4073913043478</v>
      </c>
      <c r="AI65">
        <v>2.890705386052955</v>
      </c>
      <c r="AJ65">
        <v>332770.70173913101</v>
      </c>
      <c r="AK65">
        <v>0.59629821925319682</v>
      </c>
      <c r="AL65">
        <v>81086671.024347827</v>
      </c>
      <c r="AM65">
        <v>6915.371838956522</v>
      </c>
    </row>
    <row r="66" spans="1:39" ht="15" x14ac:dyDescent="0.25">
      <c r="A66" t="s">
        <v>199</v>
      </c>
      <c r="B66">
        <v>654835.04761904757</v>
      </c>
      <c r="C66">
        <v>0.37595015985309499</v>
      </c>
      <c r="D66">
        <v>690651.04761904757</v>
      </c>
      <c r="E66">
        <v>6.1720201282758676E-3</v>
      </c>
      <c r="F66">
        <v>0.71877781363108961</v>
      </c>
      <c r="G66">
        <v>35.904761904761905</v>
      </c>
      <c r="H66">
        <v>48.020476190476195</v>
      </c>
      <c r="I66">
        <v>2.8571428571428574E-2</v>
      </c>
      <c r="J66">
        <v>26.861428571428604</v>
      </c>
      <c r="K66">
        <v>11047.806609434407</v>
      </c>
      <c r="L66">
        <v>1889.366407142857</v>
      </c>
      <c r="M66">
        <v>2266.2065931030493</v>
      </c>
      <c r="N66">
        <v>0.41707520819674748</v>
      </c>
      <c r="O66">
        <v>0.12841537201591308</v>
      </c>
      <c r="P66">
        <v>1.0530452693670776E-2</v>
      </c>
      <c r="Q66">
        <v>9210.7024769947966</v>
      </c>
      <c r="R66">
        <v>118.19666666666667</v>
      </c>
      <c r="S66">
        <v>59343.755750101729</v>
      </c>
      <c r="T66">
        <v>13.421134267745847</v>
      </c>
      <c r="U66">
        <v>15.984938157953042</v>
      </c>
      <c r="V66">
        <v>13.808095238095239</v>
      </c>
      <c r="W66">
        <v>136.83034296651374</v>
      </c>
      <c r="X66">
        <v>0.11483267125074986</v>
      </c>
      <c r="Y66">
        <v>0.16559071773938908</v>
      </c>
      <c r="Z66">
        <v>0.2866057562138235</v>
      </c>
      <c r="AA66">
        <v>171.94494343279416</v>
      </c>
      <c r="AB66">
        <v>6.4374898914676733</v>
      </c>
      <c r="AC66">
        <v>1.3544560301380477</v>
      </c>
      <c r="AD66">
        <v>3.4577394206889358</v>
      </c>
      <c r="AE66">
        <v>1.0714368130442313</v>
      </c>
      <c r="AF66">
        <v>42.095238095238095</v>
      </c>
      <c r="AG66">
        <v>3.8504706205311975E-2</v>
      </c>
      <c r="AH66">
        <v>35.248095238095239</v>
      </c>
      <c r="AI66">
        <v>3.3652928188056257</v>
      </c>
      <c r="AJ66">
        <v>16974.665238095331</v>
      </c>
      <c r="AK66">
        <v>0.45133590057760165</v>
      </c>
      <c r="AL66">
        <v>20873354.680476189</v>
      </c>
      <c r="AM66">
        <v>1889.366407142857</v>
      </c>
    </row>
    <row r="67" spans="1:39" ht="15" x14ac:dyDescent="0.25">
      <c r="A67" t="s">
        <v>201</v>
      </c>
      <c r="B67">
        <v>270748.45</v>
      </c>
      <c r="C67">
        <v>0.32084243152362402</v>
      </c>
      <c r="D67">
        <v>302340.2</v>
      </c>
      <c r="E67">
        <v>3.0463176750819242E-3</v>
      </c>
      <c r="F67">
        <v>0.72762751955393579</v>
      </c>
      <c r="G67">
        <v>36.578947368421055</v>
      </c>
      <c r="H67">
        <v>68.812000000000012</v>
      </c>
      <c r="I67">
        <v>0.05</v>
      </c>
      <c r="J67">
        <v>-73.622500000000002</v>
      </c>
      <c r="K67">
        <v>11112.983632115345</v>
      </c>
      <c r="L67">
        <v>2177.9541186000001</v>
      </c>
      <c r="M67">
        <v>2755.7646427338909</v>
      </c>
      <c r="N67">
        <v>0.57573682443137575</v>
      </c>
      <c r="O67">
        <v>0.1677891954560112</v>
      </c>
      <c r="P67">
        <v>6.484581828141732E-3</v>
      </c>
      <c r="Q67">
        <v>8782.8866428478977</v>
      </c>
      <c r="R67">
        <v>142.102</v>
      </c>
      <c r="S67">
        <v>57299.725602032348</v>
      </c>
      <c r="T67">
        <v>13.50332859495292</v>
      </c>
      <c r="U67">
        <v>15.326695743902267</v>
      </c>
      <c r="V67">
        <v>18.1175</v>
      </c>
      <c r="W67">
        <v>120.21272905202152</v>
      </c>
      <c r="X67">
        <v>0.11709953293263944</v>
      </c>
      <c r="Y67">
        <v>0.16942582695341024</v>
      </c>
      <c r="Z67">
        <v>0.30285957259947577</v>
      </c>
      <c r="AA67">
        <v>184.28076449011382</v>
      </c>
      <c r="AB67">
        <v>5.4902672048103049</v>
      </c>
      <c r="AC67">
        <v>1.3384266486742848</v>
      </c>
      <c r="AD67">
        <v>2.8260155976609735</v>
      </c>
      <c r="AE67">
        <v>1.1972837048406224</v>
      </c>
      <c r="AF67">
        <v>87.7</v>
      </c>
      <c r="AG67">
        <v>2.1896519362277829E-2</v>
      </c>
      <c r="AH67">
        <v>17.346</v>
      </c>
      <c r="AI67">
        <v>3.0823417935441295</v>
      </c>
      <c r="AJ67">
        <v>-30226.427500000107</v>
      </c>
      <c r="AK67">
        <v>0.55936452810167003</v>
      </c>
      <c r="AL67">
        <v>24203568.471500002</v>
      </c>
      <c r="AM67">
        <v>2177.9541186000001</v>
      </c>
    </row>
    <row r="68" spans="1:39" ht="15" x14ac:dyDescent="0.25">
      <c r="A68" t="s">
        <v>203</v>
      </c>
      <c r="B68">
        <v>557648.19999999995</v>
      </c>
      <c r="C68">
        <v>0.39438669382396546</v>
      </c>
      <c r="D68">
        <v>584811.19999999995</v>
      </c>
      <c r="E68">
        <v>2.9326093296884988E-3</v>
      </c>
      <c r="F68">
        <v>0.71284852167551815</v>
      </c>
      <c r="G68">
        <v>49.75</v>
      </c>
      <c r="H68">
        <v>50.518500000000003</v>
      </c>
      <c r="I68">
        <v>0</v>
      </c>
      <c r="J68">
        <v>64.995000000000019</v>
      </c>
      <c r="K68">
        <v>9971.2948898149516</v>
      </c>
      <c r="L68">
        <v>1674.2792899999999</v>
      </c>
      <c r="M68">
        <v>1927.0675052926319</v>
      </c>
      <c r="N68">
        <v>0.2561262529562795</v>
      </c>
      <c r="O68">
        <v>0.11374280589709737</v>
      </c>
      <c r="P68">
        <v>6.5893121093315325E-3</v>
      </c>
      <c r="Q68">
        <v>8663.2837109485954</v>
      </c>
      <c r="R68">
        <v>99.652500000000003</v>
      </c>
      <c r="S68">
        <v>57573.419542911608</v>
      </c>
      <c r="T68">
        <v>13.18832944482075</v>
      </c>
      <c r="U68">
        <v>16.801176990040389</v>
      </c>
      <c r="V68">
        <v>11.8855</v>
      </c>
      <c r="W68">
        <v>140.86738378696734</v>
      </c>
      <c r="X68">
        <v>0.11617699085648639</v>
      </c>
      <c r="Y68">
        <v>0.15958490330196365</v>
      </c>
      <c r="Z68">
        <v>0.28198188101989791</v>
      </c>
      <c r="AA68">
        <v>162.61973233868287</v>
      </c>
      <c r="AB68">
        <v>5.6571031327811987</v>
      </c>
      <c r="AC68">
        <v>1.2000373176195689</v>
      </c>
      <c r="AD68">
        <v>2.7481033977746785</v>
      </c>
      <c r="AE68">
        <v>1.0872501862982167</v>
      </c>
      <c r="AF68">
        <v>44.65</v>
      </c>
      <c r="AG68">
        <v>5.7469492060366868E-2</v>
      </c>
      <c r="AH68">
        <v>24.785263157894736</v>
      </c>
      <c r="AI68">
        <v>3.9657641351320057</v>
      </c>
      <c r="AJ68">
        <v>-6654.3494999998948</v>
      </c>
      <c r="AK68">
        <v>0.38363837002235018</v>
      </c>
      <c r="AL68">
        <v>16694732.528500002</v>
      </c>
      <c r="AM68">
        <v>1674.2792899999999</v>
      </c>
    </row>
    <row r="69" spans="1:39" ht="15" x14ac:dyDescent="0.25">
      <c r="A69" t="s">
        <v>205</v>
      </c>
      <c r="B69">
        <v>618517.65</v>
      </c>
      <c r="C69">
        <v>0.28249788195083847</v>
      </c>
      <c r="D69">
        <v>546621.44999999995</v>
      </c>
      <c r="E69">
        <v>6.6337083177169139E-3</v>
      </c>
      <c r="F69">
        <v>0.6651061917731117</v>
      </c>
      <c r="G69">
        <v>22.473684210526315</v>
      </c>
      <c r="H69">
        <v>96.37</v>
      </c>
      <c r="I69">
        <v>4.6805000000000003</v>
      </c>
      <c r="J69">
        <v>-113.76300000000003</v>
      </c>
      <c r="K69">
        <v>11932.675609590058</v>
      </c>
      <c r="L69">
        <v>1772.5105845499997</v>
      </c>
      <c r="M69">
        <v>2442.080691424243</v>
      </c>
      <c r="N69">
        <v>0.94408616949096458</v>
      </c>
      <c r="O69">
        <v>0.17710614931515223</v>
      </c>
      <c r="P69">
        <v>2.2000402897396623E-3</v>
      </c>
      <c r="Q69">
        <v>8660.9725445495696</v>
      </c>
      <c r="R69">
        <v>117.79899999999998</v>
      </c>
      <c r="S69">
        <v>55111.327829608061</v>
      </c>
      <c r="T69">
        <v>12.307829438280461</v>
      </c>
      <c r="U69">
        <v>15.046906888428593</v>
      </c>
      <c r="V69">
        <v>17.375</v>
      </c>
      <c r="W69">
        <v>102.01499767194244</v>
      </c>
      <c r="X69">
        <v>0.11196473444569156</v>
      </c>
      <c r="Y69">
        <v>0.19758969550875591</v>
      </c>
      <c r="Z69">
        <v>0.31364749803216768</v>
      </c>
      <c r="AA69">
        <v>188.99785587742997</v>
      </c>
      <c r="AB69">
        <v>6.6739950782192388</v>
      </c>
      <c r="AC69">
        <v>1.4577637718368945</v>
      </c>
      <c r="AD69">
        <v>3.0142047688258558</v>
      </c>
      <c r="AE69">
        <v>1.1281093509437645</v>
      </c>
      <c r="AF69">
        <v>25.7</v>
      </c>
      <c r="AG69">
        <v>4.3980325692310342E-2</v>
      </c>
      <c r="AH69">
        <v>56.05899999999999</v>
      </c>
      <c r="AI69">
        <v>2.9267961378294518</v>
      </c>
      <c r="AJ69">
        <v>-69996.45250000013</v>
      </c>
      <c r="AK69">
        <v>0.71135024203730834</v>
      </c>
      <c r="AL69">
        <v>21150793.82</v>
      </c>
      <c r="AM69">
        <v>1772.5105845499997</v>
      </c>
    </row>
    <row r="70" spans="1:39" ht="15" x14ac:dyDescent="0.25">
      <c r="A70" t="s">
        <v>207</v>
      </c>
      <c r="B70">
        <v>648778.44999999995</v>
      </c>
      <c r="C70">
        <v>0.34342032932166999</v>
      </c>
      <c r="D70">
        <v>588993.65</v>
      </c>
      <c r="E70">
        <v>2.6943170932189797E-3</v>
      </c>
      <c r="F70">
        <v>0.71176216331819719</v>
      </c>
      <c r="G70">
        <v>65.45</v>
      </c>
      <c r="H70">
        <v>35.275500000000008</v>
      </c>
      <c r="I70">
        <v>0</v>
      </c>
      <c r="J70">
        <v>20.924999999999983</v>
      </c>
      <c r="K70">
        <v>10398.062415153967</v>
      </c>
      <c r="L70">
        <v>1946.726208</v>
      </c>
      <c r="M70">
        <v>2358.2144779994464</v>
      </c>
      <c r="N70">
        <v>0.43924548107280614</v>
      </c>
      <c r="O70">
        <v>0.14364231408138523</v>
      </c>
      <c r="P70">
        <v>1.823367192270316E-3</v>
      </c>
      <c r="Q70">
        <v>8583.6893992662317</v>
      </c>
      <c r="R70">
        <v>118.3205</v>
      </c>
      <c r="S70">
        <v>56171.093939765284</v>
      </c>
      <c r="T70">
        <v>13.780790311061901</v>
      </c>
      <c r="U70">
        <v>16.452991730089035</v>
      </c>
      <c r="V70">
        <v>14.505500000000001</v>
      </c>
      <c r="W70">
        <v>134.20607410982041</v>
      </c>
      <c r="X70">
        <v>0.11673776548381254</v>
      </c>
      <c r="Y70">
        <v>0.16104720983723911</v>
      </c>
      <c r="Z70">
        <v>0.2961748270118103</v>
      </c>
      <c r="AA70">
        <v>180.31236162409542</v>
      </c>
      <c r="AB70">
        <v>5.4974115389261202</v>
      </c>
      <c r="AC70">
        <v>1.3581767928099577</v>
      </c>
      <c r="AD70">
        <v>2.8108047004889762</v>
      </c>
      <c r="AE70">
        <v>1.30715678428527</v>
      </c>
      <c r="AF70">
        <v>138.55000000000001</v>
      </c>
      <c r="AG70">
        <v>1.4732585348887637E-2</v>
      </c>
      <c r="AH70">
        <v>9.2994999999999983</v>
      </c>
      <c r="AI70">
        <v>3.0416109099247128</v>
      </c>
      <c r="AJ70">
        <v>5957.1975000000093</v>
      </c>
      <c r="AK70">
        <v>0.53767105463108511</v>
      </c>
      <c r="AL70">
        <v>20242180.616000004</v>
      </c>
      <c r="AM70">
        <v>1946.726208</v>
      </c>
    </row>
    <row r="71" spans="1:39" ht="15" x14ac:dyDescent="0.25">
      <c r="A71" t="s">
        <v>209</v>
      </c>
      <c r="B71">
        <v>878631.47619047621</v>
      </c>
      <c r="C71">
        <v>0.31436831771387241</v>
      </c>
      <c r="D71">
        <v>689296.66666666663</v>
      </c>
      <c r="E71">
        <v>3.6671127438823543E-3</v>
      </c>
      <c r="F71">
        <v>0.75542652714504532</v>
      </c>
      <c r="G71">
        <v>51.61904761904762</v>
      </c>
      <c r="H71">
        <v>79.621904761904744</v>
      </c>
      <c r="I71">
        <v>0.02</v>
      </c>
      <c r="J71">
        <v>21.521904761904736</v>
      </c>
      <c r="K71">
        <v>11428.546351557054</v>
      </c>
      <c r="L71">
        <v>2868.1494845714283</v>
      </c>
      <c r="M71">
        <v>3462.352656461514</v>
      </c>
      <c r="N71">
        <v>0.38536709767642602</v>
      </c>
      <c r="O71">
        <v>0.13588187430898147</v>
      </c>
      <c r="P71">
        <v>1.5335448086096484E-2</v>
      </c>
      <c r="Q71">
        <v>9467.1983416959574</v>
      </c>
      <c r="R71">
        <v>179.35285714285715</v>
      </c>
      <c r="S71">
        <v>61820.25732726921</v>
      </c>
      <c r="T71">
        <v>12.975220435374801</v>
      </c>
      <c r="U71">
        <v>15.991657619855514</v>
      </c>
      <c r="V71">
        <v>21.627142857142857</v>
      </c>
      <c r="W71">
        <v>132.6180486954224</v>
      </c>
      <c r="X71">
        <v>0.11927406011851333</v>
      </c>
      <c r="Y71">
        <v>0.15378080301137684</v>
      </c>
      <c r="Z71">
        <v>0.27954034055000504</v>
      </c>
      <c r="AA71">
        <v>172.49519338561481</v>
      </c>
      <c r="AB71">
        <v>5.9553675537668402</v>
      </c>
      <c r="AC71">
        <v>1.1394903259823157</v>
      </c>
      <c r="AD71">
        <v>3.0908477136038779</v>
      </c>
      <c r="AE71">
        <v>0.97051345884662099</v>
      </c>
      <c r="AF71">
        <v>33.047619047619051</v>
      </c>
      <c r="AG71">
        <v>6.3886781264930151E-2</v>
      </c>
      <c r="AH71">
        <v>65.5</v>
      </c>
      <c r="AI71">
        <v>3.6647831726669886</v>
      </c>
      <c r="AJ71">
        <v>8795.3214285715949</v>
      </c>
      <c r="AK71">
        <v>0.44535149334293544</v>
      </c>
      <c r="AL71">
        <v>32778779.327619046</v>
      </c>
      <c r="AM71">
        <v>2868.1494845714283</v>
      </c>
    </row>
    <row r="72" spans="1:39" ht="15" x14ac:dyDescent="0.25">
      <c r="A72" t="s">
        <v>211</v>
      </c>
      <c r="B72">
        <v>499040.6</v>
      </c>
      <c r="C72">
        <v>0.32556510168414748</v>
      </c>
      <c r="D72">
        <v>524616.69999999995</v>
      </c>
      <c r="E72">
        <v>2.6447514994567584E-3</v>
      </c>
      <c r="F72">
        <v>0.70417055661501415</v>
      </c>
      <c r="G72">
        <v>37.842105263157897</v>
      </c>
      <c r="H72">
        <v>45.978999999999999</v>
      </c>
      <c r="I72">
        <v>0</v>
      </c>
      <c r="J72">
        <v>-35.130499999999955</v>
      </c>
      <c r="K72">
        <v>11031.167656069192</v>
      </c>
      <c r="L72">
        <v>1648.27393295</v>
      </c>
      <c r="M72">
        <v>2095.8997863029317</v>
      </c>
      <c r="N72">
        <v>0.58562412834037147</v>
      </c>
      <c r="O72">
        <v>0.16814786735962256</v>
      </c>
      <c r="P72">
        <v>1.9480672695303752E-3</v>
      </c>
      <c r="Q72">
        <v>8675.2173058678854</v>
      </c>
      <c r="R72">
        <v>108.77249999999999</v>
      </c>
      <c r="S72">
        <v>54293.465039417133</v>
      </c>
      <c r="T72">
        <v>14.135006550368891</v>
      </c>
      <c r="U72">
        <v>15.15340672458572</v>
      </c>
      <c r="V72">
        <v>13.574999999999999</v>
      </c>
      <c r="W72">
        <v>121.41981089871086</v>
      </c>
      <c r="X72">
        <v>0.11490611255464239</v>
      </c>
      <c r="Y72">
        <v>0.18745864622693426</v>
      </c>
      <c r="Z72">
        <v>0.30805376266473167</v>
      </c>
      <c r="AA72">
        <v>190.04234899193915</v>
      </c>
      <c r="AB72">
        <v>5.45538178567136</v>
      </c>
      <c r="AC72">
        <v>1.4894665224330659</v>
      </c>
      <c r="AD72">
        <v>2.7081403011762322</v>
      </c>
      <c r="AE72">
        <v>1.2900255920742889</v>
      </c>
      <c r="AF72">
        <v>111.35</v>
      </c>
      <c r="AG72">
        <v>1.3814498408102477E-2</v>
      </c>
      <c r="AH72">
        <v>9.8640000000000008</v>
      </c>
      <c r="AI72">
        <v>3.1712879239974643</v>
      </c>
      <c r="AJ72">
        <v>-39459.943500000052</v>
      </c>
      <c r="AK72">
        <v>0.56015702473056705</v>
      </c>
      <c r="AL72">
        <v>18182386.0975</v>
      </c>
      <c r="AM72">
        <v>1648.27393295</v>
      </c>
    </row>
    <row r="73" spans="1:39" ht="15" x14ac:dyDescent="0.25">
      <c r="A73" t="s">
        <v>213</v>
      </c>
      <c r="B73">
        <v>2560693.7999999998</v>
      </c>
      <c r="C73">
        <v>0.32749069690178467</v>
      </c>
      <c r="D73">
        <v>2372829.75</v>
      </c>
      <c r="E73">
        <v>2.7088657365192561E-3</v>
      </c>
      <c r="F73">
        <v>0.75849696529620847</v>
      </c>
      <c r="G73">
        <v>136.73684210526315</v>
      </c>
      <c r="H73">
        <v>231.94750000000005</v>
      </c>
      <c r="I73">
        <v>7.0499999999999993E-2</v>
      </c>
      <c r="J73">
        <v>-60.78350000000006</v>
      </c>
      <c r="K73">
        <v>11128.608327844766</v>
      </c>
      <c r="L73">
        <v>6687.46466005</v>
      </c>
      <c r="M73">
        <v>8161.6611916918382</v>
      </c>
      <c r="N73">
        <v>0.35830705452013323</v>
      </c>
      <c r="O73">
        <v>0.14373728473546998</v>
      </c>
      <c r="P73">
        <v>2.2509444550675869E-2</v>
      </c>
      <c r="Q73">
        <v>9118.5082497369604</v>
      </c>
      <c r="R73">
        <v>392.803</v>
      </c>
      <c r="S73">
        <v>65896.604477307963</v>
      </c>
      <c r="T73">
        <v>13.205983661020918</v>
      </c>
      <c r="U73">
        <v>17.024983668785627</v>
      </c>
      <c r="V73">
        <v>40.9255</v>
      </c>
      <c r="W73">
        <v>163.40581446897411</v>
      </c>
      <c r="X73">
        <v>0.1223491438131897</v>
      </c>
      <c r="Y73">
        <v>0.15040949132311476</v>
      </c>
      <c r="Z73">
        <v>0.27883849254269194</v>
      </c>
      <c r="AA73">
        <v>838.10288874978426</v>
      </c>
      <c r="AB73">
        <v>1.1324701521697507</v>
      </c>
      <c r="AC73">
        <v>0.21924911523566534</v>
      </c>
      <c r="AD73">
        <v>0.56949063866151683</v>
      </c>
      <c r="AE73">
        <v>0.86397414813668172</v>
      </c>
      <c r="AF73">
        <v>33.950000000000003</v>
      </c>
      <c r="AG73">
        <v>8.8927298615272363E-2</v>
      </c>
      <c r="AH73">
        <v>100.023</v>
      </c>
      <c r="AI73">
        <v>3.6353360749504158</v>
      </c>
      <c r="AJ73">
        <v>26173.410999999847</v>
      </c>
      <c r="AK73">
        <v>0.41338124992489023</v>
      </c>
      <c r="AL73">
        <v>74422174.907999992</v>
      </c>
      <c r="AM73">
        <v>6687.46466005</v>
      </c>
    </row>
    <row r="74" spans="1:39" ht="15" x14ac:dyDescent="0.25">
      <c r="A74" t="s">
        <v>214</v>
      </c>
      <c r="B74">
        <v>4158867.6</v>
      </c>
      <c r="C74">
        <v>0.35436616475549776</v>
      </c>
      <c r="D74">
        <v>3763665.3</v>
      </c>
      <c r="E74">
        <v>2.047692647991141E-3</v>
      </c>
      <c r="F74">
        <v>0.74289926882458224</v>
      </c>
      <c r="G74">
        <v>152.69999999999999</v>
      </c>
      <c r="H74">
        <v>282.56200000000001</v>
      </c>
      <c r="I74">
        <v>9.1000000000000011E-2</v>
      </c>
      <c r="J74">
        <v>-19.779000000000025</v>
      </c>
      <c r="K74">
        <v>11227.233005099381</v>
      </c>
      <c r="L74">
        <v>7517.0437758499993</v>
      </c>
      <c r="M74">
        <v>9213.7170740908168</v>
      </c>
      <c r="N74">
        <v>0.36001876373853953</v>
      </c>
      <c r="O74">
        <v>0.14504399268670115</v>
      </c>
      <c r="P74">
        <v>3.6289467646362608E-2</v>
      </c>
      <c r="Q74">
        <v>9159.7778944528654</v>
      </c>
      <c r="R74">
        <v>443.97700000000003</v>
      </c>
      <c r="S74">
        <v>66607.769705412662</v>
      </c>
      <c r="T74">
        <v>13.093583676631896</v>
      </c>
      <c r="U74">
        <v>16.931155838815975</v>
      </c>
      <c r="V74">
        <v>44.470500000000001</v>
      </c>
      <c r="W74">
        <v>169.03438854633973</v>
      </c>
      <c r="X74">
        <v>0.12015146640510845</v>
      </c>
      <c r="Y74">
        <v>0.14908414801189229</v>
      </c>
      <c r="Z74">
        <v>0.27486690271879521</v>
      </c>
      <c r="AA74">
        <v>151.66492759596636</v>
      </c>
      <c r="AB74">
        <v>6.3066560122216861</v>
      </c>
      <c r="AC74">
        <v>1.245656424827241</v>
      </c>
      <c r="AD74">
        <v>3.2404850413381827</v>
      </c>
      <c r="AE74">
        <v>0.85894220509988062</v>
      </c>
      <c r="AF74">
        <v>28.9</v>
      </c>
      <c r="AG74">
        <v>0.10942838296690463</v>
      </c>
      <c r="AH74">
        <v>127.83899999999998</v>
      </c>
      <c r="AI74">
        <v>3.5160635184611491</v>
      </c>
      <c r="AJ74">
        <v>160593.89750000043</v>
      </c>
      <c r="AK74">
        <v>0.42823346759853398</v>
      </c>
      <c r="AL74">
        <v>84395601.981000006</v>
      </c>
      <c r="AM74">
        <v>7517.0437758499993</v>
      </c>
    </row>
    <row r="75" spans="1:39" ht="15" x14ac:dyDescent="0.25">
      <c r="A75" t="s">
        <v>215</v>
      </c>
      <c r="B75">
        <v>1271391.9523809524</v>
      </c>
      <c r="C75">
        <v>0.28798429004592324</v>
      </c>
      <c r="D75">
        <v>1236664.9047619049</v>
      </c>
      <c r="E75">
        <v>2.7089020311851452E-3</v>
      </c>
      <c r="F75">
        <v>0.75705846451914927</v>
      </c>
      <c r="G75">
        <v>126.85</v>
      </c>
      <c r="H75">
        <v>188.07095238095241</v>
      </c>
      <c r="I75">
        <v>7.2857142857142856E-2</v>
      </c>
      <c r="J75">
        <v>-44.849523809523788</v>
      </c>
      <c r="K75">
        <v>11125.672530561964</v>
      </c>
      <c r="L75">
        <v>5402.8170979047618</v>
      </c>
      <c r="M75">
        <v>6655.9414305684859</v>
      </c>
      <c r="N75">
        <v>0.42425896711645383</v>
      </c>
      <c r="O75">
        <v>0.15279184128664006</v>
      </c>
      <c r="P75">
        <v>1.5568217600909415E-2</v>
      </c>
      <c r="Q75">
        <v>9031.025047447798</v>
      </c>
      <c r="R75">
        <v>327.0652380952381</v>
      </c>
      <c r="S75">
        <v>62769.806301931902</v>
      </c>
      <c r="T75">
        <v>13.404199249603618</v>
      </c>
      <c r="U75">
        <v>16.519080808983791</v>
      </c>
      <c r="V75">
        <v>32.018095238095235</v>
      </c>
      <c r="W75">
        <v>168.74261437877388</v>
      </c>
      <c r="X75">
        <v>0.11810193827696119</v>
      </c>
      <c r="Y75">
        <v>0.1562745169468828</v>
      </c>
      <c r="Z75">
        <v>0.27986278048239377</v>
      </c>
      <c r="AA75">
        <v>966.21066040064875</v>
      </c>
      <c r="AB75">
        <v>1.029985661358614</v>
      </c>
      <c r="AC75">
        <v>0.20203721227176</v>
      </c>
      <c r="AD75">
        <v>0.54374517690686952</v>
      </c>
      <c r="AE75">
        <v>0.87051596318544877</v>
      </c>
      <c r="AF75">
        <v>29.761904761904763</v>
      </c>
      <c r="AG75">
        <v>6.9278910592895468E-2</v>
      </c>
      <c r="AH75">
        <v>87.359523809523793</v>
      </c>
      <c r="AI75">
        <v>3.2800580807849267</v>
      </c>
      <c r="AJ75">
        <v>67876.843809523853</v>
      </c>
      <c r="AK75">
        <v>0.4416663168123392</v>
      </c>
      <c r="AL75">
        <v>60109973.773809522</v>
      </c>
      <c r="AM75">
        <v>5402.8170979047618</v>
      </c>
    </row>
    <row r="76" spans="1:39" ht="15" x14ac:dyDescent="0.25">
      <c r="A76" t="s">
        <v>217</v>
      </c>
      <c r="B76">
        <v>2284404.9</v>
      </c>
      <c r="C76">
        <v>0.3697673947916244</v>
      </c>
      <c r="D76">
        <v>2044753.1</v>
      </c>
      <c r="E76">
        <v>1.5675712674316333E-3</v>
      </c>
      <c r="F76">
        <v>0.75832635939172821</v>
      </c>
      <c r="G76">
        <v>123.05263157894737</v>
      </c>
      <c r="H76">
        <v>104.44550000000001</v>
      </c>
      <c r="I76">
        <v>7.6499999999999985E-2</v>
      </c>
      <c r="J76">
        <v>-72.227500000000006</v>
      </c>
      <c r="K76">
        <v>10585.478148954875</v>
      </c>
      <c r="L76">
        <v>5264.9249054000002</v>
      </c>
      <c r="M76">
        <v>6270.0810004497807</v>
      </c>
      <c r="N76">
        <v>0.27134600780055407</v>
      </c>
      <c r="O76">
        <v>0.13441194241425466</v>
      </c>
      <c r="P76">
        <v>1.2391469502838693E-2</v>
      </c>
      <c r="Q76">
        <v>8888.5211431881235</v>
      </c>
      <c r="R76">
        <v>304.06450000000007</v>
      </c>
      <c r="S76">
        <v>65128.338079585097</v>
      </c>
      <c r="T76">
        <v>12.913707453517265</v>
      </c>
      <c r="U76">
        <v>17.31515815032666</v>
      </c>
      <c r="V76">
        <v>28.421500000000002</v>
      </c>
      <c r="W76">
        <v>185.24444189785899</v>
      </c>
      <c r="X76">
        <v>0.11599014144230327</v>
      </c>
      <c r="Y76">
        <v>0.15541695501708824</v>
      </c>
      <c r="Z76">
        <v>0.27757894503517366</v>
      </c>
      <c r="AA76">
        <v>1018.5917361327613</v>
      </c>
      <c r="AB76">
        <v>0.9449176629262761</v>
      </c>
      <c r="AC76">
        <v>0.17873626964898431</v>
      </c>
      <c r="AD76">
        <v>0.4685608197122067</v>
      </c>
      <c r="AE76">
        <v>0.94722488497622837</v>
      </c>
      <c r="AF76">
        <v>33</v>
      </c>
      <c r="AG76">
        <v>9.083389568058714E-2</v>
      </c>
      <c r="AH76">
        <v>84.876999999999981</v>
      </c>
      <c r="AI76">
        <v>3.927360432329968</v>
      </c>
      <c r="AJ76">
        <v>-6172.2469999997411</v>
      </c>
      <c r="AK76">
        <v>0.38999152846513668</v>
      </c>
      <c r="AL76">
        <v>55731747.542000011</v>
      </c>
      <c r="AM76">
        <v>5264.9249054000002</v>
      </c>
    </row>
    <row r="77" spans="1:39" ht="15" x14ac:dyDescent="0.25">
      <c r="A77" t="s">
        <v>218</v>
      </c>
      <c r="B77">
        <v>545911.5</v>
      </c>
      <c r="C77">
        <v>0.27091811417877343</v>
      </c>
      <c r="D77">
        <v>274232.05</v>
      </c>
      <c r="E77">
        <v>2.4653887875927725E-3</v>
      </c>
      <c r="F77">
        <v>0.62539363904135281</v>
      </c>
      <c r="G77">
        <v>44.05</v>
      </c>
      <c r="H77">
        <v>458.78750000000002</v>
      </c>
      <c r="I77">
        <v>136.339</v>
      </c>
      <c r="J77">
        <v>-207.99749999999997</v>
      </c>
      <c r="K77">
        <v>12987.642728701503</v>
      </c>
      <c r="L77">
        <v>3473.4256829999999</v>
      </c>
      <c r="M77">
        <v>4925.7943831029497</v>
      </c>
      <c r="N77">
        <v>0.9490901975201409</v>
      </c>
      <c r="O77">
        <v>0.19029264313469407</v>
      </c>
      <c r="P77">
        <v>3.5661240430806138E-2</v>
      </c>
      <c r="Q77">
        <v>9158.240946931779</v>
      </c>
      <c r="R77">
        <v>234.08499999999998</v>
      </c>
      <c r="S77">
        <v>57186.625648802779</v>
      </c>
      <c r="T77">
        <v>11.859580921460152</v>
      </c>
      <c r="U77">
        <v>14.838309515774181</v>
      </c>
      <c r="V77">
        <v>34.554000000000002</v>
      </c>
      <c r="W77">
        <v>100.52166704288939</v>
      </c>
      <c r="X77">
        <v>0.11279877144736783</v>
      </c>
      <c r="Y77">
        <v>0.17004173072329357</v>
      </c>
      <c r="Z77">
        <v>0.28935734446734257</v>
      </c>
      <c r="AA77">
        <v>196.01946669892232</v>
      </c>
      <c r="AB77">
        <v>6.8349325209086951</v>
      </c>
      <c r="AC77">
        <v>1.4321232346107466</v>
      </c>
      <c r="AD77">
        <v>2.9781583846171982</v>
      </c>
      <c r="AE77">
        <v>0.90221132633295509</v>
      </c>
      <c r="AF77">
        <v>15.8</v>
      </c>
      <c r="AG77">
        <v>0.10162113756177464</v>
      </c>
      <c r="AH77">
        <v>120.5615</v>
      </c>
      <c r="AI77">
        <v>2.9250755186690638</v>
      </c>
      <c r="AJ77">
        <v>41773.368499999866</v>
      </c>
      <c r="AK77">
        <v>0.71863212447426872</v>
      </c>
      <c r="AL77">
        <v>45111611.815500006</v>
      </c>
      <c r="AM77">
        <v>3473.4256829999999</v>
      </c>
    </row>
    <row r="78" spans="1:39" ht="15" x14ac:dyDescent="0.25">
      <c r="A78" t="s">
        <v>219</v>
      </c>
      <c r="B78">
        <v>653938.18181818177</v>
      </c>
      <c r="C78">
        <v>0.3239459293732313</v>
      </c>
      <c r="D78">
        <v>623258.18181818177</v>
      </c>
      <c r="E78">
        <v>6.3638333075418732E-3</v>
      </c>
      <c r="F78">
        <v>0.62929741757623558</v>
      </c>
      <c r="G78">
        <v>24.19047619047619</v>
      </c>
      <c r="H78">
        <v>154.54454545454547</v>
      </c>
      <c r="I78">
        <v>23.175000000000001</v>
      </c>
      <c r="J78">
        <v>-82.110909090909104</v>
      </c>
      <c r="K78">
        <v>13114.463146752807</v>
      </c>
      <c r="L78">
        <v>1485.7501702272727</v>
      </c>
      <c r="M78">
        <v>2056.4084786441044</v>
      </c>
      <c r="N78">
        <v>0.88235873405126131</v>
      </c>
      <c r="O78">
        <v>0.18823406415686694</v>
      </c>
      <c r="P78">
        <v>7.4748442325335649E-3</v>
      </c>
      <c r="Q78">
        <v>9475.168019913348</v>
      </c>
      <c r="R78">
        <v>101.36818181818181</v>
      </c>
      <c r="S78">
        <v>57460.427066050841</v>
      </c>
      <c r="T78">
        <v>12.394959867270524</v>
      </c>
      <c r="U78">
        <v>14.656967734630729</v>
      </c>
      <c r="V78">
        <v>17.491363636363641</v>
      </c>
      <c r="W78">
        <v>84.941929120864827</v>
      </c>
      <c r="X78">
        <v>0.11195697266058989</v>
      </c>
      <c r="Y78">
        <v>0.17722248968317933</v>
      </c>
      <c r="Z78">
        <v>0.29416248923187299</v>
      </c>
      <c r="AA78">
        <v>207.02517016782889</v>
      </c>
      <c r="AB78">
        <v>6.1864118597963724</v>
      </c>
      <c r="AC78">
        <v>1.4037987187393279</v>
      </c>
      <c r="AD78">
        <v>2.9411964097746552</v>
      </c>
      <c r="AE78">
        <v>0.86402398749719211</v>
      </c>
      <c r="AF78">
        <v>18.59090909090909</v>
      </c>
      <c r="AG78">
        <v>9.2284074945102768E-2</v>
      </c>
      <c r="AH78">
        <v>55.375</v>
      </c>
      <c r="AI78">
        <v>2.93962920982255</v>
      </c>
      <c r="AJ78">
        <v>18585.028636363801</v>
      </c>
      <c r="AK78">
        <v>0.68483565902203614</v>
      </c>
      <c r="AL78">
        <v>19484815.852727272</v>
      </c>
      <c r="AM78">
        <v>1485.7501702272727</v>
      </c>
    </row>
    <row r="79" spans="1:39" ht="15" x14ac:dyDescent="0.25">
      <c r="A79" t="s">
        <v>220</v>
      </c>
      <c r="B79">
        <v>782470.15</v>
      </c>
      <c r="C79">
        <v>0.34156926700413603</v>
      </c>
      <c r="D79">
        <v>742746.2</v>
      </c>
      <c r="E79">
        <v>1.7461758216979514E-3</v>
      </c>
      <c r="F79">
        <v>0.7199337609528409</v>
      </c>
      <c r="G79">
        <v>76.78947368421052</v>
      </c>
      <c r="H79">
        <v>62.375500000000002</v>
      </c>
      <c r="I79">
        <v>0</v>
      </c>
      <c r="J79">
        <v>-22.098999999999961</v>
      </c>
      <c r="K79">
        <v>10378.467831596256</v>
      </c>
      <c r="L79">
        <v>2570.1164770000005</v>
      </c>
      <c r="M79">
        <v>3167.0578568970441</v>
      </c>
      <c r="N79">
        <v>0.49091268132825555</v>
      </c>
      <c r="O79">
        <v>0.15652327890585327</v>
      </c>
      <c r="P79">
        <v>3.5162228952940943E-3</v>
      </c>
      <c r="Q79">
        <v>8422.2873042597275</v>
      </c>
      <c r="R79">
        <v>158.13249999999999</v>
      </c>
      <c r="S79">
        <v>56891.642435931884</v>
      </c>
      <c r="T79">
        <v>13.593979732186614</v>
      </c>
      <c r="U79">
        <v>16.2529301503486</v>
      </c>
      <c r="V79">
        <v>18.134999999999998</v>
      </c>
      <c r="W79">
        <v>141.72133868210642</v>
      </c>
      <c r="X79">
        <v>0.11264387050415817</v>
      </c>
      <c r="Y79">
        <v>0.17480872951466786</v>
      </c>
      <c r="Z79">
        <v>0.29256008837267172</v>
      </c>
      <c r="AA79">
        <v>175.3337461678006</v>
      </c>
      <c r="AB79">
        <v>5.5353315932437877</v>
      </c>
      <c r="AC79">
        <v>1.291713877617277</v>
      </c>
      <c r="AD79">
        <v>2.6425670233872434</v>
      </c>
      <c r="AE79">
        <v>1.2926603410737942</v>
      </c>
      <c r="AF79">
        <v>127.35</v>
      </c>
      <c r="AG79">
        <v>2.2806374913200818E-2</v>
      </c>
      <c r="AH79">
        <v>14.745000000000005</v>
      </c>
      <c r="AI79">
        <v>3.2950674573546817</v>
      </c>
      <c r="AJ79">
        <v>-51153.464500000002</v>
      </c>
      <c r="AK79">
        <v>0.50650266047585557</v>
      </c>
      <c r="AL79">
        <v>26673871.18</v>
      </c>
      <c r="AM79">
        <v>2570.1164770000005</v>
      </c>
    </row>
    <row r="80" spans="1:39" ht="15" x14ac:dyDescent="0.25">
      <c r="A80" t="s">
        <v>222</v>
      </c>
      <c r="B80">
        <v>372291.65</v>
      </c>
      <c r="C80">
        <v>0.34977163891423269</v>
      </c>
      <c r="D80">
        <v>392400</v>
      </c>
      <c r="E80">
        <v>5.9481769178827215E-3</v>
      </c>
      <c r="F80">
        <v>0.73327809908174357</v>
      </c>
      <c r="G80">
        <v>42.45</v>
      </c>
      <c r="H80">
        <v>49.163499999999999</v>
      </c>
      <c r="I80">
        <v>7.9000000000000001E-2</v>
      </c>
      <c r="J80">
        <v>47.024499999999989</v>
      </c>
      <c r="K80">
        <v>10366.066674181782</v>
      </c>
      <c r="L80">
        <v>2066.8049343499997</v>
      </c>
      <c r="M80">
        <v>2492.0422851414319</v>
      </c>
      <c r="N80">
        <v>0.41953253780221705</v>
      </c>
      <c r="O80">
        <v>0.14412914070852265</v>
      </c>
      <c r="P80">
        <v>1.44991052382137E-2</v>
      </c>
      <c r="Q80">
        <v>8597.2207934602066</v>
      </c>
      <c r="R80">
        <v>127.997</v>
      </c>
      <c r="S80">
        <v>56331.73665398408</v>
      </c>
      <c r="T80">
        <v>13.91165417939483</v>
      </c>
      <c r="U80">
        <v>16.147292001765663</v>
      </c>
      <c r="V80">
        <v>15.462999999999999</v>
      </c>
      <c r="W80">
        <v>133.66131632606866</v>
      </c>
      <c r="X80">
        <v>0.11297545288944418</v>
      </c>
      <c r="Y80">
        <v>0.16879602312283876</v>
      </c>
      <c r="Z80">
        <v>0.28953701450047692</v>
      </c>
      <c r="AA80">
        <v>175.90527966991647</v>
      </c>
      <c r="AB80">
        <v>6.0070274704252551</v>
      </c>
      <c r="AC80">
        <v>1.3061220785236296</v>
      </c>
      <c r="AD80">
        <v>2.8737102347633234</v>
      </c>
      <c r="AE80">
        <v>1.1393240583824542</v>
      </c>
      <c r="AF80">
        <v>71.349999999999994</v>
      </c>
      <c r="AG80">
        <v>2.1125983728546766E-2</v>
      </c>
      <c r="AH80">
        <v>17.776</v>
      </c>
      <c r="AI80">
        <v>3.3395252201363101</v>
      </c>
      <c r="AJ80">
        <v>1917.903999999864</v>
      </c>
      <c r="AK80">
        <v>0.47821316705157363</v>
      </c>
      <c r="AL80">
        <v>21424637.752</v>
      </c>
      <c r="AM80">
        <v>2066.8049343499997</v>
      </c>
    </row>
    <row r="81" spans="1:39" ht="15" x14ac:dyDescent="0.25">
      <c r="A81" t="s">
        <v>224</v>
      </c>
      <c r="B81">
        <v>1091649.9090909092</v>
      </c>
      <c r="C81">
        <v>0.25525008556591389</v>
      </c>
      <c r="D81">
        <v>818654.72727272729</v>
      </c>
      <c r="E81">
        <v>1.9862239942531196E-3</v>
      </c>
      <c r="F81">
        <v>0.65661606395295347</v>
      </c>
      <c r="G81">
        <v>60.045454545454547</v>
      </c>
      <c r="H81">
        <v>599.02636363636373</v>
      </c>
      <c r="I81">
        <v>256.96727272727276</v>
      </c>
      <c r="J81">
        <v>-302.92363636363638</v>
      </c>
      <c r="K81">
        <v>12929.519074234531</v>
      </c>
      <c r="L81">
        <v>4899.6730730454547</v>
      </c>
      <c r="M81">
        <v>6848.7402237998258</v>
      </c>
      <c r="N81">
        <v>0.92202747344105529</v>
      </c>
      <c r="O81">
        <v>0.18469885794780158</v>
      </c>
      <c r="P81">
        <v>3.6055063795811311E-2</v>
      </c>
      <c r="Q81">
        <v>9249.9371249777632</v>
      </c>
      <c r="R81">
        <v>335.3</v>
      </c>
      <c r="S81">
        <v>58434.756653471777</v>
      </c>
      <c r="T81">
        <v>11.118943686793374</v>
      </c>
      <c r="U81">
        <v>14.612803677439471</v>
      </c>
      <c r="V81">
        <v>47.450454545454541</v>
      </c>
      <c r="W81">
        <v>103.2587173290801</v>
      </c>
      <c r="X81">
        <v>0.11830394740479944</v>
      </c>
      <c r="Y81">
        <v>0.15506931015068262</v>
      </c>
      <c r="Z81">
        <v>0.28055964529457095</v>
      </c>
      <c r="AA81">
        <v>182.23570232643564</v>
      </c>
      <c r="AB81">
        <v>6.6024490633077342</v>
      </c>
      <c r="AC81">
        <v>1.5009881316644149</v>
      </c>
      <c r="AD81">
        <v>3.1195688026765636</v>
      </c>
      <c r="AE81">
        <v>0.76724937496192169</v>
      </c>
      <c r="AF81">
        <v>13.681818181818182</v>
      </c>
      <c r="AG81">
        <v>0.12172221985881765</v>
      </c>
      <c r="AH81">
        <v>129.26636363636362</v>
      </c>
      <c r="AI81">
        <v>2.8400914566981696</v>
      </c>
      <c r="AJ81">
        <v>243485.3795454544</v>
      </c>
      <c r="AK81">
        <v>0.70037691865019946</v>
      </c>
      <c r="AL81">
        <v>63350416.455454543</v>
      </c>
      <c r="AM81">
        <v>4899.6730730454547</v>
      </c>
    </row>
    <row r="82" spans="1:39" ht="15" x14ac:dyDescent="0.25">
      <c r="A82" t="s">
        <v>225</v>
      </c>
      <c r="B82">
        <v>831472.68421052629</v>
      </c>
      <c r="C82">
        <v>0.33913048200672191</v>
      </c>
      <c r="D82">
        <v>703130.42105263157</v>
      </c>
      <c r="E82">
        <v>3.7846493927496021E-3</v>
      </c>
      <c r="F82">
        <v>0.77216134311459994</v>
      </c>
      <c r="G82">
        <v>88.055555555555557</v>
      </c>
      <c r="H82">
        <v>48.761999999999986</v>
      </c>
      <c r="I82">
        <v>3.5000000000000005E-3</v>
      </c>
      <c r="J82">
        <v>-40.44</v>
      </c>
      <c r="K82">
        <v>10872.939475784275</v>
      </c>
      <c r="L82">
        <v>3715.0428901</v>
      </c>
      <c r="M82">
        <v>4255.2551691091494</v>
      </c>
      <c r="N82">
        <v>0.12623276468750991</v>
      </c>
      <c r="O82">
        <v>0.10656051854877611</v>
      </c>
      <c r="P82">
        <v>5.9007742032851519E-3</v>
      </c>
      <c r="Q82">
        <v>9492.6002997974119</v>
      </c>
      <c r="R82">
        <v>218.03149999999999</v>
      </c>
      <c r="S82">
        <v>65882.672813332014</v>
      </c>
      <c r="T82">
        <v>13.191901170243751</v>
      </c>
      <c r="U82">
        <v>17.039019087150258</v>
      </c>
      <c r="V82">
        <v>21.908999999999999</v>
      </c>
      <c r="W82">
        <v>169.56697658952942</v>
      </c>
      <c r="X82">
        <v>0.11497550680403192</v>
      </c>
      <c r="Y82">
        <v>0.14723156749023378</v>
      </c>
      <c r="Z82">
        <v>0.2684693640915421</v>
      </c>
      <c r="AA82">
        <v>159.1113662712219</v>
      </c>
      <c r="AB82">
        <v>5.9264860903437624</v>
      </c>
      <c r="AC82">
        <v>1.3163258778402604</v>
      </c>
      <c r="AD82">
        <v>2.8528281251969303</v>
      </c>
      <c r="AE82">
        <v>0.9461949164333554</v>
      </c>
      <c r="AF82">
        <v>42.15</v>
      </c>
      <c r="AG82">
        <v>7.5690535749799073E-2</v>
      </c>
      <c r="AH82">
        <v>77.896500000000003</v>
      </c>
      <c r="AI82">
        <v>4.5887284690651633</v>
      </c>
      <c r="AJ82">
        <v>25129.270000000019</v>
      </c>
      <c r="AK82">
        <v>0.32060546561374831</v>
      </c>
      <c r="AL82">
        <v>40393436.494000003</v>
      </c>
      <c r="AM82">
        <v>3715.0428901</v>
      </c>
    </row>
    <row r="83" spans="1:39" ht="15" x14ac:dyDescent="0.25">
      <c r="A83" t="s">
        <v>226</v>
      </c>
      <c r="B83">
        <v>1215990.45</v>
      </c>
      <c r="C83">
        <v>0.39112713018285555</v>
      </c>
      <c r="D83">
        <v>1308884</v>
      </c>
      <c r="E83">
        <v>5.63438741125581E-3</v>
      </c>
      <c r="F83">
        <v>0.76272123392044733</v>
      </c>
      <c r="G83">
        <v>47.5</v>
      </c>
      <c r="H83">
        <v>26.062999999999999</v>
      </c>
      <c r="I83">
        <v>0</v>
      </c>
      <c r="J83">
        <v>-10.669499999999999</v>
      </c>
      <c r="K83">
        <v>11985.465167362287</v>
      </c>
      <c r="L83">
        <v>2720.1739838000003</v>
      </c>
      <c r="M83">
        <v>3105.9054469523849</v>
      </c>
      <c r="N83">
        <v>8.5233086001401379E-2</v>
      </c>
      <c r="O83">
        <v>0.10394581173260316</v>
      </c>
      <c r="P83">
        <v>5.9418508691936557E-3</v>
      </c>
      <c r="Q83">
        <v>10496.955264362823</v>
      </c>
      <c r="R83">
        <v>164.654</v>
      </c>
      <c r="S83">
        <v>70743.850544171408</v>
      </c>
      <c r="T83">
        <v>14.947101194018972</v>
      </c>
      <c r="U83">
        <v>16.520546016495196</v>
      </c>
      <c r="V83">
        <v>18.426500000000004</v>
      </c>
      <c r="W83">
        <v>147.62293348167043</v>
      </c>
      <c r="X83">
        <v>0.11701414725615134</v>
      </c>
      <c r="Y83">
        <v>0.14641877797044128</v>
      </c>
      <c r="Z83">
        <v>0.2690268758776912</v>
      </c>
      <c r="AA83">
        <v>184.99417794483207</v>
      </c>
      <c r="AB83">
        <v>6.0826540284313104</v>
      </c>
      <c r="AC83">
        <v>1.2211996202031195</v>
      </c>
      <c r="AD83">
        <v>2.7164256755568457</v>
      </c>
      <c r="AE83">
        <v>0.81198951580940237</v>
      </c>
      <c r="AF83">
        <v>26.3</v>
      </c>
      <c r="AG83">
        <v>0.12636114653808442</v>
      </c>
      <c r="AH83">
        <v>68.413684210526327</v>
      </c>
      <c r="AI83">
        <v>5.6727400543038016</v>
      </c>
      <c r="AJ83">
        <v>25268.636500000022</v>
      </c>
      <c r="AK83">
        <v>0.26308856379360346</v>
      </c>
      <c r="AL83">
        <v>32602550.531999998</v>
      </c>
      <c r="AM83">
        <v>2720.1739838000003</v>
      </c>
    </row>
    <row r="84" spans="1:39" ht="15" x14ac:dyDescent="0.25">
      <c r="A84" t="s">
        <v>227</v>
      </c>
      <c r="B84">
        <v>774951.1</v>
      </c>
      <c r="C84">
        <v>0.28815711817485051</v>
      </c>
      <c r="D84">
        <v>666677.55000000005</v>
      </c>
      <c r="E84">
        <v>1.8844942173645975E-3</v>
      </c>
      <c r="F84">
        <v>0.67629410202999007</v>
      </c>
      <c r="G84">
        <v>45.35</v>
      </c>
      <c r="H84">
        <v>217.79599999999996</v>
      </c>
      <c r="I84">
        <v>60.151000000000025</v>
      </c>
      <c r="J84">
        <v>-216.15649999999997</v>
      </c>
      <c r="K84">
        <v>12208.883057732952</v>
      </c>
      <c r="L84">
        <v>3261.6358252999999</v>
      </c>
      <c r="M84">
        <v>4466.9433268772091</v>
      </c>
      <c r="N84">
        <v>0.8816552430820519</v>
      </c>
      <c r="O84">
        <v>0.17550248599484564</v>
      </c>
      <c r="P84">
        <v>2.9991115758916054E-2</v>
      </c>
      <c r="Q84">
        <v>8914.581505523236</v>
      </c>
      <c r="R84">
        <v>214.61549999999997</v>
      </c>
      <c r="S84">
        <v>57794.263224231247</v>
      </c>
      <c r="T84">
        <v>12.332986200903477</v>
      </c>
      <c r="U84">
        <v>15.197578112018938</v>
      </c>
      <c r="V84">
        <v>30.125</v>
      </c>
      <c r="W84">
        <v>108.27006888962656</v>
      </c>
      <c r="X84">
        <v>0.11388818066344887</v>
      </c>
      <c r="Y84">
        <v>0.16785789678584423</v>
      </c>
      <c r="Z84">
        <v>0.28626256075269357</v>
      </c>
      <c r="AA84">
        <v>180.94564556290288</v>
      </c>
      <c r="AB84">
        <v>7.035816433087736</v>
      </c>
      <c r="AC84">
        <v>1.3860432262222906</v>
      </c>
      <c r="AD84">
        <v>3.0789793194875865</v>
      </c>
      <c r="AE84">
        <v>0.99021343898891678</v>
      </c>
      <c r="AF84">
        <v>22</v>
      </c>
      <c r="AG84">
        <v>6.8684154577746057E-2</v>
      </c>
      <c r="AH84">
        <v>107.44800000000001</v>
      </c>
      <c r="AI84">
        <v>3.0037202484927428</v>
      </c>
      <c r="AJ84">
        <v>-12452.893999999622</v>
      </c>
      <c r="AK84">
        <v>0.68861484041577481</v>
      </c>
      <c r="AL84">
        <v>39820930.368000008</v>
      </c>
      <c r="AM84">
        <v>3261.6358252999999</v>
      </c>
    </row>
    <row r="85" spans="1:39" ht="15" x14ac:dyDescent="0.25">
      <c r="A85" t="s">
        <v>229</v>
      </c>
      <c r="B85">
        <v>787106.9</v>
      </c>
      <c r="C85">
        <v>0.27173175753137291</v>
      </c>
      <c r="D85">
        <v>284841.45</v>
      </c>
      <c r="E85">
        <v>3.1632571013995416E-3</v>
      </c>
      <c r="F85">
        <v>0.61468154992786295</v>
      </c>
      <c r="G85">
        <v>46.55</v>
      </c>
      <c r="H85">
        <v>538.6479999999998</v>
      </c>
      <c r="I85">
        <v>186.3125</v>
      </c>
      <c r="J85">
        <v>-212.96650000000002</v>
      </c>
      <c r="K85">
        <v>13250.523854618017</v>
      </c>
      <c r="L85">
        <v>3547.1898091499997</v>
      </c>
      <c r="M85">
        <v>5007.4476033400306</v>
      </c>
      <c r="N85">
        <v>0.94851885144997117</v>
      </c>
      <c r="O85">
        <v>0.18487495560806877</v>
      </c>
      <c r="P85">
        <v>4.9037453832131379E-2</v>
      </c>
      <c r="Q85">
        <v>9386.4433352530723</v>
      </c>
      <c r="R85">
        <v>243.48750000000001</v>
      </c>
      <c r="S85">
        <v>57777.220087273468</v>
      </c>
      <c r="T85">
        <v>11.708609271523176</v>
      </c>
      <c r="U85">
        <v>14.568262474048973</v>
      </c>
      <c r="V85">
        <v>35.686</v>
      </c>
      <c r="W85">
        <v>99.400039487474075</v>
      </c>
      <c r="X85">
        <v>0.11507253280172569</v>
      </c>
      <c r="Y85">
        <v>0.15572027417548809</v>
      </c>
      <c r="Z85">
        <v>0.27928160160550669</v>
      </c>
      <c r="AA85">
        <v>201.37965218477348</v>
      </c>
      <c r="AB85">
        <v>6.538698637055032</v>
      </c>
      <c r="AC85">
        <v>1.3864374191070998</v>
      </c>
      <c r="AD85">
        <v>2.8105608107772313</v>
      </c>
      <c r="AE85">
        <v>0.83790744257931671</v>
      </c>
      <c r="AF85">
        <v>13.05</v>
      </c>
      <c r="AG85">
        <v>0.13191174185671223</v>
      </c>
      <c r="AH85">
        <v>116.628</v>
      </c>
      <c r="AI85">
        <v>2.8837516334056059</v>
      </c>
      <c r="AJ85">
        <v>44256.282000000589</v>
      </c>
      <c r="AK85">
        <v>0.72468007523785594</v>
      </c>
      <c r="AL85">
        <v>47002123.183000006</v>
      </c>
      <c r="AM85">
        <v>3547.1898091499997</v>
      </c>
    </row>
    <row r="86" spans="1:39" ht="15" x14ac:dyDescent="0.25">
      <c r="A86" t="s">
        <v>230</v>
      </c>
      <c r="B86">
        <v>1412036.4736842106</v>
      </c>
      <c r="C86">
        <v>0.3345959526411888</v>
      </c>
      <c r="D86">
        <v>1448936.4736842106</v>
      </c>
      <c r="E86">
        <v>4.5390036676073156E-3</v>
      </c>
      <c r="F86">
        <v>0.76695087854178412</v>
      </c>
      <c r="G86">
        <v>54.05263157894737</v>
      </c>
      <c r="H86">
        <v>30.136000000000006</v>
      </c>
      <c r="I86">
        <v>0</v>
      </c>
      <c r="J86">
        <v>-13.536500000000006</v>
      </c>
      <c r="K86">
        <v>11590.372944500834</v>
      </c>
      <c r="L86">
        <v>2880.4301379999997</v>
      </c>
      <c r="M86">
        <v>3278.1979702693716</v>
      </c>
      <c r="N86">
        <v>9.4405220460861611E-2</v>
      </c>
      <c r="O86">
        <v>0.10018811942107238</v>
      </c>
      <c r="P86">
        <v>7.5972494737173183E-3</v>
      </c>
      <c r="Q86">
        <v>10184.027884458945</v>
      </c>
      <c r="R86">
        <v>168.49549999999996</v>
      </c>
      <c r="S86">
        <v>69559.41998450995</v>
      </c>
      <c r="T86">
        <v>14.210468528833111</v>
      </c>
      <c r="U86">
        <v>17.094997421296114</v>
      </c>
      <c r="V86">
        <v>19.317999999999998</v>
      </c>
      <c r="W86">
        <v>149.10602225903304</v>
      </c>
      <c r="X86">
        <v>0.1172574594050395</v>
      </c>
      <c r="Y86">
        <v>0.14444104792475027</v>
      </c>
      <c r="Z86">
        <v>0.26725448094274412</v>
      </c>
      <c r="AA86">
        <v>180.29418354877666</v>
      </c>
      <c r="AB86">
        <v>5.9609585032334298</v>
      </c>
      <c r="AC86">
        <v>1.2381903521649649</v>
      </c>
      <c r="AD86">
        <v>2.7673298117093581</v>
      </c>
      <c r="AE86">
        <v>0.86899849417850883</v>
      </c>
      <c r="AF86">
        <v>30.95</v>
      </c>
      <c r="AG86">
        <v>9.04674438074516E-2</v>
      </c>
      <c r="AH86">
        <v>68.254210526315788</v>
      </c>
      <c r="AI86">
        <v>5.4306358618036876</v>
      </c>
      <c r="AJ86">
        <v>16684.35421052645</v>
      </c>
      <c r="AK86">
        <v>0.2732920339660434</v>
      </c>
      <c r="AL86">
        <v>33385259.540000003</v>
      </c>
      <c r="AM86">
        <v>2880.4301379999997</v>
      </c>
    </row>
    <row r="87" spans="1:39" ht="15" x14ac:dyDescent="0.25">
      <c r="A87" t="s">
        <v>231</v>
      </c>
      <c r="B87">
        <v>190984.2</v>
      </c>
      <c r="C87">
        <v>0.41371533270080851</v>
      </c>
      <c r="D87">
        <v>144962.25</v>
      </c>
      <c r="E87">
        <v>5.479690890180665E-3</v>
      </c>
      <c r="F87">
        <v>0.71152260513763588</v>
      </c>
      <c r="G87">
        <v>59.315789473684212</v>
      </c>
      <c r="H87">
        <v>76.617500000000007</v>
      </c>
      <c r="I87">
        <v>6.0000000000000001E-3</v>
      </c>
      <c r="J87">
        <v>-2.133499999999998</v>
      </c>
      <c r="K87">
        <v>10637.577237580474</v>
      </c>
      <c r="L87">
        <v>2474.0149656000003</v>
      </c>
      <c r="M87">
        <v>3001.3233456055077</v>
      </c>
      <c r="N87">
        <v>0.42731684476436038</v>
      </c>
      <c r="O87">
        <v>0.14205839602298645</v>
      </c>
      <c r="P87">
        <v>8.2220468076541191E-3</v>
      </c>
      <c r="Q87">
        <v>8768.6404472326267</v>
      </c>
      <c r="R87">
        <v>154.20700000000002</v>
      </c>
      <c r="S87">
        <v>59179.824638310856</v>
      </c>
      <c r="T87">
        <v>13.648861595128629</v>
      </c>
      <c r="U87">
        <v>16.043467323792051</v>
      </c>
      <c r="V87">
        <v>18.644500000000001</v>
      </c>
      <c r="W87">
        <v>132.69409024645338</v>
      </c>
      <c r="X87">
        <v>0.11678435268418158</v>
      </c>
      <c r="Y87">
        <v>0.15610118982468199</v>
      </c>
      <c r="Z87">
        <v>0.2876993886191036</v>
      </c>
      <c r="AA87">
        <v>174.63039068368033</v>
      </c>
      <c r="AB87">
        <v>5.6559095214265769</v>
      </c>
      <c r="AC87">
        <v>1.2476453586743026</v>
      </c>
      <c r="AD87">
        <v>2.8339363695154742</v>
      </c>
      <c r="AE87">
        <v>1.1317754778080937</v>
      </c>
      <c r="AF87">
        <v>66.599999999999994</v>
      </c>
      <c r="AG87">
        <v>2.9947807434387685E-2</v>
      </c>
      <c r="AH87">
        <v>26.384000000000004</v>
      </c>
      <c r="AI87">
        <v>3.4543232869273974</v>
      </c>
      <c r="AJ87">
        <v>4226.8919999997597</v>
      </c>
      <c r="AK87">
        <v>0.45133540867031663</v>
      </c>
      <c r="AL87">
        <v>26317525.283500001</v>
      </c>
      <c r="AM87">
        <v>2474.0149656000003</v>
      </c>
    </row>
    <row r="88" spans="1:39" ht="15" x14ac:dyDescent="0.25">
      <c r="A88" t="s">
        <v>232</v>
      </c>
      <c r="B88">
        <v>1264016.2272727273</v>
      </c>
      <c r="C88">
        <v>0.29753120181502879</v>
      </c>
      <c r="D88">
        <v>1134610.8181818181</v>
      </c>
      <c r="E88">
        <v>1.8704542881523096E-3</v>
      </c>
      <c r="F88">
        <v>0.64959279339872034</v>
      </c>
      <c r="G88">
        <v>52.272727272727273</v>
      </c>
      <c r="H88">
        <v>357.71227272727265</v>
      </c>
      <c r="I88">
        <v>131.52818181818182</v>
      </c>
      <c r="J88">
        <v>-277.9818181818182</v>
      </c>
      <c r="K88">
        <v>12485.174600540033</v>
      </c>
      <c r="L88">
        <v>3868.6501972727269</v>
      </c>
      <c r="M88">
        <v>5487.3797973179107</v>
      </c>
      <c r="N88">
        <v>0.97001554762622788</v>
      </c>
      <c r="O88">
        <v>0.18859669758525507</v>
      </c>
      <c r="P88">
        <v>3.3266752139544754E-2</v>
      </c>
      <c r="Q88">
        <v>8802.1560317315361</v>
      </c>
      <c r="R88">
        <v>260.3472727272727</v>
      </c>
      <c r="S88">
        <v>56725.397992890612</v>
      </c>
      <c r="T88">
        <v>12.233136160792228</v>
      </c>
      <c r="U88">
        <v>14.859576429384525</v>
      </c>
      <c r="V88">
        <v>34.629090909090905</v>
      </c>
      <c r="W88">
        <v>111.71677037173157</v>
      </c>
      <c r="X88">
        <v>0.11457236177861643</v>
      </c>
      <c r="Y88">
        <v>0.1743771910160363</v>
      </c>
      <c r="Z88">
        <v>0.29316262519937381</v>
      </c>
      <c r="AA88">
        <v>178.40663498677841</v>
      </c>
      <c r="AB88">
        <v>7.0732222383427352</v>
      </c>
      <c r="AC88">
        <v>1.459722149467708</v>
      </c>
      <c r="AD88">
        <v>3.1797121838737694</v>
      </c>
      <c r="AE88">
        <v>0.90616452420279614</v>
      </c>
      <c r="AF88">
        <v>15.636363636363637</v>
      </c>
      <c r="AG88">
        <v>8.0479052218313016E-2</v>
      </c>
      <c r="AH88">
        <v>116.61045454545454</v>
      </c>
      <c r="AI88">
        <v>2.9343498695701959</v>
      </c>
      <c r="AJ88">
        <v>105407.95136363618</v>
      </c>
      <c r="AK88">
        <v>0.73030640040594641</v>
      </c>
      <c r="AL88">
        <v>48300773.181363635</v>
      </c>
      <c r="AM88">
        <v>3868.6501972727269</v>
      </c>
    </row>
    <row r="89" spans="1:39" ht="15" x14ac:dyDescent="0.25">
      <c r="A89" t="s">
        <v>234</v>
      </c>
      <c r="B89">
        <v>449567.8</v>
      </c>
      <c r="C89">
        <v>0.29653074794857942</v>
      </c>
      <c r="D89">
        <v>430067.1</v>
      </c>
      <c r="E89">
        <v>2.8070073685472954E-3</v>
      </c>
      <c r="F89">
        <v>0.7070464598553402</v>
      </c>
      <c r="G89">
        <v>36.944444444444443</v>
      </c>
      <c r="H89">
        <v>50.02</v>
      </c>
      <c r="I89">
        <v>5.6000000000000008E-2</v>
      </c>
      <c r="J89">
        <v>-17.341999999999985</v>
      </c>
      <c r="K89">
        <v>10445.522331296095</v>
      </c>
      <c r="L89">
        <v>1761.9011446999998</v>
      </c>
      <c r="M89">
        <v>2179.1835028580463</v>
      </c>
      <c r="N89">
        <v>0.51553712671811747</v>
      </c>
      <c r="O89">
        <v>0.15275327958074855</v>
      </c>
      <c r="P89">
        <v>9.4311958988081354E-3</v>
      </c>
      <c r="Q89">
        <v>8445.354752531297</v>
      </c>
      <c r="R89">
        <v>108.79649999999999</v>
      </c>
      <c r="S89">
        <v>56593.433290592991</v>
      </c>
      <c r="T89">
        <v>14.031241813845115</v>
      </c>
      <c r="U89">
        <v>16.194465306328787</v>
      </c>
      <c r="V89">
        <v>14.989500000000001</v>
      </c>
      <c r="W89">
        <v>117.54235596250709</v>
      </c>
      <c r="X89">
        <v>0.11304618494668868</v>
      </c>
      <c r="Y89">
        <v>0.15833194295205769</v>
      </c>
      <c r="Z89">
        <v>0.2894083261460349</v>
      </c>
      <c r="AA89">
        <v>185.21606673657328</v>
      </c>
      <c r="AB89">
        <v>5.3389966809915297</v>
      </c>
      <c r="AC89">
        <v>1.3232101562701102</v>
      </c>
      <c r="AD89">
        <v>2.7113289792861517</v>
      </c>
      <c r="AE89">
        <v>1.0773223845362583</v>
      </c>
      <c r="AF89">
        <v>56.95</v>
      </c>
      <c r="AG89">
        <v>2.209359929278143E-2</v>
      </c>
      <c r="AH89">
        <v>22.040500000000002</v>
      </c>
      <c r="AI89">
        <v>3.192387668840925</v>
      </c>
      <c r="AJ89">
        <v>11407.88599999994</v>
      </c>
      <c r="AK89">
        <v>0.51041661095250379</v>
      </c>
      <c r="AL89">
        <v>18403977.752500001</v>
      </c>
      <c r="AM89">
        <v>1761.9011446999998</v>
      </c>
    </row>
    <row r="90" spans="1:39" ht="15" x14ac:dyDescent="0.25">
      <c r="A90" t="s">
        <v>235</v>
      </c>
      <c r="B90">
        <v>1437401.7</v>
      </c>
      <c r="C90">
        <v>0.27222543908422275</v>
      </c>
      <c r="D90">
        <v>1251445.6000000001</v>
      </c>
      <c r="E90">
        <v>2.3174934944516549E-3</v>
      </c>
      <c r="F90">
        <v>0.63737085850285036</v>
      </c>
      <c r="G90">
        <v>44.75</v>
      </c>
      <c r="H90">
        <v>313.29399999999993</v>
      </c>
      <c r="I90">
        <v>83.183000000000007</v>
      </c>
      <c r="J90">
        <v>-283.99499999999989</v>
      </c>
      <c r="K90">
        <v>12309.177668326358</v>
      </c>
      <c r="L90">
        <v>3306.3381810000005</v>
      </c>
      <c r="M90">
        <v>4665.5585759348924</v>
      </c>
      <c r="N90">
        <v>0.94101669769575225</v>
      </c>
      <c r="O90">
        <v>0.19008647828635411</v>
      </c>
      <c r="P90">
        <v>3.1167340425785686E-2</v>
      </c>
      <c r="Q90">
        <v>8723.1364560340571</v>
      </c>
      <c r="R90">
        <v>218.57250000000005</v>
      </c>
      <c r="S90">
        <v>57294.292747257765</v>
      </c>
      <c r="T90">
        <v>12.095071429388415</v>
      </c>
      <c r="U90">
        <v>15.126963277630988</v>
      </c>
      <c r="V90">
        <v>28.313499999999998</v>
      </c>
      <c r="W90">
        <v>116.77603196355096</v>
      </c>
      <c r="X90">
        <v>0.11432419985351111</v>
      </c>
      <c r="Y90">
        <v>0.1755035621261456</v>
      </c>
      <c r="Z90">
        <v>0.2946050839468829</v>
      </c>
      <c r="AA90">
        <v>186.7660433371743</v>
      </c>
      <c r="AB90">
        <v>6.6512415497552517</v>
      </c>
      <c r="AC90">
        <v>1.4311601942117047</v>
      </c>
      <c r="AD90">
        <v>2.9681496212946246</v>
      </c>
      <c r="AE90">
        <v>0.92253662356441113</v>
      </c>
      <c r="AF90">
        <v>16</v>
      </c>
      <c r="AG90">
        <v>7.972067166982659E-2</v>
      </c>
      <c r="AH90">
        <v>109.5975</v>
      </c>
      <c r="AI90">
        <v>2.9332343813834201</v>
      </c>
      <c r="AJ90">
        <v>40078.353500000201</v>
      </c>
      <c r="AK90">
        <v>0.72870747075383147</v>
      </c>
      <c r="AL90">
        <v>40698304.101499997</v>
      </c>
      <c r="AM90">
        <v>3306.3381810000005</v>
      </c>
    </row>
    <row r="91" spans="1:39" ht="15" x14ac:dyDescent="0.25">
      <c r="A91" t="s">
        <v>236</v>
      </c>
      <c r="B91">
        <v>939226.71428571432</v>
      </c>
      <c r="C91">
        <v>0.38685517561544724</v>
      </c>
      <c r="D91">
        <v>821490.90476190473</v>
      </c>
      <c r="E91">
        <v>3.4581115518732366E-3</v>
      </c>
      <c r="F91">
        <v>0.74290310862444642</v>
      </c>
      <c r="G91">
        <v>45.333333333333336</v>
      </c>
      <c r="H91">
        <v>69.774761904761888</v>
      </c>
      <c r="I91">
        <v>0.02</v>
      </c>
      <c r="J91">
        <v>38.984761904761925</v>
      </c>
      <c r="K91">
        <v>11760.865131959836</v>
      </c>
      <c r="L91">
        <v>2464.5487360000002</v>
      </c>
      <c r="M91">
        <v>2983.056861803203</v>
      </c>
      <c r="N91">
        <v>0.38334912888799905</v>
      </c>
      <c r="O91">
        <v>0.13681741961357929</v>
      </c>
      <c r="P91">
        <v>1.7830040049435919E-2</v>
      </c>
      <c r="Q91">
        <v>9716.6184347277413</v>
      </c>
      <c r="R91">
        <v>154.86761904761903</v>
      </c>
      <c r="S91">
        <v>63505.373301929154</v>
      </c>
      <c r="T91">
        <v>13.301068193418651</v>
      </c>
      <c r="U91">
        <v>15.913906026037601</v>
      </c>
      <c r="V91">
        <v>18.01047619047619</v>
      </c>
      <c r="W91">
        <v>136.83973205012956</v>
      </c>
      <c r="X91">
        <v>0.11921402270582912</v>
      </c>
      <c r="Y91">
        <v>0.15210440242704126</v>
      </c>
      <c r="Z91">
        <v>0.27684026686372304</v>
      </c>
      <c r="AA91">
        <v>170.91414421728769</v>
      </c>
      <c r="AB91">
        <v>6.4120528884432781</v>
      </c>
      <c r="AC91">
        <v>1.2755130005355113</v>
      </c>
      <c r="AD91">
        <v>3.2662002299182968</v>
      </c>
      <c r="AE91">
        <v>0.99014008715295598</v>
      </c>
      <c r="AF91">
        <v>33.857142857142854</v>
      </c>
      <c r="AG91">
        <v>5.4494502822142167E-2</v>
      </c>
      <c r="AH91">
        <v>56.569523809523801</v>
      </c>
      <c r="AI91">
        <v>3.7549792388251695</v>
      </c>
      <c r="AJ91">
        <v>3255.2504761903547</v>
      </c>
      <c r="AK91">
        <v>0.41004340588213772</v>
      </c>
      <c r="AL91">
        <v>28985225.295238096</v>
      </c>
      <c r="AM91">
        <v>2464.5487360000002</v>
      </c>
    </row>
    <row r="92" spans="1:39" ht="15" x14ac:dyDescent="0.25">
      <c r="A92" t="s">
        <v>238</v>
      </c>
      <c r="B92">
        <v>2055646.2</v>
      </c>
      <c r="C92">
        <v>0.40118075423595972</v>
      </c>
      <c r="D92">
        <v>2120480.9</v>
      </c>
      <c r="E92">
        <v>4.1332784806628583E-3</v>
      </c>
      <c r="F92">
        <v>0.76094598660965207</v>
      </c>
      <c r="G92">
        <v>54.421052631578945</v>
      </c>
      <c r="H92">
        <v>72.402499999999989</v>
      </c>
      <c r="I92">
        <v>8.0000000000000002E-3</v>
      </c>
      <c r="J92">
        <v>-12.633000000000003</v>
      </c>
      <c r="K92">
        <v>12058.541098474476</v>
      </c>
      <c r="L92">
        <v>3849.6525239999996</v>
      </c>
      <c r="M92">
        <v>4554.6682519795104</v>
      </c>
      <c r="N92">
        <v>0.23823751984946673</v>
      </c>
      <c r="O92">
        <v>0.1222086463432719</v>
      </c>
      <c r="P92">
        <v>2.2558337605433187E-2</v>
      </c>
      <c r="Q92">
        <v>10192.003150904531</v>
      </c>
      <c r="R92">
        <v>232.01650000000001</v>
      </c>
      <c r="S92">
        <v>69665.545519391933</v>
      </c>
      <c r="T92">
        <v>14.146623192747068</v>
      </c>
      <c r="U92">
        <v>16.592149799690972</v>
      </c>
      <c r="V92">
        <v>23.755500000000001</v>
      </c>
      <c r="W92">
        <v>162.0531045021153</v>
      </c>
      <c r="X92">
        <v>0.11929360766227355</v>
      </c>
      <c r="Y92">
        <v>0.14328186173931556</v>
      </c>
      <c r="Z92">
        <v>0.27074020924940378</v>
      </c>
      <c r="AA92">
        <v>170.11298965745303</v>
      </c>
      <c r="AB92">
        <v>6.2657827857155839</v>
      </c>
      <c r="AC92">
        <v>1.2464045149623004</v>
      </c>
      <c r="AD92">
        <v>3.2370486415823208</v>
      </c>
      <c r="AE92">
        <v>0.85141392164516461</v>
      </c>
      <c r="AF92">
        <v>23.9</v>
      </c>
      <c r="AG92">
        <v>9.3795282533426685E-2</v>
      </c>
      <c r="AH92">
        <v>91.364499999999992</v>
      </c>
      <c r="AI92">
        <v>4.2632899244877249</v>
      </c>
      <c r="AJ92">
        <v>8338.7985000000335</v>
      </c>
      <c r="AK92">
        <v>0.35982287931697887</v>
      </c>
      <c r="AL92">
        <v>46421193.175500005</v>
      </c>
      <c r="AM92">
        <v>3849.6525239999996</v>
      </c>
    </row>
    <row r="93" spans="1:39" ht="15" x14ac:dyDescent="0.25">
      <c r="A93" t="s">
        <v>239</v>
      </c>
      <c r="B93">
        <v>2611564.2999999998</v>
      </c>
      <c r="C93">
        <v>0.34159237110302731</v>
      </c>
      <c r="D93">
        <v>2287252.75</v>
      </c>
      <c r="E93">
        <v>2.6125076450658133E-3</v>
      </c>
      <c r="F93">
        <v>0.78316004690402952</v>
      </c>
      <c r="G93">
        <v>129.11764705882354</v>
      </c>
      <c r="H93">
        <v>109.16800000000001</v>
      </c>
      <c r="I93">
        <v>4.3499999999999997E-2</v>
      </c>
      <c r="J93">
        <v>-37.640000000000008</v>
      </c>
      <c r="K93">
        <v>10999.38707850641</v>
      </c>
      <c r="L93">
        <v>6006.9444268500001</v>
      </c>
      <c r="M93">
        <v>7126.448600703251</v>
      </c>
      <c r="N93">
        <v>0.22610000092213509</v>
      </c>
      <c r="O93">
        <v>0.13108161034925817</v>
      </c>
      <c r="P93">
        <v>1.602165927652309E-2</v>
      </c>
      <c r="Q93">
        <v>9271.4773672092215</v>
      </c>
      <c r="R93">
        <v>350.42750000000007</v>
      </c>
      <c r="S93">
        <v>66142.342304756312</v>
      </c>
      <c r="T93">
        <v>13.047206626192292</v>
      </c>
      <c r="U93">
        <v>17.141760925869118</v>
      </c>
      <c r="V93">
        <v>31.880000000000003</v>
      </c>
      <c r="W93">
        <v>188.42360184598499</v>
      </c>
      <c r="X93">
        <v>0.11399935447713824</v>
      </c>
      <c r="Y93">
        <v>0.1663959797730607</v>
      </c>
      <c r="Z93">
        <v>0.28740383916355544</v>
      </c>
      <c r="AA93">
        <v>916.10101724974948</v>
      </c>
      <c r="AB93">
        <v>1.0407047375289979</v>
      </c>
      <c r="AC93">
        <v>0.19150364424259136</v>
      </c>
      <c r="AD93">
        <v>0.54322221087279099</v>
      </c>
      <c r="AE93">
        <v>0.86866626967505201</v>
      </c>
      <c r="AF93">
        <v>32.15</v>
      </c>
      <c r="AG93">
        <v>8.9995086010065839E-2</v>
      </c>
      <c r="AH93">
        <v>104.5205</v>
      </c>
      <c r="AI93">
        <v>4.1694252225473365</v>
      </c>
      <c r="AJ93">
        <v>2480.7135000000708</v>
      </c>
      <c r="AK93">
        <v>0.36088272938073113</v>
      </c>
      <c r="AL93">
        <v>66072706.910000004</v>
      </c>
      <c r="AM93">
        <v>6006.9444268500001</v>
      </c>
    </row>
    <row r="94" spans="1:39" ht="15" x14ac:dyDescent="0.25">
      <c r="A94" t="s">
        <v>240</v>
      </c>
      <c r="B94">
        <v>1010926.4</v>
      </c>
      <c r="C94">
        <v>0.32460111337562436</v>
      </c>
      <c r="D94">
        <v>905009.75</v>
      </c>
      <c r="E94">
        <v>4.3189872690816439E-3</v>
      </c>
      <c r="F94">
        <v>0.75157133280734922</v>
      </c>
      <c r="G94">
        <v>74.578947368421055</v>
      </c>
      <c r="H94">
        <v>93.522499999999994</v>
      </c>
      <c r="I94">
        <v>5.3999999999999958E-2</v>
      </c>
      <c r="J94">
        <v>23.29400000000004</v>
      </c>
      <c r="K94">
        <v>11121.093481403512</v>
      </c>
      <c r="L94">
        <v>3520.4025890500002</v>
      </c>
      <c r="M94">
        <v>4228.4475248453346</v>
      </c>
      <c r="N94">
        <v>0.37580862994621816</v>
      </c>
      <c r="O94">
        <v>0.13488736378532862</v>
      </c>
      <c r="P94">
        <v>1.7364919339096577E-2</v>
      </c>
      <c r="Q94">
        <v>9258.8890023962249</v>
      </c>
      <c r="R94">
        <v>214.76949999999997</v>
      </c>
      <c r="S94">
        <v>62923.809325812079</v>
      </c>
      <c r="T94">
        <v>12.843769715904724</v>
      </c>
      <c r="U94">
        <v>16.391538784836765</v>
      </c>
      <c r="V94">
        <v>24.52</v>
      </c>
      <c r="W94">
        <v>143.57269939029362</v>
      </c>
      <c r="X94">
        <v>0.11803160794310158</v>
      </c>
      <c r="Y94">
        <v>0.15435308169588394</v>
      </c>
      <c r="Z94">
        <v>0.27836183494613298</v>
      </c>
      <c r="AA94">
        <v>169.7426316690829</v>
      </c>
      <c r="AB94">
        <v>5.9189055302006963</v>
      </c>
      <c r="AC94">
        <v>1.1519563889896687</v>
      </c>
      <c r="AD94">
        <v>2.956585928097216</v>
      </c>
      <c r="AE94">
        <v>1.0027328541572098</v>
      </c>
      <c r="AF94">
        <v>41.95</v>
      </c>
      <c r="AG94">
        <v>5.9377312217248755E-2</v>
      </c>
      <c r="AH94">
        <v>61.62149999999999</v>
      </c>
      <c r="AI94">
        <v>3.5432143919988914</v>
      </c>
      <c r="AJ94">
        <v>11597.396500000032</v>
      </c>
      <c r="AK94">
        <v>0.4405799761973927</v>
      </c>
      <c r="AL94">
        <v>39150726.284999996</v>
      </c>
      <c r="AM94">
        <v>3520.4025890500002</v>
      </c>
    </row>
    <row r="95" spans="1:39" ht="15" x14ac:dyDescent="0.25">
      <c r="A95" t="s">
        <v>241</v>
      </c>
      <c r="B95">
        <v>1512740.1739130435</v>
      </c>
      <c r="C95">
        <v>0.26461545822632215</v>
      </c>
      <c r="D95">
        <v>1147054.6086956521</v>
      </c>
      <c r="E95">
        <v>2.6192682795552775E-3</v>
      </c>
      <c r="F95">
        <v>0.64460996653867553</v>
      </c>
      <c r="G95">
        <v>85.565217391304344</v>
      </c>
      <c r="H95">
        <v>661.73347826086956</v>
      </c>
      <c r="I95">
        <v>221.68565217391301</v>
      </c>
      <c r="J95">
        <v>-345.14652173913032</v>
      </c>
      <c r="K95">
        <v>12991.773229420045</v>
      </c>
      <c r="L95">
        <v>4903.0159895217394</v>
      </c>
      <c r="M95">
        <v>6827.0786512188433</v>
      </c>
      <c r="N95">
        <v>0.89952288776492051</v>
      </c>
      <c r="O95">
        <v>0.18825699362232787</v>
      </c>
      <c r="P95">
        <v>2.7996807198096833E-2</v>
      </c>
      <c r="Q95">
        <v>9330.326356312702</v>
      </c>
      <c r="R95">
        <v>335.49347826086955</v>
      </c>
      <c r="S95">
        <v>57056.484223758649</v>
      </c>
      <c r="T95">
        <v>11.735859570911119</v>
      </c>
      <c r="U95">
        <v>14.61434068685324</v>
      </c>
      <c r="V95">
        <v>46.181739130434778</v>
      </c>
      <c r="W95">
        <v>106.16785079647518</v>
      </c>
      <c r="X95">
        <v>0.1146764873183805</v>
      </c>
      <c r="Y95">
        <v>0.168624417547623</v>
      </c>
      <c r="Z95">
        <v>0.29003019078974845</v>
      </c>
      <c r="AA95">
        <v>183.29913885989939</v>
      </c>
      <c r="AB95">
        <v>6.7948099830831614</v>
      </c>
      <c r="AC95">
        <v>1.4727586813457305</v>
      </c>
      <c r="AD95">
        <v>3.4537724933780107</v>
      </c>
      <c r="AE95">
        <v>0.8037462511224005</v>
      </c>
      <c r="AF95">
        <v>17.782608695652176</v>
      </c>
      <c r="AG95">
        <v>0.1269853490470059</v>
      </c>
      <c r="AH95">
        <v>107.11521739130436</v>
      </c>
      <c r="AI95">
        <v>2.8499587616801225</v>
      </c>
      <c r="AJ95">
        <v>211496.3873913046</v>
      </c>
      <c r="AK95">
        <v>0.68810146060674138</v>
      </c>
      <c r="AL95">
        <v>63698871.876086958</v>
      </c>
      <c r="AM95">
        <v>4903.0159895217394</v>
      </c>
    </row>
    <row r="96" spans="1:39" ht="15" x14ac:dyDescent="0.25">
      <c r="A96" t="s">
        <v>242</v>
      </c>
      <c r="B96">
        <v>1148329.2</v>
      </c>
      <c r="C96">
        <v>0.30037183786640259</v>
      </c>
      <c r="D96">
        <v>932519.15</v>
      </c>
      <c r="E96">
        <v>2.5117834784171515E-3</v>
      </c>
      <c r="F96">
        <v>0.65447637112718449</v>
      </c>
      <c r="G96">
        <v>42.9</v>
      </c>
      <c r="H96">
        <v>326.59749999999997</v>
      </c>
      <c r="I96">
        <v>91.607499999999987</v>
      </c>
      <c r="J96">
        <v>-147.29900000000001</v>
      </c>
      <c r="K96">
        <v>12738.427795061662</v>
      </c>
      <c r="L96">
        <v>3200.1936447999997</v>
      </c>
      <c r="M96">
        <v>4497.3693276736676</v>
      </c>
      <c r="N96">
        <v>0.92553281476037264</v>
      </c>
      <c r="O96">
        <v>0.1893803171519878</v>
      </c>
      <c r="P96">
        <v>3.6292316431763443E-2</v>
      </c>
      <c r="Q96">
        <v>9064.2846304967661</v>
      </c>
      <c r="R96">
        <v>213.26149999999998</v>
      </c>
      <c r="S96">
        <v>58043.757424570307</v>
      </c>
      <c r="T96">
        <v>12.399800245238827</v>
      </c>
      <c r="U96">
        <v>15.005960498261524</v>
      </c>
      <c r="V96">
        <v>29.098500000000001</v>
      </c>
      <c r="W96">
        <v>109.97795916628003</v>
      </c>
      <c r="X96">
        <v>0.11235717069422456</v>
      </c>
      <c r="Y96">
        <v>0.16981035896168475</v>
      </c>
      <c r="Z96">
        <v>0.28827408037599989</v>
      </c>
      <c r="AA96">
        <v>194.86589538520667</v>
      </c>
      <c r="AB96">
        <v>6.6399283557025992</v>
      </c>
      <c r="AC96">
        <v>1.3965644227805711</v>
      </c>
      <c r="AD96">
        <v>2.904899865877411</v>
      </c>
      <c r="AE96">
        <v>0.87726304761379126</v>
      </c>
      <c r="AF96">
        <v>12.95</v>
      </c>
      <c r="AG96">
        <v>9.0498914826383392E-2</v>
      </c>
      <c r="AH96">
        <v>114.3715</v>
      </c>
      <c r="AI96">
        <v>2.9730481915649305</v>
      </c>
      <c r="AJ96">
        <v>1330.2154999997001</v>
      </c>
      <c r="AK96">
        <v>0.70843985516504915</v>
      </c>
      <c r="AL96">
        <v>40765435.674500003</v>
      </c>
      <c r="AM96">
        <v>3200.1936447999997</v>
      </c>
    </row>
    <row r="97" spans="1:39" ht="15" x14ac:dyDescent="0.25">
      <c r="A97" t="s">
        <v>243</v>
      </c>
      <c r="B97">
        <v>391149.6</v>
      </c>
      <c r="C97">
        <v>0.34829535817603147</v>
      </c>
      <c r="D97">
        <v>293411.09999999998</v>
      </c>
      <c r="E97">
        <v>3.2363687999582749E-3</v>
      </c>
      <c r="F97">
        <v>0.73397889944945605</v>
      </c>
      <c r="G97">
        <v>57.526315789473685</v>
      </c>
      <c r="H97">
        <v>76.720500000000001</v>
      </c>
      <c r="I97">
        <v>0.05</v>
      </c>
      <c r="J97">
        <v>-20.574499999999972</v>
      </c>
      <c r="K97">
        <v>10407.7644738037</v>
      </c>
      <c r="L97">
        <v>2908.6469155499999</v>
      </c>
      <c r="M97">
        <v>3547.3100158447414</v>
      </c>
      <c r="N97">
        <v>0.43055378690169943</v>
      </c>
      <c r="O97">
        <v>0.14891528845744983</v>
      </c>
      <c r="P97">
        <v>1.5180731808298775E-2</v>
      </c>
      <c r="Q97">
        <v>8533.9346996123841</v>
      </c>
      <c r="R97">
        <v>176.16950000000003</v>
      </c>
      <c r="S97">
        <v>59355.821541186189</v>
      </c>
      <c r="T97">
        <v>13.126562770513624</v>
      </c>
      <c r="U97">
        <v>16.5105021899364</v>
      </c>
      <c r="V97">
        <v>21.330000000000002</v>
      </c>
      <c r="W97">
        <v>136.36413106188468</v>
      </c>
      <c r="X97">
        <v>0.11490651938980627</v>
      </c>
      <c r="Y97">
        <v>0.16618907139722744</v>
      </c>
      <c r="Z97">
        <v>0.28647733504692813</v>
      </c>
      <c r="AA97">
        <v>163.31915278557432</v>
      </c>
      <c r="AB97">
        <v>5.9237917039224772</v>
      </c>
      <c r="AC97">
        <v>1.3044712709674122</v>
      </c>
      <c r="AD97">
        <v>2.9128906702677844</v>
      </c>
      <c r="AE97">
        <v>1.3144670620400667</v>
      </c>
      <c r="AF97">
        <v>67.55</v>
      </c>
      <c r="AG97">
        <v>2.7266563862222204E-2</v>
      </c>
      <c r="AH97">
        <v>25.997500000000002</v>
      </c>
      <c r="AI97">
        <v>3.3950888014930216</v>
      </c>
      <c r="AJ97">
        <v>-5942.7114999999758</v>
      </c>
      <c r="AK97">
        <v>0.47261656781819567</v>
      </c>
      <c r="AL97">
        <v>30272512.034499995</v>
      </c>
      <c r="AM97">
        <v>2908.6469155499999</v>
      </c>
    </row>
    <row r="98" spans="1:39" ht="15" x14ac:dyDescent="0.25">
      <c r="A98" t="s">
        <v>245</v>
      </c>
      <c r="B98">
        <v>4812.4761904761908</v>
      </c>
      <c r="C98">
        <v>0.29655089405244389</v>
      </c>
      <c r="D98">
        <v>25981.523809523809</v>
      </c>
      <c r="E98">
        <v>6.9012189631904707E-3</v>
      </c>
      <c r="F98">
        <v>0.74839255195447074</v>
      </c>
      <c r="G98">
        <v>49.8</v>
      </c>
      <c r="H98">
        <v>41.099047619047617</v>
      </c>
      <c r="I98">
        <v>2.7619047619047616E-2</v>
      </c>
      <c r="J98">
        <v>44.868571428571471</v>
      </c>
      <c r="K98">
        <v>10705.225142315627</v>
      </c>
      <c r="L98">
        <v>1922.1020373809527</v>
      </c>
      <c r="M98">
        <v>2311.900489020542</v>
      </c>
      <c r="N98">
        <v>0.38745966848110275</v>
      </c>
      <c r="O98">
        <v>0.15061901379605871</v>
      </c>
      <c r="P98">
        <v>1.2915786736185483E-2</v>
      </c>
      <c r="Q98">
        <v>8900.2684823100262</v>
      </c>
      <c r="R98">
        <v>120.37095238095237</v>
      </c>
      <c r="S98">
        <v>56510.448652775733</v>
      </c>
      <c r="T98">
        <v>13.800592612519234</v>
      </c>
      <c r="U98">
        <v>15.968155101887419</v>
      </c>
      <c r="V98">
        <v>15.462380952380951</v>
      </c>
      <c r="W98">
        <v>124.30828365310586</v>
      </c>
      <c r="X98">
        <v>0.11348829462996896</v>
      </c>
      <c r="Y98">
        <v>0.15978645724415505</v>
      </c>
      <c r="Z98">
        <v>0.29177452314355257</v>
      </c>
      <c r="AA98">
        <v>169.52375370505467</v>
      </c>
      <c r="AB98">
        <v>6.2844742871982495</v>
      </c>
      <c r="AC98">
        <v>1.4100288527260003</v>
      </c>
      <c r="AD98">
        <v>2.6999570300003755</v>
      </c>
      <c r="AE98">
        <v>1.1663871361961724</v>
      </c>
      <c r="AF98">
        <v>75.333333333333329</v>
      </c>
      <c r="AG98">
        <v>3.293090955484336E-2</v>
      </c>
      <c r="AH98">
        <v>15.070952380952379</v>
      </c>
      <c r="AI98">
        <v>3.3620265364162485</v>
      </c>
      <c r="AJ98">
        <v>-8472.9352380951168</v>
      </c>
      <c r="AK98">
        <v>0.49925788772493224</v>
      </c>
      <c r="AL98">
        <v>20576535.056666665</v>
      </c>
      <c r="AM98">
        <v>1922.1020373809527</v>
      </c>
    </row>
    <row r="99" spans="1:39" ht="15" x14ac:dyDescent="0.25">
      <c r="A99" t="s">
        <v>247</v>
      </c>
      <c r="B99">
        <v>557306.05000000005</v>
      </c>
      <c r="C99">
        <v>0.32270756247230109</v>
      </c>
      <c r="D99">
        <v>516493.45</v>
      </c>
      <c r="E99">
        <v>1.8713674196494665E-3</v>
      </c>
      <c r="F99">
        <v>0.68470469126957223</v>
      </c>
      <c r="G99">
        <v>26.833333333333332</v>
      </c>
      <c r="H99">
        <v>31.844500000000004</v>
      </c>
      <c r="I99">
        <v>0</v>
      </c>
      <c r="J99">
        <v>-2.4545000000000101</v>
      </c>
      <c r="K99">
        <v>10812.450296276655</v>
      </c>
      <c r="L99">
        <v>1306.0300493</v>
      </c>
      <c r="M99">
        <v>1643.494344932416</v>
      </c>
      <c r="N99">
        <v>0.57396767930552395</v>
      </c>
      <c r="O99">
        <v>0.15695656609116274</v>
      </c>
      <c r="P99">
        <v>1.7732755852296754E-3</v>
      </c>
      <c r="Q99">
        <v>8592.2930231200153</v>
      </c>
      <c r="R99">
        <v>84.253999999999991</v>
      </c>
      <c r="S99">
        <v>53380.944477413526</v>
      </c>
      <c r="T99">
        <v>14.113276520996033</v>
      </c>
      <c r="U99">
        <v>15.501104390296007</v>
      </c>
      <c r="V99">
        <v>11.615500000000001</v>
      </c>
      <c r="W99">
        <v>112.43855617924326</v>
      </c>
      <c r="X99">
        <v>0.11741508321982869</v>
      </c>
      <c r="Y99">
        <v>0.18904389600386443</v>
      </c>
      <c r="Z99">
        <v>0.3117657021671445</v>
      </c>
      <c r="AA99">
        <v>209.13335810794962</v>
      </c>
      <c r="AB99">
        <v>5.3705211993580448</v>
      </c>
      <c r="AC99">
        <v>1.3998784920759721</v>
      </c>
      <c r="AD99">
        <v>2.592248539135213</v>
      </c>
      <c r="AE99">
        <v>1.1497918063014092</v>
      </c>
      <c r="AF99">
        <v>71</v>
      </c>
      <c r="AG99">
        <v>2.8986991240881988E-2</v>
      </c>
      <c r="AH99">
        <v>12.192499999999999</v>
      </c>
      <c r="AI99">
        <v>3.0662211805385677</v>
      </c>
      <c r="AJ99">
        <v>-13883.474500000011</v>
      </c>
      <c r="AK99">
        <v>0.54664643210109853</v>
      </c>
      <c r="AL99">
        <v>14121384.9935</v>
      </c>
      <c r="AM99">
        <v>1306.0300493</v>
      </c>
    </row>
    <row r="100" spans="1:39" ht="15" x14ac:dyDescent="0.25">
      <c r="A100" t="s">
        <v>248</v>
      </c>
      <c r="B100">
        <v>1493027.25</v>
      </c>
      <c r="C100">
        <v>0.28030778105540094</v>
      </c>
      <c r="D100">
        <v>1417292.15</v>
      </c>
      <c r="E100">
        <v>1.0899988273327108E-3</v>
      </c>
      <c r="F100">
        <v>0.7232670511088185</v>
      </c>
      <c r="G100">
        <v>123.7</v>
      </c>
      <c r="H100">
        <v>401.10150000000004</v>
      </c>
      <c r="I100">
        <v>10.413</v>
      </c>
      <c r="J100">
        <v>-71.458500000000043</v>
      </c>
      <c r="K100">
        <v>11280.626441692993</v>
      </c>
      <c r="L100">
        <v>6238.8573871999997</v>
      </c>
      <c r="M100">
        <v>7918.2385681528885</v>
      </c>
      <c r="N100">
        <v>0.54391067210673161</v>
      </c>
      <c r="O100">
        <v>0.15989460901072222</v>
      </c>
      <c r="P100">
        <v>2.5250355782006583E-2</v>
      </c>
      <c r="Q100">
        <v>8888.1155830617172</v>
      </c>
      <c r="R100">
        <v>384.18799999999999</v>
      </c>
      <c r="S100">
        <v>62130.526185096875</v>
      </c>
      <c r="T100">
        <v>12.736863202390497</v>
      </c>
      <c r="U100">
        <v>16.239074065821942</v>
      </c>
      <c r="V100">
        <v>40.516499999999994</v>
      </c>
      <c r="W100">
        <v>153.98312754556787</v>
      </c>
      <c r="X100">
        <v>0.11731403692180552</v>
      </c>
      <c r="Y100">
        <v>0.15308206940111063</v>
      </c>
      <c r="Z100">
        <v>0.2751462815846577</v>
      </c>
      <c r="AA100">
        <v>151.80312535161968</v>
      </c>
      <c r="AB100">
        <v>6.3625898572984569</v>
      </c>
      <c r="AC100">
        <v>1.2534807257965697</v>
      </c>
      <c r="AD100">
        <v>3.1113996544424185</v>
      </c>
      <c r="AE100">
        <v>0.87693945083837543</v>
      </c>
      <c r="AF100">
        <v>28</v>
      </c>
      <c r="AG100">
        <v>8.7089942085325792E-2</v>
      </c>
      <c r="AH100">
        <v>103.9075</v>
      </c>
      <c r="AI100">
        <v>3.0692905182845065</v>
      </c>
      <c r="AJ100">
        <v>123159.66450000042</v>
      </c>
      <c r="AK100">
        <v>0.50210057619136739</v>
      </c>
      <c r="AL100">
        <v>70378219.60800001</v>
      </c>
      <c r="AM100">
        <v>6238.8573871999997</v>
      </c>
    </row>
    <row r="101" spans="1:39" ht="15" x14ac:dyDescent="0.25">
      <c r="A101" t="s">
        <v>249</v>
      </c>
      <c r="B101">
        <v>561693.21052631584</v>
      </c>
      <c r="C101">
        <v>0.38594916742931296</v>
      </c>
      <c r="D101">
        <v>607022.15789473685</v>
      </c>
      <c r="E101">
        <v>5.007533606672495E-3</v>
      </c>
      <c r="F101">
        <v>0.64223550294602549</v>
      </c>
      <c r="G101">
        <v>13.666666666666666</v>
      </c>
      <c r="H101">
        <v>50.45350000000002</v>
      </c>
      <c r="I101">
        <v>3.4840000000000004</v>
      </c>
      <c r="J101">
        <v>-46.910500000000042</v>
      </c>
      <c r="K101">
        <v>12315.628782576177</v>
      </c>
      <c r="L101">
        <v>1039.8636826500001</v>
      </c>
      <c r="M101">
        <v>1402.8195519768105</v>
      </c>
      <c r="N101">
        <v>0.85426539619712161</v>
      </c>
      <c r="O101">
        <v>0.17293001332803115</v>
      </c>
      <c r="P101">
        <v>5.45437045704483E-3</v>
      </c>
      <c r="Q101">
        <v>9129.1678120349588</v>
      </c>
      <c r="R101">
        <v>74.799000000000007</v>
      </c>
      <c r="S101">
        <v>53046.363280257763</v>
      </c>
      <c r="T101">
        <v>12.669287022553778</v>
      </c>
      <c r="U101">
        <v>13.902106748084865</v>
      </c>
      <c r="V101">
        <v>11.123999999999999</v>
      </c>
      <c r="W101">
        <v>93.479295455771293</v>
      </c>
      <c r="X101">
        <v>0.11155050174762622</v>
      </c>
      <c r="Y101">
        <v>0.18303015952665402</v>
      </c>
      <c r="Z101">
        <v>0.30040005650905838</v>
      </c>
      <c r="AA101">
        <v>212.386059523857</v>
      </c>
      <c r="AB101">
        <v>6.3449863743932342</v>
      </c>
      <c r="AC101">
        <v>1.495046126929483</v>
      </c>
      <c r="AD101">
        <v>3.1005437745681443</v>
      </c>
      <c r="AE101">
        <v>1.0340478030891846</v>
      </c>
      <c r="AF101">
        <v>37</v>
      </c>
      <c r="AG101">
        <v>3.4096488965865743E-2</v>
      </c>
      <c r="AH101">
        <v>45.527999999999984</v>
      </c>
      <c r="AI101">
        <v>2.8623452980538997</v>
      </c>
      <c r="AJ101">
        <v>-20880.41399999999</v>
      </c>
      <c r="AK101">
        <v>0.64666729356261876</v>
      </c>
      <c r="AL101">
        <v>12806575.1</v>
      </c>
      <c r="AM101">
        <v>1039.8636826500001</v>
      </c>
    </row>
    <row r="102" spans="1:39" ht="15" x14ac:dyDescent="0.25">
      <c r="A102" t="s">
        <v>251</v>
      </c>
      <c r="B102">
        <v>534829.35</v>
      </c>
      <c r="C102">
        <v>0.37552165353590855</v>
      </c>
      <c r="D102">
        <v>488280.6</v>
      </c>
      <c r="E102">
        <v>7.8449671023206897E-3</v>
      </c>
      <c r="F102">
        <v>0.69181573772429328</v>
      </c>
      <c r="G102">
        <v>24.058823529411764</v>
      </c>
      <c r="H102">
        <v>38.567500000000003</v>
      </c>
      <c r="I102">
        <v>0.30349999999999999</v>
      </c>
      <c r="J102">
        <v>-11.61050000000003</v>
      </c>
      <c r="K102">
        <v>11843.233670304155</v>
      </c>
      <c r="L102">
        <v>1408.5513721499999</v>
      </c>
      <c r="M102">
        <v>1901.6214061888659</v>
      </c>
      <c r="N102">
        <v>0.89769304797876126</v>
      </c>
      <c r="O102">
        <v>0.16699697543935266</v>
      </c>
      <c r="P102">
        <v>6.3552793863216721E-4</v>
      </c>
      <c r="Q102">
        <v>8772.4102088400632</v>
      </c>
      <c r="R102">
        <v>95.143000000000001</v>
      </c>
      <c r="S102">
        <v>54987.274628716776</v>
      </c>
      <c r="T102">
        <v>13.107112451783104</v>
      </c>
      <c r="U102">
        <v>14.80457177248983</v>
      </c>
      <c r="V102">
        <v>12.6595</v>
      </c>
      <c r="W102">
        <v>111.26437633002882</v>
      </c>
      <c r="X102">
        <v>0.11275133675209188</v>
      </c>
      <c r="Y102">
        <v>0.20235185274786754</v>
      </c>
      <c r="Z102">
        <v>0.31827201878050176</v>
      </c>
      <c r="AA102">
        <v>187.91881164829263</v>
      </c>
      <c r="AB102">
        <v>6.6476676704699376</v>
      </c>
      <c r="AC102">
        <v>1.5486014039645128</v>
      </c>
      <c r="AD102">
        <v>3.396570440203813</v>
      </c>
      <c r="AE102">
        <v>1.3973168238004132</v>
      </c>
      <c r="AF102">
        <v>100.7</v>
      </c>
      <c r="AG102">
        <v>1.8445734589453554E-2</v>
      </c>
      <c r="AH102">
        <v>30.541999999999994</v>
      </c>
      <c r="AI102">
        <v>2.7971161354070802</v>
      </c>
      <c r="AJ102">
        <v>-52625.326500000083</v>
      </c>
      <c r="AK102">
        <v>0.65892382337384636</v>
      </c>
      <c r="AL102">
        <v>16681803.037</v>
      </c>
      <c r="AM102">
        <v>1408.5513721499999</v>
      </c>
    </row>
    <row r="103" spans="1:39" ht="15" x14ac:dyDescent="0.25">
      <c r="A103" t="s">
        <v>253</v>
      </c>
      <c r="B103">
        <v>348276.7</v>
      </c>
      <c r="C103">
        <v>0.33029578897835798</v>
      </c>
      <c r="D103">
        <v>358381.4</v>
      </c>
      <c r="E103">
        <v>4.7126453571162286E-3</v>
      </c>
      <c r="F103">
        <v>0.7452648493749674</v>
      </c>
      <c r="G103">
        <v>62.157894736842103</v>
      </c>
      <c r="H103">
        <v>69.752499999999998</v>
      </c>
      <c r="I103">
        <v>0.05</v>
      </c>
      <c r="J103">
        <v>-19.510499999999979</v>
      </c>
      <c r="K103">
        <v>10724.025886667934</v>
      </c>
      <c r="L103">
        <v>2804.4683766000003</v>
      </c>
      <c r="M103">
        <v>3434.5904390289215</v>
      </c>
      <c r="N103">
        <v>0.43439743051299845</v>
      </c>
      <c r="O103">
        <v>0.15488708313645386</v>
      </c>
      <c r="P103">
        <v>1.3798028326107672E-2</v>
      </c>
      <c r="Q103">
        <v>8756.5583154372562</v>
      </c>
      <c r="R103">
        <v>173.92599999999999</v>
      </c>
      <c r="S103">
        <v>59823.363959385024</v>
      </c>
      <c r="T103">
        <v>12.793371893793912</v>
      </c>
      <c r="U103">
        <v>16.124491890804137</v>
      </c>
      <c r="V103">
        <v>21.6755</v>
      </c>
      <c r="W103">
        <v>129.38425303222533</v>
      </c>
      <c r="X103">
        <v>0.11327318220869555</v>
      </c>
      <c r="Y103">
        <v>0.16477301797356819</v>
      </c>
      <c r="Z103">
        <v>0.28403336152991471</v>
      </c>
      <c r="AA103">
        <v>166.80350326044035</v>
      </c>
      <c r="AB103">
        <v>5.7419674733694874</v>
      </c>
      <c r="AC103">
        <v>1.3200292147107553</v>
      </c>
      <c r="AD103">
        <v>3.0127874925595104</v>
      </c>
      <c r="AE103">
        <v>1.2130342074060159</v>
      </c>
      <c r="AF103">
        <v>65.05</v>
      </c>
      <c r="AG103">
        <v>2.8624855822345592E-2</v>
      </c>
      <c r="AH103">
        <v>24.864500000000003</v>
      </c>
      <c r="AI103">
        <v>3.3616106558911221</v>
      </c>
      <c r="AJ103">
        <v>-29395.239500000142</v>
      </c>
      <c r="AK103">
        <v>0.50498033805816067</v>
      </c>
      <c r="AL103">
        <v>30075191.469000001</v>
      </c>
      <c r="AM103">
        <v>2804.4683766000003</v>
      </c>
    </row>
    <row r="104" spans="1:39" ht="15" x14ac:dyDescent="0.25">
      <c r="A104" t="s">
        <v>254</v>
      </c>
      <c r="B104">
        <v>851947.3</v>
      </c>
      <c r="C104">
        <v>0.35921228836455221</v>
      </c>
      <c r="D104">
        <v>840919.9</v>
      </c>
      <c r="E104">
        <v>1.3982924971202887E-3</v>
      </c>
      <c r="F104">
        <v>0.71879388404217515</v>
      </c>
      <c r="G104">
        <v>46.315789473684212</v>
      </c>
      <c r="H104">
        <v>83.122</v>
      </c>
      <c r="I104">
        <v>3.1E-2</v>
      </c>
      <c r="J104">
        <v>-24.331999999999994</v>
      </c>
      <c r="K104">
        <v>11020.313509154395</v>
      </c>
      <c r="L104">
        <v>2527.22563885</v>
      </c>
      <c r="M104">
        <v>3189.4568745011193</v>
      </c>
      <c r="N104">
        <v>0.5907516359438979</v>
      </c>
      <c r="O104">
        <v>0.16006638136358747</v>
      </c>
      <c r="P104">
        <v>1.7565410194318946E-2</v>
      </c>
      <c r="Q104">
        <v>8732.1509411712323</v>
      </c>
      <c r="R104">
        <v>160.816</v>
      </c>
      <c r="S104">
        <v>58864.087273654353</v>
      </c>
      <c r="T104">
        <v>12.721992836533676</v>
      </c>
      <c r="U104">
        <v>15.715013673079788</v>
      </c>
      <c r="V104">
        <v>19.016500000000001</v>
      </c>
      <c r="W104">
        <v>132.89646564036491</v>
      </c>
      <c r="X104">
        <v>0.11768174989594599</v>
      </c>
      <c r="Y104">
        <v>0.16743215121850075</v>
      </c>
      <c r="Z104">
        <v>0.29102350223519707</v>
      </c>
      <c r="AA104">
        <v>171.78881589597879</v>
      </c>
      <c r="AB104">
        <v>5.8340876152916126</v>
      </c>
      <c r="AC104">
        <v>1.2792859377112611</v>
      </c>
      <c r="AD104">
        <v>2.9708798233141565</v>
      </c>
      <c r="AE104">
        <v>1.128406844781318</v>
      </c>
      <c r="AF104">
        <v>34.4</v>
      </c>
      <c r="AG104">
        <v>3.1662943168373411E-2</v>
      </c>
      <c r="AH104">
        <v>66.823999999999998</v>
      </c>
      <c r="AI104">
        <v>3.0794717287238482</v>
      </c>
      <c r="AJ104">
        <v>-5170.6444999999367</v>
      </c>
      <c r="AK104">
        <v>0.5689812048374191</v>
      </c>
      <c r="AL104">
        <v>27850818.848500002</v>
      </c>
      <c r="AM104">
        <v>2527.22563885</v>
      </c>
    </row>
    <row r="105" spans="1:39" ht="15" x14ac:dyDescent="0.25">
      <c r="A105" t="s">
        <v>255</v>
      </c>
      <c r="B105">
        <v>2033955.4</v>
      </c>
      <c r="C105">
        <v>0.37951420989249735</v>
      </c>
      <c r="D105">
        <v>2039784.05</v>
      </c>
      <c r="E105">
        <v>1.4598356143924029E-3</v>
      </c>
      <c r="F105">
        <v>0.76062071489754313</v>
      </c>
      <c r="G105">
        <v>98.411764705882348</v>
      </c>
      <c r="H105">
        <v>67.134500000000003</v>
      </c>
      <c r="I105">
        <v>5.6000000000000008E-2</v>
      </c>
      <c r="J105">
        <v>-38.602000000000004</v>
      </c>
      <c r="K105">
        <v>10777.452515045348</v>
      </c>
      <c r="L105">
        <v>4132.7050048999999</v>
      </c>
      <c r="M105">
        <v>4804.7435346208676</v>
      </c>
      <c r="N105">
        <v>0.18364262260435987</v>
      </c>
      <c r="O105">
        <v>0.12165062230522429</v>
      </c>
      <c r="P105">
        <v>1.0561091318700623E-2</v>
      </c>
      <c r="Q105">
        <v>9270.0123592579148</v>
      </c>
      <c r="R105">
        <v>238.53249999999997</v>
      </c>
      <c r="S105">
        <v>66869.3590537977</v>
      </c>
      <c r="T105">
        <v>13.598147003028938</v>
      </c>
      <c r="U105">
        <v>17.325542661482189</v>
      </c>
      <c r="V105">
        <v>23.599</v>
      </c>
      <c r="W105">
        <v>175.12203927708799</v>
      </c>
      <c r="X105">
        <v>0.11998044070215447</v>
      </c>
      <c r="Y105">
        <v>0.14707632563691381</v>
      </c>
      <c r="Z105">
        <v>0.27311926898558359</v>
      </c>
      <c r="AA105">
        <v>159.83467225868048</v>
      </c>
      <c r="AB105">
        <v>5.9454680750293445</v>
      </c>
      <c r="AC105">
        <v>1.2057683908799879</v>
      </c>
      <c r="AD105">
        <v>2.9530531736794008</v>
      </c>
      <c r="AE105">
        <v>0.9610289331470957</v>
      </c>
      <c r="AF105">
        <v>48.1</v>
      </c>
      <c r="AG105">
        <v>8.3374466584430568E-2</v>
      </c>
      <c r="AH105">
        <v>67.558999999999997</v>
      </c>
      <c r="AI105">
        <v>4.1895485499608762</v>
      </c>
      <c r="AJ105">
        <v>-5325.8204999999143</v>
      </c>
      <c r="AK105">
        <v>0.37127418115917382</v>
      </c>
      <c r="AL105">
        <v>44540031.949000001</v>
      </c>
      <c r="AM105">
        <v>4132.7050048999999</v>
      </c>
    </row>
    <row r="106" spans="1:39" ht="15" x14ac:dyDescent="0.25">
      <c r="A106" t="s">
        <v>256</v>
      </c>
      <c r="B106">
        <v>1632640.55</v>
      </c>
      <c r="C106">
        <v>0.32760350337572258</v>
      </c>
      <c r="D106">
        <v>1362343.2</v>
      </c>
      <c r="E106">
        <v>2.8604503382543859E-3</v>
      </c>
      <c r="F106">
        <v>0.64968445539563857</v>
      </c>
      <c r="G106">
        <v>38.799999999999997</v>
      </c>
      <c r="H106">
        <v>316.55099999999993</v>
      </c>
      <c r="I106">
        <v>91.092000000000013</v>
      </c>
      <c r="J106">
        <v>-78.82000000000005</v>
      </c>
      <c r="K106">
        <v>12877.827216516276</v>
      </c>
      <c r="L106">
        <v>2907.0120457499997</v>
      </c>
      <c r="M106">
        <v>4034.7490782206223</v>
      </c>
      <c r="N106">
        <v>0.88661760704367432</v>
      </c>
      <c r="O106">
        <v>0.18695045531185175</v>
      </c>
      <c r="P106">
        <v>4.0877169987557499E-2</v>
      </c>
      <c r="Q106">
        <v>9278.3957851499817</v>
      </c>
      <c r="R106">
        <v>194.15799999999999</v>
      </c>
      <c r="S106">
        <v>59370.680857858031</v>
      </c>
      <c r="T106">
        <v>12.314712759711163</v>
      </c>
      <c r="U106">
        <v>14.972404154090995</v>
      </c>
      <c r="V106">
        <v>26.896000000000004</v>
      </c>
      <c r="W106">
        <v>108.08343418166267</v>
      </c>
      <c r="X106">
        <v>0.11396701373891976</v>
      </c>
      <c r="Y106">
        <v>0.16081578673835772</v>
      </c>
      <c r="Z106">
        <v>0.28143028755143384</v>
      </c>
      <c r="AA106">
        <v>198.66260989331511</v>
      </c>
      <c r="AB106">
        <v>6.2800032388791553</v>
      </c>
      <c r="AC106">
        <v>1.3652791409948768</v>
      </c>
      <c r="AD106">
        <v>2.8975884670275005</v>
      </c>
      <c r="AE106">
        <v>0.83616634940676726</v>
      </c>
      <c r="AF106">
        <v>10.050000000000001</v>
      </c>
      <c r="AG106">
        <v>0.10063054554314448</v>
      </c>
      <c r="AH106">
        <v>124.95099999999999</v>
      </c>
      <c r="AI106">
        <v>2.9445395304047248</v>
      </c>
      <c r="AJ106">
        <v>22890.584499999881</v>
      </c>
      <c r="AK106">
        <v>0.68253730477912877</v>
      </c>
      <c r="AL106">
        <v>37435998.841499999</v>
      </c>
      <c r="AM106">
        <v>2907.0120457499997</v>
      </c>
    </row>
    <row r="107" spans="1:39" ht="15" x14ac:dyDescent="0.25">
      <c r="A107" t="s">
        <v>257</v>
      </c>
      <c r="B107">
        <v>1186435.3809523811</v>
      </c>
      <c r="C107">
        <v>0.32941886736615072</v>
      </c>
      <c r="D107">
        <v>1074636.9523809524</v>
      </c>
      <c r="E107">
        <v>3.0936440455332165E-3</v>
      </c>
      <c r="F107">
        <v>0.75195201181762916</v>
      </c>
      <c r="G107">
        <v>75.80952380952381</v>
      </c>
      <c r="H107">
        <v>92.528571428571439</v>
      </c>
      <c r="I107">
        <v>4.1904761904761903E-2</v>
      </c>
      <c r="J107">
        <v>-3.4819047619047012</v>
      </c>
      <c r="K107">
        <v>11269.431227193158</v>
      </c>
      <c r="L107">
        <v>3271.7378228571429</v>
      </c>
      <c r="M107">
        <v>3953.6716906054216</v>
      </c>
      <c r="N107">
        <v>0.36824824356327207</v>
      </c>
      <c r="O107">
        <v>0.14102767765318158</v>
      </c>
      <c r="P107">
        <v>1.6394441585238752E-2</v>
      </c>
      <c r="Q107">
        <v>9325.6666899545453</v>
      </c>
      <c r="R107">
        <v>203.05809523809521</v>
      </c>
      <c r="S107">
        <v>62943.561260910559</v>
      </c>
      <c r="T107">
        <v>12.362870583600285</v>
      </c>
      <c r="U107">
        <v>16.112324007673152</v>
      </c>
      <c r="V107">
        <v>21.711904761904762</v>
      </c>
      <c r="W107">
        <v>150.68865945827395</v>
      </c>
      <c r="X107">
        <v>0.11594294975165055</v>
      </c>
      <c r="Y107">
        <v>0.15270607140873058</v>
      </c>
      <c r="Z107">
        <v>0.27580960096852003</v>
      </c>
      <c r="AA107">
        <v>171.39916864347981</v>
      </c>
      <c r="AB107">
        <v>6.0227823729076073</v>
      </c>
      <c r="AC107">
        <v>1.1719928888993054</v>
      </c>
      <c r="AD107">
        <v>3.2323270882139248</v>
      </c>
      <c r="AE107">
        <v>1.0181176105137089</v>
      </c>
      <c r="AF107">
        <v>42.523809523809526</v>
      </c>
      <c r="AG107">
        <v>6.0775706357132107E-2</v>
      </c>
      <c r="AH107">
        <v>59.179523809523808</v>
      </c>
      <c r="AI107">
        <v>3.6237642056324262</v>
      </c>
      <c r="AJ107">
        <v>-1933.9566666667815</v>
      </c>
      <c r="AK107">
        <v>0.42830077058684185</v>
      </c>
      <c r="AL107">
        <v>36870624.388095245</v>
      </c>
      <c r="AM107">
        <v>3271.7378228571429</v>
      </c>
    </row>
    <row r="108" spans="1:39" ht="15" x14ac:dyDescent="0.25">
      <c r="A108" t="s">
        <v>258</v>
      </c>
      <c r="B108">
        <v>1590870.65</v>
      </c>
      <c r="C108">
        <v>0.35028429086659479</v>
      </c>
      <c r="D108">
        <v>1488073.45</v>
      </c>
      <c r="E108">
        <v>2.3247550318442251E-3</v>
      </c>
      <c r="F108">
        <v>0.76312928802876012</v>
      </c>
      <c r="G108">
        <v>101.88235294117646</v>
      </c>
      <c r="H108">
        <v>75.11</v>
      </c>
      <c r="I108">
        <v>6.5000000000000002E-2</v>
      </c>
      <c r="J108">
        <v>-56.251000000000005</v>
      </c>
      <c r="K108">
        <v>10357.154102840055</v>
      </c>
      <c r="L108">
        <v>3690.0399043999996</v>
      </c>
      <c r="M108">
        <v>4297.0105268142934</v>
      </c>
      <c r="N108">
        <v>0.20609086320264444</v>
      </c>
      <c r="O108">
        <v>0.1244590909714499</v>
      </c>
      <c r="P108">
        <v>8.8889030199616036E-3</v>
      </c>
      <c r="Q108">
        <v>8894.1629760991491</v>
      </c>
      <c r="R108">
        <v>211.56700000000001</v>
      </c>
      <c r="S108">
        <v>63391.943148033482</v>
      </c>
      <c r="T108">
        <v>13.01904361266171</v>
      </c>
      <c r="U108">
        <v>17.441471989487969</v>
      </c>
      <c r="V108">
        <v>21.488999999999997</v>
      </c>
      <c r="W108">
        <v>171.7176185211039</v>
      </c>
      <c r="X108">
        <v>0.11452124316995728</v>
      </c>
      <c r="Y108">
        <v>0.15753951430547758</v>
      </c>
      <c r="Z108">
        <v>0.27816404820432694</v>
      </c>
      <c r="AA108">
        <v>155.63396734956996</v>
      </c>
      <c r="AB108">
        <v>5.7811396579687919</v>
      </c>
      <c r="AC108">
        <v>1.252248779395905</v>
      </c>
      <c r="AD108">
        <v>2.7841340726042541</v>
      </c>
      <c r="AE108">
        <v>0.99941237355184143</v>
      </c>
      <c r="AF108">
        <v>57.95</v>
      </c>
      <c r="AG108">
        <v>6.4967903201252647E-2</v>
      </c>
      <c r="AH108">
        <v>54.536500000000004</v>
      </c>
      <c r="AI108">
        <v>4.0542155187621898</v>
      </c>
      <c r="AJ108">
        <v>-28188.709499999881</v>
      </c>
      <c r="AK108">
        <v>0.35518232279321482</v>
      </c>
      <c r="AL108">
        <v>38218311.935500003</v>
      </c>
      <c r="AM108">
        <v>3690.0399043999996</v>
      </c>
    </row>
    <row r="109" spans="1:39" ht="15" x14ac:dyDescent="0.25">
      <c r="A109" t="s">
        <v>259</v>
      </c>
      <c r="B109">
        <v>1849620.6315789474</v>
      </c>
      <c r="C109">
        <v>0.35015040416484494</v>
      </c>
      <c r="D109">
        <v>1814583.0526315789</v>
      </c>
      <c r="E109">
        <v>1.4413568547187873E-3</v>
      </c>
      <c r="F109">
        <v>0.76928873076750937</v>
      </c>
      <c r="G109">
        <v>86.15789473684211</v>
      </c>
      <c r="H109">
        <v>61.731500000000004</v>
      </c>
      <c r="I109">
        <v>5.6000000000000008E-2</v>
      </c>
      <c r="J109">
        <v>-49.399499999999996</v>
      </c>
      <c r="K109">
        <v>10678.419534096258</v>
      </c>
      <c r="L109">
        <v>4202.4144629000002</v>
      </c>
      <c r="M109">
        <v>4881.7911416094457</v>
      </c>
      <c r="N109">
        <v>0.17568412440464426</v>
      </c>
      <c r="O109">
        <v>0.11886575476072614</v>
      </c>
      <c r="P109">
        <v>9.4340790633585334E-3</v>
      </c>
      <c r="Q109">
        <v>9192.3524356688085</v>
      </c>
      <c r="R109">
        <v>243.19299999999998</v>
      </c>
      <c r="S109">
        <v>65574.263911790229</v>
      </c>
      <c r="T109">
        <v>13.391421628089626</v>
      </c>
      <c r="U109">
        <v>17.280162105405996</v>
      </c>
      <c r="V109">
        <v>24.124000000000002</v>
      </c>
      <c r="W109">
        <v>174.20056636129996</v>
      </c>
      <c r="X109">
        <v>0.11952056156427204</v>
      </c>
      <c r="Y109">
        <v>0.14989030655782321</v>
      </c>
      <c r="Z109">
        <v>0.27551318445649881</v>
      </c>
      <c r="AA109">
        <v>162.953893778348</v>
      </c>
      <c r="AB109">
        <v>5.8973044713213989</v>
      </c>
      <c r="AC109">
        <v>1.2393180328031639</v>
      </c>
      <c r="AD109">
        <v>2.9028840122324802</v>
      </c>
      <c r="AE109">
        <v>0.92510614848499573</v>
      </c>
      <c r="AF109">
        <v>44.95</v>
      </c>
      <c r="AG109">
        <v>7.9338620691713116E-2</v>
      </c>
      <c r="AH109">
        <v>67.707000000000008</v>
      </c>
      <c r="AI109">
        <v>4.2161406905402101</v>
      </c>
      <c r="AJ109">
        <v>-1243.8510000000242</v>
      </c>
      <c r="AK109">
        <v>0.35634746059502531</v>
      </c>
      <c r="AL109">
        <v>44875144.691</v>
      </c>
      <c r="AM109">
        <v>4202.4144629000002</v>
      </c>
    </row>
    <row r="110" spans="1:39" ht="15" x14ac:dyDescent="0.25">
      <c r="A110" t="s">
        <v>260</v>
      </c>
      <c r="B110">
        <v>743612.40909090906</v>
      </c>
      <c r="C110">
        <v>0.31350076993838288</v>
      </c>
      <c r="D110">
        <v>749999.72727272729</v>
      </c>
      <c r="E110">
        <v>7.8198082632290888E-3</v>
      </c>
      <c r="F110">
        <v>0.72842940222811126</v>
      </c>
      <c r="G110">
        <v>56.238095238095241</v>
      </c>
      <c r="H110">
        <v>56.797272727272727</v>
      </c>
      <c r="I110">
        <v>5.0000000000000001E-3</v>
      </c>
      <c r="J110">
        <v>131.20227272727277</v>
      </c>
      <c r="K110">
        <v>9854.100721486011</v>
      </c>
      <c r="L110">
        <v>2123.0727019999999</v>
      </c>
      <c r="M110">
        <v>2480.73278030342</v>
      </c>
      <c r="N110">
        <v>0.33464253459953508</v>
      </c>
      <c r="O110">
        <v>0.12399377475915138</v>
      </c>
      <c r="P110">
        <v>5.0886119995304461E-3</v>
      </c>
      <c r="Q110">
        <v>8433.3840430756118</v>
      </c>
      <c r="R110">
        <v>121.08454545454543</v>
      </c>
      <c r="S110">
        <v>58505.812234877209</v>
      </c>
      <c r="T110">
        <v>13.263835186533829</v>
      </c>
      <c r="U110">
        <v>17.533804120336658</v>
      </c>
      <c r="V110">
        <v>15.955454545454545</v>
      </c>
      <c r="W110">
        <v>133.06250197709534</v>
      </c>
      <c r="X110">
        <v>0.11559070210677769</v>
      </c>
      <c r="Y110">
        <v>0.14923646118422612</v>
      </c>
      <c r="Z110">
        <v>0.28088019977670131</v>
      </c>
      <c r="AA110">
        <v>162.25819974084644</v>
      </c>
      <c r="AB110">
        <v>5.7494765454878687</v>
      </c>
      <c r="AC110">
        <v>1.353606133301912</v>
      </c>
      <c r="AD110">
        <v>2.611570064012374</v>
      </c>
      <c r="AE110">
        <v>1.1115233288658903</v>
      </c>
      <c r="AF110">
        <v>74.36363636363636</v>
      </c>
      <c r="AG110">
        <v>2.2334384545859318E-2</v>
      </c>
      <c r="AH110">
        <v>22.425714285714282</v>
      </c>
      <c r="AI110">
        <v>3.3479099051526693</v>
      </c>
      <c r="AJ110">
        <v>192.14136363635771</v>
      </c>
      <c r="AK110">
        <v>0.4338772899464422</v>
      </c>
      <c r="AL110">
        <v>20920972.244545456</v>
      </c>
      <c r="AM110">
        <v>2123.0727019999999</v>
      </c>
    </row>
    <row r="111" spans="1:39" ht="15" x14ac:dyDescent="0.25">
      <c r="A111" t="s">
        <v>261</v>
      </c>
      <c r="B111">
        <v>539980.52380952379</v>
      </c>
      <c r="C111">
        <v>0.32829628329246158</v>
      </c>
      <c r="D111">
        <v>590158.47619047621</v>
      </c>
      <c r="E111">
        <v>4.9098340820345216E-3</v>
      </c>
      <c r="F111">
        <v>0.72003632239755622</v>
      </c>
      <c r="G111">
        <v>38.473684210526315</v>
      </c>
      <c r="H111">
        <v>68.790952380952376</v>
      </c>
      <c r="I111">
        <v>0</v>
      </c>
      <c r="J111">
        <v>-24.856666666666655</v>
      </c>
      <c r="K111">
        <v>10544.511748480962</v>
      </c>
      <c r="L111">
        <v>2491.7428511904764</v>
      </c>
      <c r="M111">
        <v>3051.4905758798172</v>
      </c>
      <c r="N111">
        <v>0.49283548158306539</v>
      </c>
      <c r="O111">
        <v>0.14639390998649326</v>
      </c>
      <c r="P111">
        <v>1.6516435198628505E-2</v>
      </c>
      <c r="Q111">
        <v>8610.2876988227144</v>
      </c>
      <c r="R111">
        <v>153.34333333333333</v>
      </c>
      <c r="S111">
        <v>58174.985858065149</v>
      </c>
      <c r="T111">
        <v>13.040453883442382</v>
      </c>
      <c r="U111">
        <v>16.249437109691602</v>
      </c>
      <c r="V111">
        <v>20.240476190476191</v>
      </c>
      <c r="W111">
        <v>123.10692830255266</v>
      </c>
      <c r="X111">
        <v>0.11606640892203557</v>
      </c>
      <c r="Y111">
        <v>0.1610730397699732</v>
      </c>
      <c r="Z111">
        <v>0.29247912757546518</v>
      </c>
      <c r="AA111">
        <v>164.56840346154823</v>
      </c>
      <c r="AB111">
        <v>5.7920359190622106</v>
      </c>
      <c r="AC111">
        <v>1.3658779453288443</v>
      </c>
      <c r="AD111">
        <v>2.7685179238222317</v>
      </c>
      <c r="AE111">
        <v>1.1075014207740594</v>
      </c>
      <c r="AF111">
        <v>54.61904761904762</v>
      </c>
      <c r="AG111">
        <v>2.1961451171572877E-2</v>
      </c>
      <c r="AH111">
        <v>36.381904761904764</v>
      </c>
      <c r="AI111">
        <v>3.1806611446157067</v>
      </c>
      <c r="AJ111">
        <v>-4380.4028571428498</v>
      </c>
      <c r="AK111">
        <v>0.50104663267434724</v>
      </c>
      <c r="AL111">
        <v>26274211.768571429</v>
      </c>
      <c r="AM111">
        <v>2491.7428511904764</v>
      </c>
    </row>
    <row r="112" spans="1:39" ht="15" x14ac:dyDescent="0.25">
      <c r="A112" t="s">
        <v>262</v>
      </c>
      <c r="B112">
        <v>1553797.2380952381</v>
      </c>
      <c r="C112">
        <v>0.33260731456509013</v>
      </c>
      <c r="D112">
        <v>1511053.5714285714</v>
      </c>
      <c r="E112">
        <v>3.6988907010539413E-3</v>
      </c>
      <c r="F112">
        <v>0.71977371482113961</v>
      </c>
      <c r="G112">
        <v>78.19047619047619</v>
      </c>
      <c r="H112">
        <v>249.21333333333337</v>
      </c>
      <c r="I112">
        <v>5.1923809523809528</v>
      </c>
      <c r="J112">
        <v>-66.497619047619054</v>
      </c>
      <c r="K112">
        <v>12629.633550261688</v>
      </c>
      <c r="L112">
        <v>3725.180859000001</v>
      </c>
      <c r="M112">
        <v>4800.74436763221</v>
      </c>
      <c r="N112">
        <v>0.56522552791819969</v>
      </c>
      <c r="O112">
        <v>0.17264062547998008</v>
      </c>
      <c r="P112">
        <v>3.4089969382764783E-2</v>
      </c>
      <c r="Q112">
        <v>9800.0779784955703</v>
      </c>
      <c r="R112">
        <v>243.51190476190476</v>
      </c>
      <c r="S112">
        <v>64462.651578587131</v>
      </c>
      <c r="T112">
        <v>13.896260083109262</v>
      </c>
      <c r="U112">
        <v>15.297736111268636</v>
      </c>
      <c r="V112">
        <v>27.00333333333333</v>
      </c>
      <c r="W112">
        <v>137.95263025552401</v>
      </c>
      <c r="X112">
        <v>0.11889644293372884</v>
      </c>
      <c r="Y112">
        <v>0.15695393604598673</v>
      </c>
      <c r="Z112">
        <v>0.28203501570761558</v>
      </c>
      <c r="AA112">
        <v>170.90459440952577</v>
      </c>
      <c r="AB112">
        <v>6.5504941980204272</v>
      </c>
      <c r="AC112">
        <v>1.3023347398262382</v>
      </c>
      <c r="AD112">
        <v>3.3230336887375072</v>
      </c>
      <c r="AE112">
        <v>0.6885917311500569</v>
      </c>
      <c r="AF112">
        <v>17.142857142857142</v>
      </c>
      <c r="AG112">
        <v>0.10536811130375597</v>
      </c>
      <c r="AH112">
        <v>90.2147619047619</v>
      </c>
      <c r="AI112">
        <v>2.9712243781435346</v>
      </c>
      <c r="AJ112">
        <v>66327.933809524169</v>
      </c>
      <c r="AK112">
        <v>0.48460294042426733</v>
      </c>
      <c r="AL112">
        <v>47047669.157619044</v>
      </c>
      <c r="AM112">
        <v>3725.180859000001</v>
      </c>
    </row>
    <row r="113" spans="1:39" ht="15" x14ac:dyDescent="0.25">
      <c r="A113" t="s">
        <v>263</v>
      </c>
      <c r="B113">
        <v>1759717.6470588236</v>
      </c>
      <c r="C113">
        <v>0.38577544260357649</v>
      </c>
      <c r="D113">
        <v>1855160.8823529412</v>
      </c>
      <c r="E113">
        <v>3.7241895275531528E-3</v>
      </c>
      <c r="F113">
        <v>0.75081998425321794</v>
      </c>
      <c r="G113">
        <v>68.3125</v>
      </c>
      <c r="H113">
        <v>34.97588235294117</v>
      </c>
      <c r="I113">
        <v>0</v>
      </c>
      <c r="J113">
        <v>-26.173529411764704</v>
      </c>
      <c r="K113">
        <v>12891.679700813092</v>
      </c>
      <c r="L113">
        <v>3525.4268980000002</v>
      </c>
      <c r="M113">
        <v>4093.7617077800642</v>
      </c>
      <c r="N113">
        <v>0.10103436313310978</v>
      </c>
      <c r="O113">
        <v>0.11920949153125129</v>
      </c>
      <c r="P113">
        <v>9.6032704132188798E-3</v>
      </c>
      <c r="Q113">
        <v>11101.934509591334</v>
      </c>
      <c r="R113">
        <v>222.13058823529411</v>
      </c>
      <c r="S113">
        <v>72634.50197552047</v>
      </c>
      <c r="T113">
        <v>14.37548659770882</v>
      </c>
      <c r="U113">
        <v>15.870965480295107</v>
      </c>
      <c r="V113">
        <v>23.708235294117646</v>
      </c>
      <c r="W113">
        <v>148.70051921893605</v>
      </c>
      <c r="X113">
        <v>0.11838539075473412</v>
      </c>
      <c r="Y113">
        <v>0.13729062376343859</v>
      </c>
      <c r="Z113">
        <v>0.2623695822066755</v>
      </c>
      <c r="AA113">
        <v>170.34479370079933</v>
      </c>
      <c r="AB113">
        <v>6.5930806468864995</v>
      </c>
      <c r="AC113">
        <v>1.2719719608335587</v>
      </c>
      <c r="AD113">
        <v>3.0667386573296809</v>
      </c>
      <c r="AE113">
        <v>0.81829860259909371</v>
      </c>
      <c r="AF113">
        <v>21</v>
      </c>
      <c r="AG113">
        <v>0.16764226841698066</v>
      </c>
      <c r="AH113">
        <v>107.529375</v>
      </c>
      <c r="AI113">
        <v>5.3155014386198589</v>
      </c>
      <c r="AJ113">
        <v>77562.151999999769</v>
      </c>
      <c r="AK113">
        <v>0.25886458472656737</v>
      </c>
      <c r="AL113">
        <v>45448674.377647065</v>
      </c>
      <c r="AM113">
        <v>3525.4268980000002</v>
      </c>
    </row>
    <row r="114" spans="1:39" ht="15" x14ac:dyDescent="0.25">
      <c r="A114" t="s">
        <v>264</v>
      </c>
      <c r="B114">
        <v>663998.39130434778</v>
      </c>
      <c r="C114">
        <v>0.34721541894971042</v>
      </c>
      <c r="D114">
        <v>780313.08695652173</v>
      </c>
      <c r="E114">
        <v>4.7988179911078212E-3</v>
      </c>
      <c r="F114">
        <v>0.69952297467061331</v>
      </c>
      <c r="G114">
        <v>33.363636363636367</v>
      </c>
      <c r="H114">
        <v>46.728695652173911</v>
      </c>
      <c r="I114">
        <v>3.2439130434782615</v>
      </c>
      <c r="J114">
        <v>51.732173913043482</v>
      </c>
      <c r="K114">
        <v>11549.699208227361</v>
      </c>
      <c r="L114">
        <v>1515.2661500869565</v>
      </c>
      <c r="M114">
        <v>1866.6393888021778</v>
      </c>
      <c r="N114">
        <v>0.49470261273358807</v>
      </c>
      <c r="O114">
        <v>0.14062100614896444</v>
      </c>
      <c r="P114">
        <v>1.2479862594924911E-2</v>
      </c>
      <c r="Q114">
        <v>9375.6021430273922</v>
      </c>
      <c r="R114">
        <v>97.760434782608684</v>
      </c>
      <c r="S114">
        <v>60170.010762778584</v>
      </c>
      <c r="T114">
        <v>12.104567954493906</v>
      </c>
      <c r="U114">
        <v>15.499789392881446</v>
      </c>
      <c r="V114">
        <v>12.420869565217391</v>
      </c>
      <c r="W114">
        <v>121.99356430971719</v>
      </c>
      <c r="X114">
        <v>0.11623092072807129</v>
      </c>
      <c r="Y114">
        <v>0.1527476934408922</v>
      </c>
      <c r="Z114">
        <v>0.27466295900581406</v>
      </c>
      <c r="AA114">
        <v>182.87405783420641</v>
      </c>
      <c r="AB114">
        <v>5.7940482956729609</v>
      </c>
      <c r="AC114">
        <v>1.2993353292436054</v>
      </c>
      <c r="AD114">
        <v>3.0476346203874063</v>
      </c>
      <c r="AE114">
        <v>1.0189831014500268</v>
      </c>
      <c r="AF114">
        <v>30.739130434782609</v>
      </c>
      <c r="AG114">
        <v>7.7814863779977733E-2</v>
      </c>
      <c r="AH114">
        <v>45.174347826086979</v>
      </c>
      <c r="AI114">
        <v>3.4540903858951411</v>
      </c>
      <c r="AJ114">
        <v>7770.301818181877</v>
      </c>
      <c r="AK114">
        <v>0.48372825664853225</v>
      </c>
      <c r="AL114">
        <v>17500868.253913041</v>
      </c>
      <c r="AM114">
        <v>1515.2661500869565</v>
      </c>
    </row>
    <row r="115" spans="1:39" ht="15" x14ac:dyDescent="0.25">
      <c r="A115" t="s">
        <v>265</v>
      </c>
      <c r="B115">
        <v>460407.3</v>
      </c>
      <c r="C115">
        <v>0.35035137794298948</v>
      </c>
      <c r="D115">
        <v>407200.85</v>
      </c>
      <c r="E115">
        <v>2.0716058554166683E-3</v>
      </c>
      <c r="F115">
        <v>0.7362246260693911</v>
      </c>
      <c r="G115">
        <v>71.8</v>
      </c>
      <c r="H115">
        <v>84.441000000000017</v>
      </c>
      <c r="I115">
        <v>6.2E-2</v>
      </c>
      <c r="J115">
        <v>-8.6145000000000493</v>
      </c>
      <c r="K115">
        <v>10506.453024824874</v>
      </c>
      <c r="L115">
        <v>3055.6376714999997</v>
      </c>
      <c r="M115">
        <v>3719.1272407005949</v>
      </c>
      <c r="N115">
        <v>0.45305819405951131</v>
      </c>
      <c r="O115">
        <v>0.14260036695911643</v>
      </c>
      <c r="P115">
        <v>1.6927310257504789E-2</v>
      </c>
      <c r="Q115">
        <v>8632.1095189129355</v>
      </c>
      <c r="R115">
        <v>189.82349999999997</v>
      </c>
      <c r="S115">
        <v>59681.434090088937</v>
      </c>
      <c r="T115">
        <v>13.183035820117107</v>
      </c>
      <c r="U115">
        <v>16.097257038775489</v>
      </c>
      <c r="V115">
        <v>22.555499999999988</v>
      </c>
      <c r="W115">
        <v>135.47195457870586</v>
      </c>
      <c r="X115">
        <v>0.11543260596069636</v>
      </c>
      <c r="Y115">
        <v>0.16058090202003628</v>
      </c>
      <c r="Z115">
        <v>0.28098411420639791</v>
      </c>
      <c r="AA115">
        <v>164.92228600932799</v>
      </c>
      <c r="AB115">
        <v>5.861869751077875</v>
      </c>
      <c r="AC115">
        <v>1.2586372499653982</v>
      </c>
      <c r="AD115">
        <v>3.1439227690050107</v>
      </c>
      <c r="AE115">
        <v>1.2159142423933889</v>
      </c>
      <c r="AF115">
        <v>61</v>
      </c>
      <c r="AG115">
        <v>3.1132709647758661E-2</v>
      </c>
      <c r="AH115">
        <v>35.501999999999988</v>
      </c>
      <c r="AI115">
        <v>3.3619621662629813</v>
      </c>
      <c r="AJ115">
        <v>1509.7625000001863</v>
      </c>
      <c r="AK115">
        <v>0.46945665640398376</v>
      </c>
      <c r="AL115">
        <v>32103913.656500001</v>
      </c>
      <c r="AM115">
        <v>3055.6376714999997</v>
      </c>
    </row>
    <row r="116" spans="1:39" ht="15" x14ac:dyDescent="0.25">
      <c r="A116" t="s">
        <v>266</v>
      </c>
      <c r="B116">
        <v>868613.38095238095</v>
      </c>
      <c r="C116">
        <v>0.35326363761703355</v>
      </c>
      <c r="D116">
        <v>833764.33333333337</v>
      </c>
      <c r="E116">
        <v>2.8723852491262451E-3</v>
      </c>
      <c r="F116">
        <v>0.7022189766683723</v>
      </c>
      <c r="G116">
        <v>41.5</v>
      </c>
      <c r="H116">
        <v>50.737142857142857</v>
      </c>
      <c r="I116">
        <v>2.1823809523809521</v>
      </c>
      <c r="J116">
        <v>39.934761904761928</v>
      </c>
      <c r="K116">
        <v>10529.641991450027</v>
      </c>
      <c r="L116">
        <v>1845.8414499047622</v>
      </c>
      <c r="M116">
        <v>2233.7435058675242</v>
      </c>
      <c r="N116">
        <v>0.44933644626898167</v>
      </c>
      <c r="O116">
        <v>0.13793208301199134</v>
      </c>
      <c r="P116">
        <v>5.4572578089989278E-3</v>
      </c>
      <c r="Q116">
        <v>8701.1107539528202</v>
      </c>
      <c r="R116">
        <v>112.65047619047618</v>
      </c>
      <c r="S116">
        <v>58878.581097875416</v>
      </c>
      <c r="T116">
        <v>12.79135632339389</v>
      </c>
      <c r="U116">
        <v>16.385562780788444</v>
      </c>
      <c r="V116">
        <v>13.736666666666668</v>
      </c>
      <c r="W116">
        <v>134.37331593579924</v>
      </c>
      <c r="X116">
        <v>0.11368502499354334</v>
      </c>
      <c r="Y116">
        <v>0.16162897202463483</v>
      </c>
      <c r="Z116">
        <v>0.28035359624458728</v>
      </c>
      <c r="AA116">
        <v>170.23582028106816</v>
      </c>
      <c r="AB116">
        <v>6.0030749826294043</v>
      </c>
      <c r="AC116">
        <v>1.3208000642541557</v>
      </c>
      <c r="AD116">
        <v>3.0583005760900281</v>
      </c>
      <c r="AE116">
        <v>1.1826063869649679</v>
      </c>
      <c r="AF116">
        <v>42.904761904761905</v>
      </c>
      <c r="AG116">
        <v>3.3261630791787608E-2</v>
      </c>
      <c r="AH116">
        <v>40.12047619047619</v>
      </c>
      <c r="AI116">
        <v>3.3153909847707976</v>
      </c>
      <c r="AJ116">
        <v>28314.521904761903</v>
      </c>
      <c r="AK116">
        <v>0.47078083143685429</v>
      </c>
      <c r="AL116">
        <v>19436049.64047619</v>
      </c>
      <c r="AM116">
        <v>1845.8414499047622</v>
      </c>
    </row>
    <row r="117" spans="1:39" ht="15" x14ac:dyDescent="0.25">
      <c r="A117" t="s">
        <v>268</v>
      </c>
      <c r="B117">
        <v>1431070.95</v>
      </c>
      <c r="C117">
        <v>0.30304540216747511</v>
      </c>
      <c r="D117">
        <v>1126477</v>
      </c>
      <c r="E117">
        <v>3.2663794721911883E-3</v>
      </c>
      <c r="F117">
        <v>0.63055169129239708</v>
      </c>
      <c r="G117">
        <v>41.75</v>
      </c>
      <c r="H117">
        <v>410.41550000000007</v>
      </c>
      <c r="I117">
        <v>118.93350000000001</v>
      </c>
      <c r="J117">
        <v>-172.37500000000003</v>
      </c>
      <c r="K117">
        <v>12830.319677195259</v>
      </c>
      <c r="L117">
        <v>3255.2533757000001</v>
      </c>
      <c r="M117">
        <v>4584.5788613368259</v>
      </c>
      <c r="N117">
        <v>0.93931315498366719</v>
      </c>
      <c r="O117">
        <v>0.190249364941316</v>
      </c>
      <c r="P117">
        <v>2.8188621793616281E-2</v>
      </c>
      <c r="Q117">
        <v>9110.0933594413909</v>
      </c>
      <c r="R117">
        <v>216.78049999999999</v>
      </c>
      <c r="S117">
        <v>58170.678296710263</v>
      </c>
      <c r="T117">
        <v>12.077193289986875</v>
      </c>
      <c r="U117">
        <v>15.016356986444812</v>
      </c>
      <c r="V117">
        <v>31.2575</v>
      </c>
      <c r="W117">
        <v>104.14311367511797</v>
      </c>
      <c r="X117">
        <v>0.11345214642809219</v>
      </c>
      <c r="Y117">
        <v>0.16402630944740693</v>
      </c>
      <c r="Z117">
        <v>0.28529246859955815</v>
      </c>
      <c r="AA117">
        <v>195.69077318382827</v>
      </c>
      <c r="AB117">
        <v>6.6828111753569974</v>
      </c>
      <c r="AC117">
        <v>1.4064319407280477</v>
      </c>
      <c r="AD117">
        <v>3.0334853432697608</v>
      </c>
      <c r="AE117">
        <v>0.82347867876446534</v>
      </c>
      <c r="AF117">
        <v>12.6</v>
      </c>
      <c r="AG117">
        <v>0.11015033733433155</v>
      </c>
      <c r="AH117">
        <v>111.10349999999998</v>
      </c>
      <c r="AI117">
        <v>2.9250334046681994</v>
      </c>
      <c r="AJ117">
        <v>30694.132000000216</v>
      </c>
      <c r="AK117">
        <v>0.70906393800495893</v>
      </c>
      <c r="AL117">
        <v>41765941.440500006</v>
      </c>
      <c r="AM117">
        <v>3255.2533757000001</v>
      </c>
    </row>
    <row r="118" spans="1:39" ht="15" x14ac:dyDescent="0.25">
      <c r="A118" t="s">
        <v>270</v>
      </c>
      <c r="B118">
        <v>3487669.1363636362</v>
      </c>
      <c r="C118">
        <v>0.40042356174873378</v>
      </c>
      <c r="D118">
        <v>3438188.0454545454</v>
      </c>
      <c r="E118">
        <v>1.4669087490431162E-3</v>
      </c>
      <c r="F118">
        <v>0.74184875743659318</v>
      </c>
      <c r="G118">
        <v>166.95</v>
      </c>
      <c r="H118">
        <v>318.81</v>
      </c>
      <c r="I118">
        <v>0.69090909090909092</v>
      </c>
      <c r="J118">
        <v>-77.385454545454564</v>
      </c>
      <c r="K118">
        <v>11067.041252571</v>
      </c>
      <c r="L118">
        <v>7455.3472880909094</v>
      </c>
      <c r="M118">
        <v>9331.149033068139</v>
      </c>
      <c r="N118">
        <v>0.4653644396158047</v>
      </c>
      <c r="O118">
        <v>0.15513310491825755</v>
      </c>
      <c r="P118">
        <v>4.399726635579515E-2</v>
      </c>
      <c r="Q118">
        <v>8842.2803769554757</v>
      </c>
      <c r="R118">
        <v>443.82909090909089</v>
      </c>
      <c r="S118">
        <v>64537.967548933659</v>
      </c>
      <c r="T118">
        <v>12.48648128272144</v>
      </c>
      <c r="U118">
        <v>16.797788700195824</v>
      </c>
      <c r="V118">
        <v>44.144545454545458</v>
      </c>
      <c r="W118">
        <v>168.88490324965511</v>
      </c>
      <c r="X118">
        <v>0.11681970917619552</v>
      </c>
      <c r="Y118">
        <v>0.15070734451207535</v>
      </c>
      <c r="Z118">
        <v>0.27202407989101851</v>
      </c>
      <c r="AA118">
        <v>712.90979286762354</v>
      </c>
      <c r="AB118">
        <v>1.3462776532842591</v>
      </c>
      <c r="AC118">
        <v>0.28251227227978581</v>
      </c>
      <c r="AD118">
        <v>0.73681716673345032</v>
      </c>
      <c r="AE118">
        <v>0.89575220341334971</v>
      </c>
      <c r="AF118">
        <v>31.227272727272727</v>
      </c>
      <c r="AG118">
        <v>0.10109224594422833</v>
      </c>
      <c r="AH118">
        <v>118.37949999999998</v>
      </c>
      <c r="AI118">
        <v>3.0744022866339473</v>
      </c>
      <c r="AJ118">
        <v>189162.24727272801</v>
      </c>
      <c r="AK118">
        <v>0.457617647174974</v>
      </c>
      <c r="AL118">
        <v>82508635.98954545</v>
      </c>
      <c r="AM118">
        <v>7455.3472880909094</v>
      </c>
    </row>
    <row r="119" spans="1:39" ht="15" x14ac:dyDescent="0.25">
      <c r="A119" t="s">
        <v>271</v>
      </c>
      <c r="B119">
        <v>560379.30000000005</v>
      </c>
      <c r="C119">
        <v>0.28338507708126381</v>
      </c>
      <c r="D119">
        <v>529910.75</v>
      </c>
      <c r="E119">
        <v>4.2844910994867457E-3</v>
      </c>
      <c r="F119">
        <v>0.72658336182596595</v>
      </c>
      <c r="G119">
        <v>52</v>
      </c>
      <c r="H119">
        <v>86.581000000000017</v>
      </c>
      <c r="I119">
        <v>6.0999999999999999E-2</v>
      </c>
      <c r="J119">
        <v>-59.012</v>
      </c>
      <c r="K119">
        <v>10618.044375567802</v>
      </c>
      <c r="L119">
        <v>2591.2548885000001</v>
      </c>
      <c r="M119">
        <v>3221.6069265461688</v>
      </c>
      <c r="N119">
        <v>0.49599933308529087</v>
      </c>
      <c r="O119">
        <v>0.16150144688863557</v>
      </c>
      <c r="P119">
        <v>1.5791477647221039E-2</v>
      </c>
      <c r="Q119">
        <v>8540.4768557526531</v>
      </c>
      <c r="R119">
        <v>163.3065</v>
      </c>
      <c r="S119">
        <v>57999.104202833318</v>
      </c>
      <c r="T119">
        <v>12.60115182188094</v>
      </c>
      <c r="U119">
        <v>15.867432640464401</v>
      </c>
      <c r="V119">
        <v>20.46</v>
      </c>
      <c r="W119">
        <v>126.64979904692082</v>
      </c>
      <c r="X119">
        <v>0.11456368853025067</v>
      </c>
      <c r="Y119">
        <v>0.16121587205377516</v>
      </c>
      <c r="Z119">
        <v>0.29025417182490248</v>
      </c>
      <c r="AA119">
        <v>174.43280165373821</v>
      </c>
      <c r="AB119">
        <v>5.6378713145590655</v>
      </c>
      <c r="AC119">
        <v>1.2454429088859211</v>
      </c>
      <c r="AD119">
        <v>3.007042198133473</v>
      </c>
      <c r="AE119">
        <v>1.1928010450323026</v>
      </c>
      <c r="AF119">
        <v>65.2</v>
      </c>
      <c r="AG119">
        <v>2.5791766998035509E-2</v>
      </c>
      <c r="AH119">
        <v>33.552000000000007</v>
      </c>
      <c r="AI119">
        <v>3.1847640746746659</v>
      </c>
      <c r="AJ119">
        <v>-10205.812000000151</v>
      </c>
      <c r="AK119">
        <v>0.50358601464235009</v>
      </c>
      <c r="AL119">
        <v>27514059.394499999</v>
      </c>
      <c r="AM119">
        <v>2591.2548885000001</v>
      </c>
    </row>
    <row r="120" spans="1:39" ht="15" x14ac:dyDescent="0.25">
      <c r="A120" t="s">
        <v>273</v>
      </c>
      <c r="B120">
        <v>997589.66666666663</v>
      </c>
      <c r="C120">
        <v>0.3503726493585344</v>
      </c>
      <c r="D120">
        <v>962269</v>
      </c>
      <c r="E120">
        <v>3.6559971747505506E-3</v>
      </c>
      <c r="F120">
        <v>0.70062528650447575</v>
      </c>
      <c r="G120">
        <v>47.45</v>
      </c>
      <c r="H120">
        <v>57.018571428571434</v>
      </c>
      <c r="I120">
        <v>3.5238095238095242E-2</v>
      </c>
      <c r="J120">
        <v>50.761428571428581</v>
      </c>
      <c r="K120">
        <v>10529.653223915768</v>
      </c>
      <c r="L120">
        <v>1922.5766213333332</v>
      </c>
      <c r="M120">
        <v>2298.498670219582</v>
      </c>
      <c r="N120">
        <v>0.4284276089024151</v>
      </c>
      <c r="O120">
        <v>0.12785838466089239</v>
      </c>
      <c r="P120">
        <v>7.3744272015025137E-3</v>
      </c>
      <c r="Q120">
        <v>8807.5165678097364</v>
      </c>
      <c r="R120">
        <v>117.18857142857144</v>
      </c>
      <c r="S120">
        <v>59185.328384045242</v>
      </c>
      <c r="T120">
        <v>13.435813666211557</v>
      </c>
      <c r="U120">
        <v>16.40583717248553</v>
      </c>
      <c r="V120">
        <v>14.989999999999998</v>
      </c>
      <c r="W120">
        <v>128.25727960862798</v>
      </c>
      <c r="X120">
        <v>0.11631648244996021</v>
      </c>
      <c r="Y120">
        <v>0.16366521275878193</v>
      </c>
      <c r="Z120">
        <v>0.28567041874601595</v>
      </c>
      <c r="AA120">
        <v>173.23916650852951</v>
      </c>
      <c r="AB120">
        <v>5.9687710685311925</v>
      </c>
      <c r="AC120">
        <v>1.2840136955728867</v>
      </c>
      <c r="AD120">
        <v>3.0068914172055634</v>
      </c>
      <c r="AE120">
        <v>1.1500984275476946</v>
      </c>
      <c r="AF120">
        <v>46.80952380952381</v>
      </c>
      <c r="AG120">
        <v>3.1657101086556769E-2</v>
      </c>
      <c r="AH120">
        <v>35.671428571428571</v>
      </c>
      <c r="AI120">
        <v>3.4339472856538236</v>
      </c>
      <c r="AJ120">
        <v>8388.6252380951773</v>
      </c>
      <c r="AK120">
        <v>0.46632786868035858</v>
      </c>
      <c r="AL120">
        <v>20244065.119047619</v>
      </c>
      <c r="AM120">
        <v>1922.5766213333332</v>
      </c>
    </row>
    <row r="121" spans="1:39" ht="15" x14ac:dyDescent="0.25">
      <c r="A121" t="s">
        <v>275</v>
      </c>
      <c r="B121">
        <v>505237.5</v>
      </c>
      <c r="C121">
        <v>0.31935611136568121</v>
      </c>
      <c r="D121">
        <v>492626.8</v>
      </c>
      <c r="E121">
        <v>5.9858198390439713E-3</v>
      </c>
      <c r="F121">
        <v>0.65679021482386579</v>
      </c>
      <c r="G121">
        <v>34.799999999999997</v>
      </c>
      <c r="H121">
        <v>149.85449999999997</v>
      </c>
      <c r="I121">
        <v>13.776999999999997</v>
      </c>
      <c r="J121">
        <v>-149.81300000000007</v>
      </c>
      <c r="K121">
        <v>11991.616078608366</v>
      </c>
      <c r="L121">
        <v>2300.35625325</v>
      </c>
      <c r="M121">
        <v>3158.4617059833968</v>
      </c>
      <c r="N121">
        <v>0.90190070075833806</v>
      </c>
      <c r="O121">
        <v>0.17615610502829407</v>
      </c>
      <c r="P121">
        <v>1.0229268604267219E-2</v>
      </c>
      <c r="Q121">
        <v>8733.67848049034</v>
      </c>
      <c r="R121">
        <v>148.80699999999999</v>
      </c>
      <c r="S121">
        <v>56985.74173257978</v>
      </c>
      <c r="T121">
        <v>13.185535626684228</v>
      </c>
      <c r="U121">
        <v>15.458656200649161</v>
      </c>
      <c r="V121">
        <v>21.547000000000001</v>
      </c>
      <c r="W121">
        <v>106.7599319278786</v>
      </c>
      <c r="X121">
        <v>0.1102619664514923</v>
      </c>
      <c r="Y121">
        <v>0.18585114321752549</v>
      </c>
      <c r="Z121">
        <v>0.30027456158173915</v>
      </c>
      <c r="AA121">
        <v>191.90736190374906</v>
      </c>
      <c r="AB121">
        <v>6.9206125252092345</v>
      </c>
      <c r="AC121">
        <v>1.3824155809206504</v>
      </c>
      <c r="AD121">
        <v>3.0366286767878878</v>
      </c>
      <c r="AE121">
        <v>1.1715203918346451</v>
      </c>
      <c r="AF121">
        <v>20.2</v>
      </c>
      <c r="AG121">
        <v>5.3731332205613325E-2</v>
      </c>
      <c r="AH121">
        <v>85.740999999999985</v>
      </c>
      <c r="AI121">
        <v>2.9060383229795455</v>
      </c>
      <c r="AJ121">
        <v>-43213.701500000199</v>
      </c>
      <c r="AK121">
        <v>0.68385518692290659</v>
      </c>
      <c r="AL121">
        <v>27584989.033</v>
      </c>
      <c r="AM121">
        <v>2300.35625325</v>
      </c>
    </row>
    <row r="122" spans="1:39" ht="15" x14ac:dyDescent="0.25">
      <c r="A122" t="s">
        <v>276</v>
      </c>
      <c r="B122">
        <v>1230467.6000000001</v>
      </c>
      <c r="C122">
        <v>0.29212950491817863</v>
      </c>
      <c r="D122">
        <v>1464495.3</v>
      </c>
      <c r="E122">
        <v>5.1047616706070918E-3</v>
      </c>
      <c r="F122">
        <v>0.74702642106062367</v>
      </c>
      <c r="G122">
        <v>85.3</v>
      </c>
      <c r="H122">
        <v>266.53750000000002</v>
      </c>
      <c r="I122">
        <v>6.5464999999999991</v>
      </c>
      <c r="J122">
        <v>-56.073499999999996</v>
      </c>
      <c r="K122">
        <v>12131.020414025053</v>
      </c>
      <c r="L122">
        <v>5120.713344499999</v>
      </c>
      <c r="M122">
        <v>6451.8591961166512</v>
      </c>
      <c r="N122">
        <v>0.47684029512658072</v>
      </c>
      <c r="O122">
        <v>0.15830196232731145</v>
      </c>
      <c r="P122">
        <v>3.6263988190132129E-2</v>
      </c>
      <c r="Q122">
        <v>9628.1515495393141</v>
      </c>
      <c r="R122">
        <v>324.99550000000005</v>
      </c>
      <c r="S122">
        <v>65347.079164173032</v>
      </c>
      <c r="T122">
        <v>13.944193073442554</v>
      </c>
      <c r="U122">
        <v>15.756259223589248</v>
      </c>
      <c r="V122">
        <v>35.5</v>
      </c>
      <c r="W122">
        <v>144.24544632394367</v>
      </c>
      <c r="X122">
        <v>0.12218682551353115</v>
      </c>
      <c r="Y122">
        <v>0.13994607104242246</v>
      </c>
      <c r="Z122">
        <v>0.26854803798908478</v>
      </c>
      <c r="AA122">
        <v>165.19333207912592</v>
      </c>
      <c r="AB122">
        <v>5.9729805385386614</v>
      </c>
      <c r="AC122">
        <v>1.1328236780443068</v>
      </c>
      <c r="AD122">
        <v>3.0243832619090711</v>
      </c>
      <c r="AE122">
        <v>0.78632631882735071</v>
      </c>
      <c r="AF122">
        <v>23.55</v>
      </c>
      <c r="AG122">
        <v>0.11103026345220202</v>
      </c>
      <c r="AH122">
        <v>103.08699999999999</v>
      </c>
      <c r="AI122">
        <v>3.409837221960085</v>
      </c>
      <c r="AJ122">
        <v>15824.488000000129</v>
      </c>
      <c r="AK122">
        <v>0.46180631851179721</v>
      </c>
      <c r="AL122">
        <v>62119478.116499998</v>
      </c>
      <c r="AM122">
        <v>5120.713344499999</v>
      </c>
    </row>
    <row r="123" spans="1:39" ht="15" x14ac:dyDescent="0.25">
      <c r="A123" t="s">
        <v>277</v>
      </c>
      <c r="B123">
        <v>312395.40000000002</v>
      </c>
      <c r="C123">
        <v>0.28274548670211014</v>
      </c>
      <c r="D123">
        <v>307892.3</v>
      </c>
      <c r="E123">
        <v>4.6823356452831396E-3</v>
      </c>
      <c r="F123">
        <v>0.66644577083259771</v>
      </c>
      <c r="G123">
        <v>39.299999999999997</v>
      </c>
      <c r="H123">
        <v>188.48950000000002</v>
      </c>
      <c r="I123">
        <v>16.027999999999999</v>
      </c>
      <c r="J123">
        <v>-225.28749999999999</v>
      </c>
      <c r="K123">
        <v>12119.274583925688</v>
      </c>
      <c r="L123">
        <v>2595.4522138000002</v>
      </c>
      <c r="M123">
        <v>3566.7018364054275</v>
      </c>
      <c r="N123">
        <v>0.91129540306083223</v>
      </c>
      <c r="O123">
        <v>0.17397178734371968</v>
      </c>
      <c r="P123">
        <v>1.1335047527970788E-2</v>
      </c>
      <c r="Q123">
        <v>8819.0713693636899</v>
      </c>
      <c r="R123">
        <v>170.1705</v>
      </c>
      <c r="S123">
        <v>56701.583382548677</v>
      </c>
      <c r="T123">
        <v>13.00489802874176</v>
      </c>
      <c r="U123">
        <v>15.252069035467368</v>
      </c>
      <c r="V123">
        <v>24.589499999999997</v>
      </c>
      <c r="W123">
        <v>105.55123991134427</v>
      </c>
      <c r="X123">
        <v>0.11369297463534431</v>
      </c>
      <c r="Y123">
        <v>0.18430651543582421</v>
      </c>
      <c r="Z123">
        <v>0.30210071057831184</v>
      </c>
      <c r="AA123">
        <v>189.82206544988787</v>
      </c>
      <c r="AB123">
        <v>6.8022176211414394</v>
      </c>
      <c r="AC123">
        <v>1.4032844511209339</v>
      </c>
      <c r="AD123">
        <v>3.0612145097540138</v>
      </c>
      <c r="AE123">
        <v>1.089068012668206</v>
      </c>
      <c r="AF123">
        <v>25.65</v>
      </c>
      <c r="AG123">
        <v>5.4473804103100168E-2</v>
      </c>
      <c r="AH123">
        <v>84.856999999999999</v>
      </c>
      <c r="AI123">
        <v>2.9360729839250932</v>
      </c>
      <c r="AJ123">
        <v>-24890.615000000224</v>
      </c>
      <c r="AK123">
        <v>0.70610431209473257</v>
      </c>
      <c r="AL123">
        <v>31454998.048500001</v>
      </c>
      <c r="AM123">
        <v>2595.4522138000002</v>
      </c>
    </row>
    <row r="124" spans="1:39" ht="15" x14ac:dyDescent="0.25">
      <c r="A124" t="s">
        <v>278</v>
      </c>
      <c r="B124">
        <v>483677.90476190473</v>
      </c>
      <c r="C124">
        <v>0.28700827349834696</v>
      </c>
      <c r="D124">
        <v>423379.71428571426</v>
      </c>
      <c r="E124">
        <v>8.1596139629260631E-3</v>
      </c>
      <c r="F124">
        <v>0.70940152217096208</v>
      </c>
      <c r="G124">
        <v>31.95</v>
      </c>
      <c r="H124">
        <v>53.250952380952391</v>
      </c>
      <c r="I124">
        <v>6.6666666666666671E-3</v>
      </c>
      <c r="J124">
        <v>-7.0666666666666629</v>
      </c>
      <c r="K124">
        <v>10989.24997934455</v>
      </c>
      <c r="L124">
        <v>1987.6552771904765</v>
      </c>
      <c r="M124">
        <v>2501.420997857826</v>
      </c>
      <c r="N124">
        <v>0.52648880530092645</v>
      </c>
      <c r="O124">
        <v>0.16121234677194818</v>
      </c>
      <c r="P124">
        <v>1.5647208535581093E-2</v>
      </c>
      <c r="Q124">
        <v>8732.1729259150561</v>
      </c>
      <c r="R124">
        <v>125.40571428571428</v>
      </c>
      <c r="S124">
        <v>58625.632036210074</v>
      </c>
      <c r="T124">
        <v>13.084009234788418</v>
      </c>
      <c r="U124">
        <v>15.84979830075336</v>
      </c>
      <c r="V124">
        <v>15.178571428571429</v>
      </c>
      <c r="W124">
        <v>130.95140649725488</v>
      </c>
      <c r="X124">
        <v>0.11133217024056616</v>
      </c>
      <c r="Y124">
        <v>0.16242064356563016</v>
      </c>
      <c r="Z124">
        <v>0.28912478665825442</v>
      </c>
      <c r="AA124">
        <v>173.4793965795883</v>
      </c>
      <c r="AB124">
        <v>5.6377437502434002</v>
      </c>
      <c r="AC124">
        <v>1.2379457261141236</v>
      </c>
      <c r="AD124">
        <v>2.9443054277752667</v>
      </c>
      <c r="AE124">
        <v>1.0633233138753138</v>
      </c>
      <c r="AF124">
        <v>23.952380952380953</v>
      </c>
      <c r="AG124">
        <v>4.3266425362225344E-2</v>
      </c>
      <c r="AH124">
        <v>63.240476190476187</v>
      </c>
      <c r="AI124">
        <v>3.1674132018143237</v>
      </c>
      <c r="AJ124">
        <v>6818.5423809521599</v>
      </c>
      <c r="AK124">
        <v>0.48932092697989443</v>
      </c>
      <c r="AL124">
        <v>21842840.713809524</v>
      </c>
      <c r="AM124">
        <v>1987.6552771904765</v>
      </c>
    </row>
    <row r="125" spans="1:39" ht="15" x14ac:dyDescent="0.25">
      <c r="A125" t="s">
        <v>279</v>
      </c>
      <c r="B125">
        <v>1658772.9473684211</v>
      </c>
      <c r="C125">
        <v>0.34027892820658812</v>
      </c>
      <c r="D125">
        <v>1630772</v>
      </c>
      <c r="E125">
        <v>4.8883110468173367E-3</v>
      </c>
      <c r="F125">
        <v>0.78047076377473268</v>
      </c>
      <c r="G125">
        <v>69.470588235294116</v>
      </c>
      <c r="H125">
        <v>56.326000000000001</v>
      </c>
      <c r="I125">
        <v>0</v>
      </c>
      <c r="J125">
        <v>-3.7690000000000019</v>
      </c>
      <c r="K125">
        <v>11739.7797495591</v>
      </c>
      <c r="L125">
        <v>3643.7695866999993</v>
      </c>
      <c r="M125">
        <v>4223.1263355269375</v>
      </c>
      <c r="N125">
        <v>0.14127754222687169</v>
      </c>
      <c r="O125">
        <v>0.11267234968658341</v>
      </c>
      <c r="P125">
        <v>1.5097846348682791E-2</v>
      </c>
      <c r="Q125">
        <v>10129.23815376755</v>
      </c>
      <c r="R125">
        <v>218.41250000000005</v>
      </c>
      <c r="S125">
        <v>69344.48646483144</v>
      </c>
      <c r="T125">
        <v>14.23544897842385</v>
      </c>
      <c r="U125">
        <v>16.682971838608136</v>
      </c>
      <c r="V125">
        <v>21.5015</v>
      </c>
      <c r="W125">
        <v>169.46583199776762</v>
      </c>
      <c r="X125">
        <v>0.11597278076985784</v>
      </c>
      <c r="Y125">
        <v>0.15560641475504011</v>
      </c>
      <c r="Z125">
        <v>0.27758730264149722</v>
      </c>
      <c r="AA125">
        <v>168.5872927427165</v>
      </c>
      <c r="AB125">
        <v>6.0724433354916396</v>
      </c>
      <c r="AC125">
        <v>1.2683920456557187</v>
      </c>
      <c r="AD125">
        <v>3.118762551110565</v>
      </c>
      <c r="AE125">
        <v>0.80214433292592291</v>
      </c>
      <c r="AF125">
        <v>29</v>
      </c>
      <c r="AG125">
        <v>0.10019232212170603</v>
      </c>
      <c r="AH125">
        <v>78.533684210526303</v>
      </c>
      <c r="AI125">
        <v>4.8057721989253315</v>
      </c>
      <c r="AJ125">
        <v>-15298.454500000225</v>
      </c>
      <c r="AK125">
        <v>0.32709281006232338</v>
      </c>
      <c r="AL125">
        <v>42777052.406000003</v>
      </c>
      <c r="AM125">
        <v>3643.7695866999993</v>
      </c>
    </row>
    <row r="126" spans="1:39" ht="15" x14ac:dyDescent="0.25">
      <c r="A126" t="s">
        <v>280</v>
      </c>
      <c r="B126">
        <v>568399</v>
      </c>
      <c r="C126">
        <v>0.29494861381532211</v>
      </c>
      <c r="D126">
        <v>574582.54545454541</v>
      </c>
      <c r="E126">
        <v>5.2846385239927463E-3</v>
      </c>
      <c r="F126">
        <v>0.63519078189644407</v>
      </c>
      <c r="G126">
        <v>26.5</v>
      </c>
      <c r="H126">
        <v>178.70499999999996</v>
      </c>
      <c r="I126">
        <v>27.280454545454543</v>
      </c>
      <c r="J126">
        <v>-87.234545454545469</v>
      </c>
      <c r="K126">
        <v>12511.090067482515</v>
      </c>
      <c r="L126">
        <v>1771.2156854090908</v>
      </c>
      <c r="M126">
        <v>2465.9036649684112</v>
      </c>
      <c r="N126">
        <v>0.91286220878556545</v>
      </c>
      <c r="O126">
        <v>0.18154488851090728</v>
      </c>
      <c r="P126">
        <v>1.8208392811910178E-2</v>
      </c>
      <c r="Q126">
        <v>8986.4982496689663</v>
      </c>
      <c r="R126">
        <v>117.27818181818181</v>
      </c>
      <c r="S126">
        <v>57210.501139481879</v>
      </c>
      <c r="T126">
        <v>11.722322992729021</v>
      </c>
      <c r="U126">
        <v>15.102687114940391</v>
      </c>
      <c r="V126">
        <v>18.716363636363635</v>
      </c>
      <c r="W126">
        <v>94.634605301632021</v>
      </c>
      <c r="X126">
        <v>0.11269945561124982</v>
      </c>
      <c r="Y126">
        <v>0.17693229965534774</v>
      </c>
      <c r="Z126">
        <v>0.29371163549641927</v>
      </c>
      <c r="AA126">
        <v>199.99984561707714</v>
      </c>
      <c r="AB126">
        <v>6.2145533425129607</v>
      </c>
      <c r="AC126">
        <v>1.3721424618421134</v>
      </c>
      <c r="AD126">
        <v>2.8704988732049905</v>
      </c>
      <c r="AE126">
        <v>0.93294025755371601</v>
      </c>
      <c r="AF126">
        <v>17.636363636363637</v>
      </c>
      <c r="AG126">
        <v>8.3446637950822064E-2</v>
      </c>
      <c r="AH126">
        <v>60.934090909090919</v>
      </c>
      <c r="AI126">
        <v>2.888430709819644</v>
      </c>
      <c r="AJ126">
        <v>-18126.397272727219</v>
      </c>
      <c r="AK126">
        <v>0.70981080433050303</v>
      </c>
      <c r="AL126">
        <v>22159838.969090912</v>
      </c>
      <c r="AM126">
        <v>1771.2156854090908</v>
      </c>
    </row>
    <row r="127" spans="1:39" ht="15" x14ac:dyDescent="0.25">
      <c r="A127" t="s">
        <v>281</v>
      </c>
      <c r="B127">
        <v>510612.75</v>
      </c>
      <c r="C127">
        <v>0.33284885244194867</v>
      </c>
      <c r="D127">
        <v>478659.95</v>
      </c>
      <c r="E127">
        <v>2.5961205346281767E-3</v>
      </c>
      <c r="F127">
        <v>0.72037195979872637</v>
      </c>
      <c r="G127">
        <v>49.10526315789474</v>
      </c>
      <c r="H127">
        <v>40.350999999999999</v>
      </c>
      <c r="I127">
        <v>0</v>
      </c>
      <c r="J127">
        <v>11.276000000000067</v>
      </c>
      <c r="K127">
        <v>10534.21528950243</v>
      </c>
      <c r="L127">
        <v>1824.6762553499998</v>
      </c>
      <c r="M127">
        <v>2232.1798972299512</v>
      </c>
      <c r="N127">
        <v>0.47736944775604639</v>
      </c>
      <c r="O127">
        <v>0.14908850033115553</v>
      </c>
      <c r="P127">
        <v>4.8724075703471354E-3</v>
      </c>
      <c r="Q127">
        <v>8611.1036710585831</v>
      </c>
      <c r="R127">
        <v>113.0305</v>
      </c>
      <c r="S127">
        <v>55152.968955281984</v>
      </c>
      <c r="T127">
        <v>14.293929514600041</v>
      </c>
      <c r="U127">
        <v>16.143220240112175</v>
      </c>
      <c r="V127">
        <v>15.166499999999999</v>
      </c>
      <c r="W127">
        <v>120.3096466126001</v>
      </c>
      <c r="X127">
        <v>0.11460298559765837</v>
      </c>
      <c r="Y127">
        <v>0.17215470351313625</v>
      </c>
      <c r="Z127">
        <v>0.30665124909201763</v>
      </c>
      <c r="AA127">
        <v>187.78301027119798</v>
      </c>
      <c r="AB127">
        <v>5.4050613363989131</v>
      </c>
      <c r="AC127">
        <v>1.3990707695351898</v>
      </c>
      <c r="AD127">
        <v>2.5696693470058651</v>
      </c>
      <c r="AE127">
        <v>1.2052624491932138</v>
      </c>
      <c r="AF127">
        <v>93.9</v>
      </c>
      <c r="AG127">
        <v>2.0256554966997683E-2</v>
      </c>
      <c r="AH127">
        <v>10.818</v>
      </c>
      <c r="AI127">
        <v>3.1407039010252866</v>
      </c>
      <c r="AJ127">
        <v>-5518.5329999998212</v>
      </c>
      <c r="AK127">
        <v>0.54163809265830176</v>
      </c>
      <c r="AL127">
        <v>19221532.5075</v>
      </c>
      <c r="AM127">
        <v>1824.6762553499998</v>
      </c>
    </row>
    <row r="128" spans="1:39" ht="15" x14ac:dyDescent="0.25">
      <c r="A128" t="s">
        <v>283</v>
      </c>
      <c r="B128">
        <v>637960.44999999995</v>
      </c>
      <c r="C128">
        <v>0.35422664805951143</v>
      </c>
      <c r="D128">
        <v>648208.69999999995</v>
      </c>
      <c r="E128">
        <v>5.4698324797652197E-3</v>
      </c>
      <c r="F128">
        <v>0.70215549066004868</v>
      </c>
      <c r="G128">
        <v>39.049999999999997</v>
      </c>
      <c r="H128">
        <v>59.491500000000009</v>
      </c>
      <c r="I128">
        <v>0.05</v>
      </c>
      <c r="J128">
        <v>-24.712999999999965</v>
      </c>
      <c r="K128">
        <v>10572.349625337196</v>
      </c>
      <c r="L128">
        <v>2107.1140000999999</v>
      </c>
      <c r="M128">
        <v>2617.4810866307926</v>
      </c>
      <c r="N128">
        <v>0.5047152632698223</v>
      </c>
      <c r="O128">
        <v>0.16198178915986594</v>
      </c>
      <c r="P128">
        <v>4.2513439944753184E-3</v>
      </c>
      <c r="Q128">
        <v>8510.909982610423</v>
      </c>
      <c r="R128">
        <v>131.822</v>
      </c>
      <c r="S128">
        <v>56852.32904977924</v>
      </c>
      <c r="T128">
        <v>13.724567978030979</v>
      </c>
      <c r="U128">
        <v>15.984539758917325</v>
      </c>
      <c r="V128">
        <v>17.208500000000001</v>
      </c>
      <c r="W128">
        <v>122.44611675044308</v>
      </c>
      <c r="X128">
        <v>0.11312350138820584</v>
      </c>
      <c r="Y128">
        <v>0.16609024101167477</v>
      </c>
      <c r="Z128">
        <v>0.29632039082870504</v>
      </c>
      <c r="AA128">
        <v>181.1753184601699</v>
      </c>
      <c r="AB128">
        <v>5.2318632661793663</v>
      </c>
      <c r="AC128">
        <v>1.3031681785575406</v>
      </c>
      <c r="AD128">
        <v>2.7507906520652341</v>
      </c>
      <c r="AE128">
        <v>1.1627547228610278</v>
      </c>
      <c r="AF128">
        <v>61.85</v>
      </c>
      <c r="AG128">
        <v>1.9761459711386837E-2</v>
      </c>
      <c r="AH128">
        <v>22.111000000000001</v>
      </c>
      <c r="AI128">
        <v>3.1049281398191222</v>
      </c>
      <c r="AJ128">
        <v>2898.512999999919</v>
      </c>
      <c r="AK128">
        <v>0.4769821819254369</v>
      </c>
      <c r="AL128">
        <v>22277145.909499999</v>
      </c>
      <c r="AM128">
        <v>2107.1140000999999</v>
      </c>
    </row>
    <row r="129" spans="1:39" ht="15" x14ac:dyDescent="0.25">
      <c r="A129" t="s">
        <v>284</v>
      </c>
      <c r="B129">
        <v>402799</v>
      </c>
      <c r="C129">
        <v>0.27356924798229076</v>
      </c>
      <c r="D129">
        <v>-7276</v>
      </c>
      <c r="E129">
        <v>3.0022599759682166E-3</v>
      </c>
      <c r="F129">
        <v>0.61191453588368894</v>
      </c>
      <c r="G129">
        <v>46.05</v>
      </c>
      <c r="H129">
        <v>459.52049999999997</v>
      </c>
      <c r="I129">
        <v>142.83599999999996</v>
      </c>
      <c r="J129">
        <v>-284.86300000000006</v>
      </c>
      <c r="K129">
        <v>13132.390321960418</v>
      </c>
      <c r="L129">
        <v>3320.3079658000001</v>
      </c>
      <c r="M129">
        <v>4729.5996861511285</v>
      </c>
      <c r="N129">
        <v>0.97970959695789295</v>
      </c>
      <c r="O129">
        <v>0.19245765806426746</v>
      </c>
      <c r="P129">
        <v>2.7074223965348528E-2</v>
      </c>
      <c r="Q129">
        <v>9219.296153895828</v>
      </c>
      <c r="R129">
        <v>226.11400000000003</v>
      </c>
      <c r="S129">
        <v>55417.23891930619</v>
      </c>
      <c r="T129">
        <v>11.630416515562947</v>
      </c>
      <c r="U129">
        <v>14.684221082285928</v>
      </c>
      <c r="V129">
        <v>35.022500000000001</v>
      </c>
      <c r="W129">
        <v>94.804995811264192</v>
      </c>
      <c r="X129">
        <v>0.11196442569478869</v>
      </c>
      <c r="Y129">
        <v>0.17021515252960326</v>
      </c>
      <c r="Z129">
        <v>0.28845722679419855</v>
      </c>
      <c r="AA129">
        <v>199.05305676690671</v>
      </c>
      <c r="AB129">
        <v>6.9440307174519296</v>
      </c>
      <c r="AC129">
        <v>1.4347168591175798</v>
      </c>
      <c r="AD129">
        <v>2.935427510652048</v>
      </c>
      <c r="AE129">
        <v>0.88634484622090071</v>
      </c>
      <c r="AF129">
        <v>18.149999999999999</v>
      </c>
      <c r="AG129">
        <v>0.10454071037515908</v>
      </c>
      <c r="AH129">
        <v>98.942499999999995</v>
      </c>
      <c r="AI129">
        <v>2.9393510724678373</v>
      </c>
      <c r="AJ129">
        <v>17493.901000000071</v>
      </c>
      <c r="AK129">
        <v>0.73924685526296485</v>
      </c>
      <c r="AL129">
        <v>43603580.196000002</v>
      </c>
      <c r="AM129">
        <v>3320.3079658000001</v>
      </c>
    </row>
    <row r="130" spans="1:39" ht="15" x14ac:dyDescent="0.25">
      <c r="A130" t="s">
        <v>285</v>
      </c>
      <c r="B130">
        <v>2678748.8421052634</v>
      </c>
      <c r="C130">
        <v>0.3806919209314556</v>
      </c>
      <c r="D130">
        <v>2518673</v>
      </c>
      <c r="E130">
        <v>2.6596008625185043E-3</v>
      </c>
      <c r="F130">
        <v>0.76819452533301824</v>
      </c>
      <c r="G130">
        <v>121.85</v>
      </c>
      <c r="H130">
        <v>107.623</v>
      </c>
      <c r="I130">
        <v>2.5500000000000002E-2</v>
      </c>
      <c r="J130">
        <v>-15.137000000000029</v>
      </c>
      <c r="K130">
        <v>11635.429057307651</v>
      </c>
      <c r="L130">
        <v>6707.9158120499997</v>
      </c>
      <c r="M130">
        <v>7907.0732573966034</v>
      </c>
      <c r="N130">
        <v>0.20032433763347052</v>
      </c>
      <c r="O130">
        <v>0.121521658714867</v>
      </c>
      <c r="P130">
        <v>3.629401637132313E-2</v>
      </c>
      <c r="Q130">
        <v>9870.8429797952485</v>
      </c>
      <c r="R130">
        <v>386.94300000000004</v>
      </c>
      <c r="S130">
        <v>70318.995271913431</v>
      </c>
      <c r="T130">
        <v>13.264873637719251</v>
      </c>
      <c r="U130">
        <v>17.335669109016056</v>
      </c>
      <c r="V130">
        <v>42.506500000000003</v>
      </c>
      <c r="W130">
        <v>157.80917770341006</v>
      </c>
      <c r="X130">
        <v>0.11465384844587455</v>
      </c>
      <c r="Y130">
        <v>0.15370993906288238</v>
      </c>
      <c r="Z130">
        <v>0.27596523097989262</v>
      </c>
      <c r="AA130">
        <v>153.07597453078264</v>
      </c>
      <c r="AB130">
        <v>6.4622246521605646</v>
      </c>
      <c r="AC130">
        <v>1.3270297761318128</v>
      </c>
      <c r="AD130">
        <v>3.1966678775239008</v>
      </c>
      <c r="AE130">
        <v>0.83823055540097502</v>
      </c>
      <c r="AF130">
        <v>32.299999999999997</v>
      </c>
      <c r="AG130">
        <v>0.12837048648721658</v>
      </c>
      <c r="AH130">
        <v>119.17450000000001</v>
      </c>
      <c r="AI130">
        <v>3.8930667900263431</v>
      </c>
      <c r="AJ130">
        <v>81956.818000000436</v>
      </c>
      <c r="AK130">
        <v>0.40166901612037709</v>
      </c>
      <c r="AL130">
        <v>78049478.553500012</v>
      </c>
      <c r="AM130">
        <v>6707.9158120499997</v>
      </c>
    </row>
    <row r="131" spans="1:39" ht="15" x14ac:dyDescent="0.25">
      <c r="A131" t="s">
        <v>286</v>
      </c>
      <c r="B131">
        <v>732063.85</v>
      </c>
      <c r="C131">
        <v>0.39182117218355605</v>
      </c>
      <c r="D131">
        <v>724852.7</v>
      </c>
      <c r="E131">
        <v>5.4918494702548767E-3</v>
      </c>
      <c r="F131">
        <v>0.71682969695871424</v>
      </c>
      <c r="G131">
        <v>41.85</v>
      </c>
      <c r="H131">
        <v>56.012500000000003</v>
      </c>
      <c r="I131">
        <v>3.7999999999999999E-2</v>
      </c>
      <c r="J131">
        <v>30.024000000000029</v>
      </c>
      <c r="K131">
        <v>11165.312263138179</v>
      </c>
      <c r="L131">
        <v>2033.0257197500002</v>
      </c>
      <c r="M131">
        <v>2422.9133665654203</v>
      </c>
      <c r="N131">
        <v>0.39045846328378697</v>
      </c>
      <c r="O131">
        <v>0.12723487228278088</v>
      </c>
      <c r="P131">
        <v>7.432341412708778E-3</v>
      </c>
      <c r="Q131">
        <v>9368.6251077880206</v>
      </c>
      <c r="R131">
        <v>126.20499999999997</v>
      </c>
      <c r="S131">
        <v>60709.411988431515</v>
      </c>
      <c r="T131">
        <v>14.292222970563765</v>
      </c>
      <c r="U131">
        <v>16.108915809595501</v>
      </c>
      <c r="V131">
        <v>15.638499999999999</v>
      </c>
      <c r="W131">
        <v>130.00132491926976</v>
      </c>
      <c r="X131">
        <v>0.12020565568665369</v>
      </c>
      <c r="Y131">
        <v>0.15684693203202757</v>
      </c>
      <c r="Z131">
        <v>0.28434759766866008</v>
      </c>
      <c r="AA131">
        <v>182.54146831238089</v>
      </c>
      <c r="AB131">
        <v>6.1290672789714131</v>
      </c>
      <c r="AC131">
        <v>1.2957585132770069</v>
      </c>
      <c r="AD131">
        <v>3.1246884534701826</v>
      </c>
      <c r="AE131">
        <v>1.0291908885447163</v>
      </c>
      <c r="AF131">
        <v>40</v>
      </c>
      <c r="AG131">
        <v>4.3513074803460595E-2</v>
      </c>
      <c r="AH131">
        <v>37.614000000000004</v>
      </c>
      <c r="AI131">
        <v>3.5322998678311635</v>
      </c>
      <c r="AJ131">
        <v>5989.7430000000168</v>
      </c>
      <c r="AK131">
        <v>0.4616815943041665</v>
      </c>
      <c r="AL131">
        <v>22699367.000000004</v>
      </c>
      <c r="AM131">
        <v>2033.0257197500002</v>
      </c>
    </row>
    <row r="132" spans="1:39" ht="15" x14ac:dyDescent="0.25">
      <c r="A132" t="s">
        <v>287</v>
      </c>
      <c r="B132">
        <v>383798.6</v>
      </c>
      <c r="C132">
        <v>0.31598202142812709</v>
      </c>
      <c r="D132">
        <v>348581.3</v>
      </c>
      <c r="E132">
        <v>2.9082268141442749E-3</v>
      </c>
      <c r="F132">
        <v>0.71539239863581838</v>
      </c>
      <c r="G132">
        <v>53.222222222222221</v>
      </c>
      <c r="H132">
        <v>40.942999999999998</v>
      </c>
      <c r="I132">
        <v>0</v>
      </c>
      <c r="J132">
        <v>33.60899999999998</v>
      </c>
      <c r="K132">
        <v>10464.441133509175</v>
      </c>
      <c r="L132">
        <v>1619.7927664499998</v>
      </c>
      <c r="M132">
        <v>1988.1542226633676</v>
      </c>
      <c r="N132">
        <v>0.48051054231820811</v>
      </c>
      <c r="O132">
        <v>0.14613714136950176</v>
      </c>
      <c r="P132">
        <v>1.68278224008487E-3</v>
      </c>
      <c r="Q132">
        <v>8525.6092609823645</v>
      </c>
      <c r="R132">
        <v>103.10050000000001</v>
      </c>
      <c r="S132">
        <v>54282.921591068909</v>
      </c>
      <c r="T132">
        <v>13.644938676340077</v>
      </c>
      <c r="U132">
        <v>15.71081388014607</v>
      </c>
      <c r="V132">
        <v>13.841999999999999</v>
      </c>
      <c r="W132">
        <v>117.02013917425224</v>
      </c>
      <c r="X132">
        <v>0.11500616057317456</v>
      </c>
      <c r="Y132">
        <v>0.18053085273563149</v>
      </c>
      <c r="Z132">
        <v>0.30159755652617748</v>
      </c>
      <c r="AA132">
        <v>191.42902501013947</v>
      </c>
      <c r="AB132">
        <v>5.3314064420148197</v>
      </c>
      <c r="AC132">
        <v>1.3317203157232589</v>
      </c>
      <c r="AD132">
        <v>2.6249797267019126</v>
      </c>
      <c r="AE132">
        <v>1.1909826646951562</v>
      </c>
      <c r="AF132">
        <v>81.55</v>
      </c>
      <c r="AG132">
        <v>1.1212223952344714E-2</v>
      </c>
      <c r="AH132">
        <v>14.05</v>
      </c>
      <c r="AI132">
        <v>3.0113254365468016</v>
      </c>
      <c r="AJ132">
        <v>-3847.3430000001099</v>
      </c>
      <c r="AK132">
        <v>0.52353216329620378</v>
      </c>
      <c r="AL132">
        <v>16950226.053000003</v>
      </c>
      <c r="AM132">
        <v>1619.7927664499998</v>
      </c>
    </row>
    <row r="133" spans="1:39" ht="15" x14ac:dyDescent="0.25">
      <c r="A133" t="s">
        <v>288</v>
      </c>
      <c r="B133">
        <v>526226.30000000005</v>
      </c>
      <c r="C133">
        <v>0.27274783968380595</v>
      </c>
      <c r="D133">
        <v>441787.85</v>
      </c>
      <c r="E133">
        <v>1.9497109099021926E-3</v>
      </c>
      <c r="F133">
        <v>0.71602224829560235</v>
      </c>
      <c r="G133">
        <v>56.578947368421055</v>
      </c>
      <c r="H133">
        <v>109.64899999999997</v>
      </c>
      <c r="I133">
        <v>6.699999999999999E-2</v>
      </c>
      <c r="J133">
        <v>-48.144000000000034</v>
      </c>
      <c r="K133">
        <v>10461.449564441918</v>
      </c>
      <c r="L133">
        <v>2798.0005281000003</v>
      </c>
      <c r="M133">
        <v>3467.2399577631186</v>
      </c>
      <c r="N133">
        <v>0.53040945905674231</v>
      </c>
      <c r="O133">
        <v>0.14970515155136149</v>
      </c>
      <c r="P133">
        <v>1.3593717573680397E-2</v>
      </c>
      <c r="Q133">
        <v>8442.2023749646123</v>
      </c>
      <c r="R133">
        <v>175.14850000000001</v>
      </c>
      <c r="S133">
        <v>57266.274449966746</v>
      </c>
      <c r="T133">
        <v>12.133418213687243</v>
      </c>
      <c r="U133">
        <v>15.975018502014006</v>
      </c>
      <c r="V133">
        <v>23.069499999999998</v>
      </c>
      <c r="W133">
        <v>121.28570311883655</v>
      </c>
      <c r="X133">
        <v>0.11597610114588022</v>
      </c>
      <c r="Y133">
        <v>0.15908797173079484</v>
      </c>
      <c r="Z133">
        <v>0.28867804543840803</v>
      </c>
      <c r="AA133">
        <v>167.45784902269835</v>
      </c>
      <c r="AB133">
        <v>5.5920696636400402</v>
      </c>
      <c r="AC133">
        <v>1.2504779092136193</v>
      </c>
      <c r="AD133">
        <v>2.8145732057061923</v>
      </c>
      <c r="AE133">
        <v>1.2750863159032639</v>
      </c>
      <c r="AF133">
        <v>69.8</v>
      </c>
      <c r="AG133">
        <v>3.2771335379541133E-2</v>
      </c>
      <c r="AH133">
        <v>31.090999999999998</v>
      </c>
      <c r="AI133">
        <v>3.1954198600770227</v>
      </c>
      <c r="AJ133">
        <v>-14977.090000000084</v>
      </c>
      <c r="AK133">
        <v>0.50291637319072247</v>
      </c>
      <c r="AL133">
        <v>29271141.405999999</v>
      </c>
      <c r="AM133">
        <v>2798.0005281000003</v>
      </c>
    </row>
    <row r="134" spans="1:39" ht="15" x14ac:dyDescent="0.25">
      <c r="A134" t="s">
        <v>290</v>
      </c>
      <c r="B134">
        <v>2915995.35</v>
      </c>
      <c r="C134">
        <v>0.40679333051119093</v>
      </c>
      <c r="D134">
        <v>2952097.85</v>
      </c>
      <c r="E134">
        <v>1.9768234155156631E-3</v>
      </c>
      <c r="F134">
        <v>0.69101677861487509</v>
      </c>
      <c r="G134">
        <v>94.8</v>
      </c>
      <c r="H134">
        <v>238.50399999999999</v>
      </c>
      <c r="I134">
        <v>5.806</v>
      </c>
      <c r="J134">
        <v>13.307999999999993</v>
      </c>
      <c r="K134">
        <v>11114.223055195118</v>
      </c>
      <c r="L134">
        <v>4429.6843477499997</v>
      </c>
      <c r="M134">
        <v>5569.2260709420152</v>
      </c>
      <c r="N134">
        <v>0.51974996814828056</v>
      </c>
      <c r="O134">
        <v>0.14733940536451848</v>
      </c>
      <c r="P134">
        <v>5.5757350492807473E-2</v>
      </c>
      <c r="Q134">
        <v>8840.0972195895265</v>
      </c>
      <c r="R134">
        <v>269.75450000000001</v>
      </c>
      <c r="S134">
        <v>61410.533325672048</v>
      </c>
      <c r="T134">
        <v>12.621661547814773</v>
      </c>
      <c r="U134">
        <v>16.421169425347863</v>
      </c>
      <c r="V134">
        <v>32.970000000000006</v>
      </c>
      <c r="W134">
        <v>134.35499993175617</v>
      </c>
      <c r="X134">
        <v>0.11797046949586146</v>
      </c>
      <c r="Y134">
        <v>0.14286325105801795</v>
      </c>
      <c r="Z134">
        <v>0.2671196434414061</v>
      </c>
      <c r="AA134">
        <v>160.54513011998844</v>
      </c>
      <c r="AB134">
        <v>6.0582388962887279</v>
      </c>
      <c r="AC134">
        <v>1.2599496480595025</v>
      </c>
      <c r="AD134">
        <v>2.8312482172718894</v>
      </c>
      <c r="AE134">
        <v>0.83002011200360726</v>
      </c>
      <c r="AF134">
        <v>25.15</v>
      </c>
      <c r="AG134">
        <v>8.6160896422338734E-2</v>
      </c>
      <c r="AH134">
        <v>102.72799999999999</v>
      </c>
      <c r="AI134">
        <v>3.0622809027143592</v>
      </c>
      <c r="AJ134">
        <v>124727.77421052591</v>
      </c>
      <c r="AK134">
        <v>0.50632438931262724</v>
      </c>
      <c r="AL134">
        <v>49232499.905000001</v>
      </c>
      <c r="AM134">
        <v>4429.6843477499997</v>
      </c>
    </row>
    <row r="135" spans="1:39" ht="15" x14ac:dyDescent="0.25">
      <c r="A135" t="s">
        <v>291</v>
      </c>
      <c r="B135">
        <v>3329427.6956521738</v>
      </c>
      <c r="C135">
        <v>0.3145720766124141</v>
      </c>
      <c r="D135">
        <v>3428626.6521739131</v>
      </c>
      <c r="E135">
        <v>1.5683300086016725E-3</v>
      </c>
      <c r="F135">
        <v>0.71593337670778401</v>
      </c>
      <c r="G135">
        <v>146.78260869565219</v>
      </c>
      <c r="H135">
        <v>526.26956521739146</v>
      </c>
      <c r="I135">
        <v>99.737826086956517</v>
      </c>
      <c r="J135">
        <v>-161.05521739130438</v>
      </c>
      <c r="K135">
        <v>11515.432289335902</v>
      </c>
      <c r="L135">
        <v>7384.2314683913037</v>
      </c>
      <c r="M135">
        <v>9477.7595910487089</v>
      </c>
      <c r="N135">
        <v>0.56259725255509552</v>
      </c>
      <c r="O135">
        <v>0.16332538393665963</v>
      </c>
      <c r="P135">
        <v>3.5626924444990153E-2</v>
      </c>
      <c r="Q135">
        <v>8971.8056958685393</v>
      </c>
      <c r="R135">
        <v>455.38130434782613</v>
      </c>
      <c r="S135">
        <v>62447.368691502685</v>
      </c>
      <c r="T135">
        <v>12.436018740148009</v>
      </c>
      <c r="U135">
        <v>16.215491057470235</v>
      </c>
      <c r="V135">
        <v>49.371304347826083</v>
      </c>
      <c r="W135">
        <v>149.56524981330466</v>
      </c>
      <c r="X135">
        <v>0.11967308709417387</v>
      </c>
      <c r="Y135">
        <v>0.15119239915074709</v>
      </c>
      <c r="Z135">
        <v>0.27634168849363983</v>
      </c>
      <c r="AA135">
        <v>153.12816654341597</v>
      </c>
      <c r="AB135">
        <v>6.2694761235854601</v>
      </c>
      <c r="AC135">
        <v>1.3682369610070073</v>
      </c>
      <c r="AD135">
        <v>3.2524743981188364</v>
      </c>
      <c r="AE135">
        <v>0.79585552079054867</v>
      </c>
      <c r="AF135">
        <v>25.913043478260871</v>
      </c>
      <c r="AG135">
        <v>0.10493892664416708</v>
      </c>
      <c r="AH135">
        <v>117.19173913043478</v>
      </c>
      <c r="AI135">
        <v>3.0414876633201979</v>
      </c>
      <c r="AJ135">
        <v>267208.09391304385</v>
      </c>
      <c r="AK135">
        <v>0.51124755582418291</v>
      </c>
      <c r="AL135">
        <v>85032617.483043477</v>
      </c>
      <c r="AM135">
        <v>7384.2314683913037</v>
      </c>
    </row>
    <row r="136" spans="1:39" ht="15" x14ac:dyDescent="0.25">
      <c r="A136" t="s">
        <v>292</v>
      </c>
      <c r="B136">
        <v>1726100.9047619049</v>
      </c>
      <c r="C136">
        <v>0.25503217439903397</v>
      </c>
      <c r="D136">
        <v>1311122.7142857143</v>
      </c>
      <c r="E136">
        <v>2.2356965066429764E-3</v>
      </c>
      <c r="F136">
        <v>0.63738992790666293</v>
      </c>
      <c r="G136">
        <v>87.952380952380949</v>
      </c>
      <c r="H136">
        <v>702.25333333333333</v>
      </c>
      <c r="I136">
        <v>234.17999999999998</v>
      </c>
      <c r="J136">
        <v>-297.16333333333336</v>
      </c>
      <c r="K136">
        <v>12703.029300465185</v>
      </c>
      <c r="L136">
        <v>5055.2531751904762</v>
      </c>
      <c r="M136">
        <v>6939.5763346931535</v>
      </c>
      <c r="N136">
        <v>0.84608984250296482</v>
      </c>
      <c r="O136">
        <v>0.18575266247204786</v>
      </c>
      <c r="P136">
        <v>3.1388002949120322E-2</v>
      </c>
      <c r="Q136">
        <v>9253.7391489841957</v>
      </c>
      <c r="R136">
        <v>338.72095238095233</v>
      </c>
      <c r="S136">
        <v>58338.792008873723</v>
      </c>
      <c r="T136">
        <v>10.894204247350679</v>
      </c>
      <c r="U136">
        <v>14.924536376199542</v>
      </c>
      <c r="V136">
        <v>45.304285714285712</v>
      </c>
      <c r="W136">
        <v>111.58443611873156</v>
      </c>
      <c r="X136">
        <v>0.11645275156997553</v>
      </c>
      <c r="Y136">
        <v>0.15424651851066745</v>
      </c>
      <c r="Z136">
        <v>0.27968251737672212</v>
      </c>
      <c r="AA136">
        <v>177.49234920780279</v>
      </c>
      <c r="AB136">
        <v>6.8147908255338265</v>
      </c>
      <c r="AC136">
        <v>1.5189278855982209</v>
      </c>
      <c r="AD136">
        <v>3.245410010399814</v>
      </c>
      <c r="AE136">
        <v>0.78640521940045915</v>
      </c>
      <c r="AF136">
        <v>17.857142857142858</v>
      </c>
      <c r="AG136">
        <v>0.14269780755998374</v>
      </c>
      <c r="AH136">
        <v>125.64238095238095</v>
      </c>
      <c r="AI136">
        <v>2.7194942978093528</v>
      </c>
      <c r="AJ136">
        <v>248887.00190476235</v>
      </c>
      <c r="AK136">
        <v>0.65613537212316686</v>
      </c>
      <c r="AL136">
        <v>64217029.205714285</v>
      </c>
      <c r="AM136">
        <v>5055.2531751904762</v>
      </c>
    </row>
    <row r="137" spans="1:39" ht="15" x14ac:dyDescent="0.25">
      <c r="A137" t="s">
        <v>294</v>
      </c>
      <c r="B137">
        <v>1135304</v>
      </c>
      <c r="C137">
        <v>0.31487297658430874</v>
      </c>
      <c r="D137">
        <v>1077778.8999999999</v>
      </c>
      <c r="E137">
        <v>2.3200493804778049E-3</v>
      </c>
      <c r="F137">
        <v>0.64319727944652649</v>
      </c>
      <c r="G137">
        <v>42.1</v>
      </c>
      <c r="H137">
        <v>287.80799999999999</v>
      </c>
      <c r="I137">
        <v>75.455500000000015</v>
      </c>
      <c r="J137">
        <v>-279.48699999999997</v>
      </c>
      <c r="K137">
        <v>12666.118629992317</v>
      </c>
      <c r="L137">
        <v>3031.3429333499998</v>
      </c>
      <c r="M137">
        <v>4277.6307437488531</v>
      </c>
      <c r="N137">
        <v>0.96235240346961315</v>
      </c>
      <c r="O137">
        <v>0.19085696541784175</v>
      </c>
      <c r="P137">
        <v>2.1860262664761623E-2</v>
      </c>
      <c r="Q137">
        <v>8975.8446911551018</v>
      </c>
      <c r="R137">
        <v>204.06100000000001</v>
      </c>
      <c r="S137">
        <v>56531.428501771516</v>
      </c>
      <c r="T137">
        <v>12.551638970699935</v>
      </c>
      <c r="U137">
        <v>14.855082222227667</v>
      </c>
      <c r="V137">
        <v>29.263500000000001</v>
      </c>
      <c r="W137">
        <v>103.58784606591828</v>
      </c>
      <c r="X137">
        <v>0.11307110058260521</v>
      </c>
      <c r="Y137">
        <v>0.17626600979427159</v>
      </c>
      <c r="Z137">
        <v>0.29470357806522773</v>
      </c>
      <c r="AA137">
        <v>194.99077240554266</v>
      </c>
      <c r="AB137">
        <v>6.702616188666279</v>
      </c>
      <c r="AC137">
        <v>1.3968578267822895</v>
      </c>
      <c r="AD137">
        <v>3.0664813946040486</v>
      </c>
      <c r="AE137">
        <v>0.91333333481848167</v>
      </c>
      <c r="AF137">
        <v>16.95</v>
      </c>
      <c r="AG137">
        <v>8.4794340514741551E-2</v>
      </c>
      <c r="AH137">
        <v>102.10849999999999</v>
      </c>
      <c r="AI137">
        <v>2.9248547339628921</v>
      </c>
      <c r="AJ137">
        <v>32382.887000000104</v>
      </c>
      <c r="AK137">
        <v>0.72276317913470101</v>
      </c>
      <c r="AL137">
        <v>38395349.202000007</v>
      </c>
      <c r="AM137">
        <v>3031.3429333499998</v>
      </c>
    </row>
    <row r="138" spans="1:39" ht="15" x14ac:dyDescent="0.25">
      <c r="A138" t="s">
        <v>296</v>
      </c>
      <c r="B138">
        <v>2814913.8</v>
      </c>
      <c r="C138">
        <v>0.34579263651046566</v>
      </c>
      <c r="D138">
        <v>2536886</v>
      </c>
      <c r="E138">
        <v>2.2370355099354902E-3</v>
      </c>
      <c r="F138">
        <v>0.77660505397678914</v>
      </c>
      <c r="G138">
        <v>124.16666666666667</v>
      </c>
      <c r="H138">
        <v>112.88800000000001</v>
      </c>
      <c r="I138">
        <v>3.95E-2</v>
      </c>
      <c r="J138">
        <v>-54.695999999999998</v>
      </c>
      <c r="K138">
        <v>11238.510829581393</v>
      </c>
      <c r="L138">
        <v>6168.2721515499998</v>
      </c>
      <c r="M138">
        <v>7338.7618119517474</v>
      </c>
      <c r="N138">
        <v>0.23066015378268878</v>
      </c>
      <c r="O138">
        <v>0.13259274458966294</v>
      </c>
      <c r="P138">
        <v>1.6183133711912521E-2</v>
      </c>
      <c r="Q138">
        <v>9446.0339702132605</v>
      </c>
      <c r="R138">
        <v>364.11750000000001</v>
      </c>
      <c r="S138">
        <v>67053.505998750392</v>
      </c>
      <c r="T138">
        <v>13.001572294657629</v>
      </c>
      <c r="U138">
        <v>16.940334237025137</v>
      </c>
      <c r="V138">
        <v>34.605000000000004</v>
      </c>
      <c r="W138">
        <v>178.24800322352266</v>
      </c>
      <c r="X138">
        <v>0.1177792055869992</v>
      </c>
      <c r="Y138">
        <v>0.15733363679091264</v>
      </c>
      <c r="Z138">
        <v>0.28155042910494726</v>
      </c>
      <c r="AA138">
        <v>898.02367890140226</v>
      </c>
      <c r="AB138">
        <v>1.09474344412902</v>
      </c>
      <c r="AC138">
        <v>0.19891533047376078</v>
      </c>
      <c r="AD138">
        <v>0.57455356090385046</v>
      </c>
      <c r="AE138">
        <v>0.83684909574564925</v>
      </c>
      <c r="AF138">
        <v>32.049999999999997</v>
      </c>
      <c r="AG138">
        <v>9.709521358748982E-2</v>
      </c>
      <c r="AH138">
        <v>109.39700000000001</v>
      </c>
      <c r="AI138">
        <v>4.2312220976048582</v>
      </c>
      <c r="AJ138">
        <v>19332.104499999899</v>
      </c>
      <c r="AK138">
        <v>0.36176721070103429</v>
      </c>
      <c r="AL138">
        <v>69322193.375</v>
      </c>
      <c r="AM138">
        <v>6168.2721515499998</v>
      </c>
    </row>
    <row r="139" spans="1:39" ht="15" x14ac:dyDescent="0.25">
      <c r="A139" t="s">
        <v>297</v>
      </c>
      <c r="B139">
        <v>3795287.25</v>
      </c>
      <c r="C139">
        <v>0.37998597616641316</v>
      </c>
      <c r="D139">
        <v>3288135.85</v>
      </c>
      <c r="E139">
        <v>1.5698761605391575E-3</v>
      </c>
      <c r="F139">
        <v>0.78491623374710207</v>
      </c>
      <c r="G139">
        <v>108.15789473684211</v>
      </c>
      <c r="H139">
        <v>102.73000000000002</v>
      </c>
      <c r="I139">
        <v>2.1000000000000001E-2</v>
      </c>
      <c r="J139">
        <v>-10.626999999999995</v>
      </c>
      <c r="K139">
        <v>12067.869460792706</v>
      </c>
      <c r="L139">
        <v>6210.7720833000003</v>
      </c>
      <c r="M139">
        <v>7402.9721382906955</v>
      </c>
      <c r="N139">
        <v>0.21664113454877962</v>
      </c>
      <c r="O139">
        <v>0.13276228716670024</v>
      </c>
      <c r="P139">
        <v>2.8720607334736064E-2</v>
      </c>
      <c r="Q139">
        <v>10124.418321707435</v>
      </c>
      <c r="R139">
        <v>374.90900000000011</v>
      </c>
      <c r="S139">
        <v>70936.541230005154</v>
      </c>
      <c r="T139">
        <v>14.364952561821671</v>
      </c>
      <c r="U139">
        <v>16.566078923952219</v>
      </c>
      <c r="V139">
        <v>37.61</v>
      </c>
      <c r="W139">
        <v>165.13618939909603</v>
      </c>
      <c r="X139">
        <v>0.11694822208270857</v>
      </c>
      <c r="Y139">
        <v>0.16105684646471938</v>
      </c>
      <c r="Z139">
        <v>0.28435382088123184</v>
      </c>
      <c r="AA139">
        <v>162.98392316179678</v>
      </c>
      <c r="AB139">
        <v>6.4763556728732654</v>
      </c>
      <c r="AC139">
        <v>1.1780514899393038</v>
      </c>
      <c r="AD139">
        <v>3.4727828143276005</v>
      </c>
      <c r="AE139">
        <v>0.80810003386830132</v>
      </c>
      <c r="AF139">
        <v>28.75</v>
      </c>
      <c r="AG139">
        <v>9.3714431944980414E-2</v>
      </c>
      <c r="AH139">
        <v>113.65350000000001</v>
      </c>
      <c r="AI139">
        <v>4.0850878766855772</v>
      </c>
      <c r="AJ139">
        <v>26647.993500000332</v>
      </c>
      <c r="AK139">
        <v>0.38176471126457562</v>
      </c>
      <c r="AL139">
        <v>74950786.752000004</v>
      </c>
      <c r="AM139">
        <v>6210.7720833000003</v>
      </c>
    </row>
    <row r="140" spans="1:39" ht="15" x14ac:dyDescent="0.25">
      <c r="A140" t="s">
        <v>298</v>
      </c>
      <c r="B140">
        <v>999228</v>
      </c>
      <c r="C140">
        <v>0.30946270774707868</v>
      </c>
      <c r="D140">
        <v>896891.85</v>
      </c>
      <c r="E140">
        <v>5.8752114398168609E-3</v>
      </c>
      <c r="F140">
        <v>0.70046590082960636</v>
      </c>
      <c r="G140">
        <v>43.444444444444443</v>
      </c>
      <c r="H140">
        <v>85.107500000000002</v>
      </c>
      <c r="I140">
        <v>0.02</v>
      </c>
      <c r="J140">
        <v>9.3990000000000293</v>
      </c>
      <c r="K140">
        <v>11126.391313324488</v>
      </c>
      <c r="L140">
        <v>2339.0244303499999</v>
      </c>
      <c r="M140">
        <v>2947.1776211940796</v>
      </c>
      <c r="N140">
        <v>0.59693245879910439</v>
      </c>
      <c r="O140">
        <v>0.15729953887011996</v>
      </c>
      <c r="P140">
        <v>2.0790562389604153E-2</v>
      </c>
      <c r="Q140">
        <v>8830.4488051031476</v>
      </c>
      <c r="R140">
        <v>149.51500000000001</v>
      </c>
      <c r="S140">
        <v>58545.314042069353</v>
      </c>
      <c r="T140">
        <v>12.980637394241377</v>
      </c>
      <c r="U140">
        <v>15.64407872353944</v>
      </c>
      <c r="V140">
        <v>18.005000000000003</v>
      </c>
      <c r="W140">
        <v>129.90971565398502</v>
      </c>
      <c r="X140">
        <v>0.11392210734800309</v>
      </c>
      <c r="Y140">
        <v>0.17039766280603796</v>
      </c>
      <c r="Z140">
        <v>0.29831963019433361</v>
      </c>
      <c r="AA140">
        <v>169.28602577303988</v>
      </c>
      <c r="AB140">
        <v>6.0562972860043001</v>
      </c>
      <c r="AC140">
        <v>1.3519827085356086</v>
      </c>
      <c r="AD140">
        <v>2.8076822497693286</v>
      </c>
      <c r="AE140">
        <v>1.1101981153940259</v>
      </c>
      <c r="AF140">
        <v>31</v>
      </c>
      <c r="AG140">
        <v>3.1019405334193978E-2</v>
      </c>
      <c r="AH140">
        <v>65.509000000000015</v>
      </c>
      <c r="AI140">
        <v>3.1522260273168152</v>
      </c>
      <c r="AJ140">
        <v>-13667.548500000034</v>
      </c>
      <c r="AK140">
        <v>0.56912853849771916</v>
      </c>
      <c r="AL140">
        <v>26024901.103500001</v>
      </c>
      <c r="AM140">
        <v>2339.0244303499999</v>
      </c>
    </row>
    <row r="141" spans="1:39" ht="15" x14ac:dyDescent="0.25">
      <c r="A141" t="s">
        <v>299</v>
      </c>
      <c r="B141">
        <v>2264483.9473684211</v>
      </c>
      <c r="C141">
        <v>0.44529042595807689</v>
      </c>
      <c r="D141">
        <v>2397301.9473684211</v>
      </c>
      <c r="E141">
        <v>1.7290324840010388E-3</v>
      </c>
      <c r="F141">
        <v>0.77005545570759204</v>
      </c>
      <c r="G141">
        <v>63</v>
      </c>
      <c r="H141">
        <v>52.108499999999992</v>
      </c>
      <c r="I141">
        <v>7.4999999999999997E-3</v>
      </c>
      <c r="J141">
        <v>-20.381999999999998</v>
      </c>
      <c r="K141">
        <v>12838.008560369517</v>
      </c>
      <c r="L141">
        <v>4137.6046714499998</v>
      </c>
      <c r="M141">
        <v>4862.4913132648071</v>
      </c>
      <c r="N141">
        <v>0.14125223830172839</v>
      </c>
      <c r="O141">
        <v>0.11998033059451972</v>
      </c>
      <c r="P141">
        <v>2.0645094029745629E-2</v>
      </c>
      <c r="Q141">
        <v>10924.154053826935</v>
      </c>
      <c r="R141">
        <v>255.24549999999999</v>
      </c>
      <c r="S141">
        <v>72530.987108489673</v>
      </c>
      <c r="T141">
        <v>13.86077325555201</v>
      </c>
      <c r="U141">
        <v>16.210294290986521</v>
      </c>
      <c r="V141">
        <v>27.244</v>
      </c>
      <c r="W141">
        <v>151.87214327741884</v>
      </c>
      <c r="X141">
        <v>0.11562584488195077</v>
      </c>
      <c r="Y141">
        <v>0.15272822562872984</v>
      </c>
      <c r="Z141">
        <v>0.27567849528323374</v>
      </c>
      <c r="AA141">
        <v>176.72308208791529</v>
      </c>
      <c r="AB141">
        <v>6.5988921202896149</v>
      </c>
      <c r="AC141">
        <v>1.3441601625524255</v>
      </c>
      <c r="AD141">
        <v>3.4519494215241102</v>
      </c>
      <c r="AE141">
        <v>0.78851209181009396</v>
      </c>
      <c r="AF141">
        <v>25.2</v>
      </c>
      <c r="AG141">
        <v>0.10083451776645942</v>
      </c>
      <c r="AH141">
        <v>93.614999999999995</v>
      </c>
      <c r="AI141">
        <v>5.0118273542162113</v>
      </c>
      <c r="AJ141">
        <v>25190.048500000034</v>
      </c>
      <c r="AK141">
        <v>0.31790716395476737</v>
      </c>
      <c r="AL141">
        <v>53118604.191499993</v>
      </c>
      <c r="AM141">
        <v>4137.6046714499998</v>
      </c>
    </row>
    <row r="142" spans="1:39" ht="15" x14ac:dyDescent="0.25">
      <c r="A142" t="s">
        <v>300</v>
      </c>
      <c r="B142">
        <v>3940292.7</v>
      </c>
      <c r="C142">
        <v>0.38710497857648879</v>
      </c>
      <c r="D142">
        <v>3271766.1</v>
      </c>
      <c r="E142">
        <v>2.4787016726367473E-3</v>
      </c>
      <c r="F142">
        <v>0.79272106187326197</v>
      </c>
      <c r="G142">
        <v>156.16666666666666</v>
      </c>
      <c r="H142">
        <v>127.83099999999999</v>
      </c>
      <c r="I142">
        <v>2.7500000000000004E-2</v>
      </c>
      <c r="J142">
        <v>-12.110500000000002</v>
      </c>
      <c r="K142">
        <v>11816.388203115779</v>
      </c>
      <c r="L142">
        <v>8070.2030732500007</v>
      </c>
      <c r="M142">
        <v>9555.1325770778603</v>
      </c>
      <c r="N142">
        <v>0.19760072048692545</v>
      </c>
      <c r="O142">
        <v>0.12438753292681895</v>
      </c>
      <c r="P142">
        <v>3.7345500877046328E-2</v>
      </c>
      <c r="Q142">
        <v>9980.0449258301269</v>
      </c>
      <c r="R142">
        <v>443.27</v>
      </c>
      <c r="S142">
        <v>71149.200973447325</v>
      </c>
      <c r="T142">
        <v>13.540054594265346</v>
      </c>
      <c r="U142">
        <v>18.206066445394459</v>
      </c>
      <c r="V142">
        <v>46.436999999999998</v>
      </c>
      <c r="W142">
        <v>173.78820925662728</v>
      </c>
      <c r="X142">
        <v>0.11442824570157385</v>
      </c>
      <c r="Y142">
        <v>0.15711162460888797</v>
      </c>
      <c r="Z142">
        <v>0.27734513502261704</v>
      </c>
      <c r="AA142">
        <v>722.30429607423866</v>
      </c>
      <c r="AB142">
        <v>1.3621474447265813</v>
      </c>
      <c r="AC142">
        <v>0.24746091180977936</v>
      </c>
      <c r="AD142">
        <v>0.70006050958765842</v>
      </c>
      <c r="AE142">
        <v>0.84383625540563734</v>
      </c>
      <c r="AF142">
        <v>35.5</v>
      </c>
      <c r="AG142">
        <v>9.3156858305062568E-2</v>
      </c>
      <c r="AH142">
        <v>128.54699999999997</v>
      </c>
      <c r="AI142">
        <v>4.0793792125614461</v>
      </c>
      <c r="AJ142">
        <v>98387.898500000592</v>
      </c>
      <c r="AK142">
        <v>0.37516032403639737</v>
      </c>
      <c r="AL142">
        <v>95360652.391500026</v>
      </c>
      <c r="AM142">
        <v>8070.2030732500007</v>
      </c>
    </row>
    <row r="143" spans="1:39" ht="15" x14ac:dyDescent="0.25">
      <c r="A143" t="s">
        <v>301</v>
      </c>
      <c r="B143">
        <v>756042.85</v>
      </c>
      <c r="C143">
        <v>0.35535719271201766</v>
      </c>
      <c r="D143">
        <v>639069.69999999995</v>
      </c>
      <c r="E143">
        <v>6.2374669280769396E-3</v>
      </c>
      <c r="F143">
        <v>0.72757126218723933</v>
      </c>
      <c r="G143">
        <v>59.05</v>
      </c>
      <c r="H143">
        <v>66.213499999999996</v>
      </c>
      <c r="I143">
        <v>0.04</v>
      </c>
      <c r="J143">
        <v>49.030500000000018</v>
      </c>
      <c r="K143">
        <v>9879.5239477268988</v>
      </c>
      <c r="L143">
        <v>2546.7530784</v>
      </c>
      <c r="M143">
        <v>2989.661201967775</v>
      </c>
      <c r="N143">
        <v>0.29438143138360717</v>
      </c>
      <c r="O143">
        <v>0.12605937881174367</v>
      </c>
      <c r="P143">
        <v>1.5273108877299154E-2</v>
      </c>
      <c r="Q143">
        <v>8415.9061269014001</v>
      </c>
      <c r="R143">
        <v>146.779</v>
      </c>
      <c r="S143">
        <v>60439.996811532968</v>
      </c>
      <c r="T143">
        <v>13.307421361366407</v>
      </c>
      <c r="U143">
        <v>17.350936294701558</v>
      </c>
      <c r="V143">
        <v>15.981999999999999</v>
      </c>
      <c r="W143">
        <v>159.35133765486171</v>
      </c>
      <c r="X143">
        <v>0.11445758693305087</v>
      </c>
      <c r="Y143">
        <v>0.15663315503173594</v>
      </c>
      <c r="Z143">
        <v>0.27693350046178827</v>
      </c>
      <c r="AA143">
        <v>144.8334167644291</v>
      </c>
      <c r="AB143">
        <v>6.3796870246691819</v>
      </c>
      <c r="AC143">
        <v>1.3619164077911929</v>
      </c>
      <c r="AD143">
        <v>2.9532040711396181</v>
      </c>
      <c r="AE143">
        <v>1.065065779474353</v>
      </c>
      <c r="AF143">
        <v>38.950000000000003</v>
      </c>
      <c r="AG143">
        <v>6.1282772202684202E-2</v>
      </c>
      <c r="AH143">
        <v>46.656842105263166</v>
      </c>
      <c r="AI143">
        <v>3.7344117002822981</v>
      </c>
      <c r="AJ143">
        <v>-29215.929000000004</v>
      </c>
      <c r="AK143">
        <v>0.40680218707072524</v>
      </c>
      <c r="AL143">
        <v>25160708.026999999</v>
      </c>
      <c r="AM143">
        <v>2546.7530784</v>
      </c>
    </row>
    <row r="144" spans="1:39" ht="15" x14ac:dyDescent="0.25">
      <c r="A144" t="s">
        <v>302</v>
      </c>
      <c r="B144">
        <v>-73991.05</v>
      </c>
      <c r="C144">
        <v>0.28964486963862096</v>
      </c>
      <c r="D144">
        <v>-63217.5</v>
      </c>
      <c r="E144">
        <v>1.605780833349156E-3</v>
      </c>
      <c r="F144">
        <v>0.74576024925102347</v>
      </c>
      <c r="G144">
        <v>56.25</v>
      </c>
      <c r="H144">
        <v>61.274500000000003</v>
      </c>
      <c r="I144">
        <v>7.9000000000000001E-2</v>
      </c>
      <c r="J144">
        <v>-18.994999999999976</v>
      </c>
      <c r="K144">
        <v>10622.475656629038</v>
      </c>
      <c r="L144">
        <v>2421.8987159500002</v>
      </c>
      <c r="M144">
        <v>2969.3828218486296</v>
      </c>
      <c r="N144">
        <v>0.44839939876429569</v>
      </c>
      <c r="O144">
        <v>0.15630619678969898</v>
      </c>
      <c r="P144">
        <v>1.8252549480649971E-2</v>
      </c>
      <c r="Q144">
        <v>8663.9418682241794</v>
      </c>
      <c r="R144">
        <v>150.7825</v>
      </c>
      <c r="S144">
        <v>57864.015074693678</v>
      </c>
      <c r="T144">
        <v>13.895511747052874</v>
      </c>
      <c r="U144">
        <v>16.062200294795485</v>
      </c>
      <c r="V144">
        <v>19.218</v>
      </c>
      <c r="W144">
        <v>126.02241211104173</v>
      </c>
      <c r="X144">
        <v>0.11250397813389057</v>
      </c>
      <c r="Y144">
        <v>0.16375341895401788</v>
      </c>
      <c r="Z144">
        <v>0.2920674128888453</v>
      </c>
      <c r="AA144">
        <v>168.40045676312255</v>
      </c>
      <c r="AB144">
        <v>6.0279119151617069</v>
      </c>
      <c r="AC144">
        <v>1.3186940419226389</v>
      </c>
      <c r="AD144">
        <v>2.9409303176899968</v>
      </c>
      <c r="AE144">
        <v>1.294968856566264</v>
      </c>
      <c r="AF144">
        <v>70.349999999999994</v>
      </c>
      <c r="AG144">
        <v>2.5102763893487683E-2</v>
      </c>
      <c r="AH144">
        <v>20.9</v>
      </c>
      <c r="AI144">
        <v>3.3271756545450546</v>
      </c>
      <c r="AJ144">
        <v>-29884.817499999888</v>
      </c>
      <c r="AK144">
        <v>0.47261082720652714</v>
      </c>
      <c r="AL144">
        <v>25726560.153000005</v>
      </c>
      <c r="AM144">
        <v>2421.8987159500002</v>
      </c>
    </row>
    <row r="145" spans="1:39" ht="15" x14ac:dyDescent="0.25">
      <c r="A145" t="s">
        <v>303</v>
      </c>
      <c r="B145">
        <v>10601472.666666666</v>
      </c>
      <c r="C145">
        <v>0.21396893296310512</v>
      </c>
      <c r="D145">
        <v>10039726.5</v>
      </c>
      <c r="E145">
        <v>8.2792876196782967E-4</v>
      </c>
      <c r="F145">
        <v>0.54827252273372418</v>
      </c>
      <c r="G145">
        <v>285</v>
      </c>
      <c r="H145">
        <v>5708.8200000000024</v>
      </c>
      <c r="I145">
        <v>1495.1166666666668</v>
      </c>
      <c r="J145">
        <v>-418.85499999999996</v>
      </c>
      <c r="K145">
        <v>14619.44516029759</v>
      </c>
      <c r="L145">
        <v>23223.191864833334</v>
      </c>
      <c r="M145">
        <v>33170.583830783165</v>
      </c>
      <c r="N145">
        <v>0.88605145354686621</v>
      </c>
      <c r="O145">
        <v>0.19641961505045119</v>
      </c>
      <c r="P145">
        <v>8.4055603554764671E-2</v>
      </c>
      <c r="Q145">
        <v>10235.278994393993</v>
      </c>
      <c r="R145">
        <v>1398.6999999999998</v>
      </c>
      <c r="S145">
        <v>66288.71723028527</v>
      </c>
      <c r="T145">
        <v>12.897214079740714</v>
      </c>
      <c r="U145">
        <v>16.603411642835017</v>
      </c>
      <c r="V145">
        <v>263.85500000000002</v>
      </c>
      <c r="W145">
        <v>88.014977411204384</v>
      </c>
      <c r="X145">
        <v>0.11098378394229037</v>
      </c>
      <c r="Y145">
        <v>0.15104605782140354</v>
      </c>
      <c r="Z145">
        <v>0.27067963840951303</v>
      </c>
      <c r="AA145">
        <v>211.47631335884182</v>
      </c>
      <c r="AB145">
        <v>5.7516431630305567</v>
      </c>
      <c r="AC145">
        <v>1.4295003785599651</v>
      </c>
      <c r="AD145">
        <v>3.0356760911299543</v>
      </c>
      <c r="AE145">
        <v>0.67375888628968872</v>
      </c>
      <c r="AF145">
        <v>68.333333333333329</v>
      </c>
      <c r="AG145">
        <v>0.21577198330006572</v>
      </c>
      <c r="AH145">
        <v>121.105</v>
      </c>
      <c r="AI145">
        <v>2.8272975397508016</v>
      </c>
      <c r="AJ145">
        <v>926289.57166666724</v>
      </c>
      <c r="AK145">
        <v>0.66013387952736358</v>
      </c>
      <c r="AL145">
        <v>339510179.91500002</v>
      </c>
      <c r="AM145">
        <v>23223.191864833334</v>
      </c>
    </row>
    <row r="146" spans="1:39" ht="15" x14ac:dyDescent="0.25">
      <c r="A146" t="s">
        <v>304</v>
      </c>
      <c r="B146">
        <v>416673.8</v>
      </c>
      <c r="C146">
        <v>0.35692682511338969</v>
      </c>
      <c r="D146">
        <v>395089.1</v>
      </c>
      <c r="E146">
        <v>2.7108750311169235E-3</v>
      </c>
      <c r="F146">
        <v>0.67989804222744987</v>
      </c>
      <c r="G146">
        <v>22.222222222222221</v>
      </c>
      <c r="H146">
        <v>29.977500000000003</v>
      </c>
      <c r="I146">
        <v>0</v>
      </c>
      <c r="J146">
        <v>7.2514999999999787</v>
      </c>
      <c r="K146">
        <v>11008.462976562809</v>
      </c>
      <c r="L146">
        <v>1098.5538812499999</v>
      </c>
      <c r="M146">
        <v>1369.569614190835</v>
      </c>
      <c r="N146">
        <v>0.53159633994056299</v>
      </c>
      <c r="O146">
        <v>0.16151619313210633</v>
      </c>
      <c r="P146">
        <v>3.2691804301064635E-3</v>
      </c>
      <c r="Q146">
        <v>8830.0657405027086</v>
      </c>
      <c r="R146">
        <v>72.842500000000001</v>
      </c>
      <c r="S146">
        <v>53818.532930638023</v>
      </c>
      <c r="T146">
        <v>13.141366647218314</v>
      </c>
      <c r="U146">
        <v>15.081221556783474</v>
      </c>
      <c r="V146">
        <v>11.504</v>
      </c>
      <c r="W146">
        <v>95.493209427155776</v>
      </c>
      <c r="X146">
        <v>0.1152002610564038</v>
      </c>
      <c r="Y146">
        <v>0.17258234950870049</v>
      </c>
      <c r="Z146">
        <v>0.29455001365675476</v>
      </c>
      <c r="AA146">
        <v>206.1144690894514</v>
      </c>
      <c r="AB146">
        <v>5.2274637638435371</v>
      </c>
      <c r="AC146">
        <v>1.3764612480311054</v>
      </c>
      <c r="AD146">
        <v>2.5163248182588842</v>
      </c>
      <c r="AE146">
        <v>1.1532309770811533</v>
      </c>
      <c r="AF146">
        <v>51.2</v>
      </c>
      <c r="AG146">
        <v>3.3629212625734414E-2</v>
      </c>
      <c r="AH146">
        <v>17.940000000000001</v>
      </c>
      <c r="AI146">
        <v>3.3549811991786367</v>
      </c>
      <c r="AJ146">
        <v>-16495.197000000044</v>
      </c>
      <c r="AK146">
        <v>0.49208985690088303</v>
      </c>
      <c r="AL146">
        <v>12093389.729500001</v>
      </c>
      <c r="AM146">
        <v>1098.5538812499999</v>
      </c>
    </row>
    <row r="147" spans="1:39" ht="15" x14ac:dyDescent="0.25">
      <c r="A147" t="s">
        <v>305</v>
      </c>
      <c r="B147">
        <v>641442.44999999995</v>
      </c>
      <c r="C147">
        <v>0.35729991533447358</v>
      </c>
      <c r="D147">
        <v>566231.55000000005</v>
      </c>
      <c r="E147">
        <v>4.1025562895878444E-3</v>
      </c>
      <c r="F147">
        <v>0.76076670114733624</v>
      </c>
      <c r="G147">
        <v>64.526315789473685</v>
      </c>
      <c r="H147">
        <v>90.054000000000002</v>
      </c>
      <c r="I147">
        <v>5.4000000000000006E-2</v>
      </c>
      <c r="J147">
        <v>17.362000000000023</v>
      </c>
      <c r="K147">
        <v>10926.502850960582</v>
      </c>
      <c r="L147">
        <v>3472.7788129999999</v>
      </c>
      <c r="M147">
        <v>4165.9375464299164</v>
      </c>
      <c r="N147">
        <v>0.35603400974503691</v>
      </c>
      <c r="O147">
        <v>0.13818904024452766</v>
      </c>
      <c r="P147">
        <v>2.001198755873658E-2</v>
      </c>
      <c r="Q147">
        <v>9108.472505431102</v>
      </c>
      <c r="R147">
        <v>208.119</v>
      </c>
      <c r="S147">
        <v>63438.591430864071</v>
      </c>
      <c r="T147">
        <v>13.889889918748407</v>
      </c>
      <c r="U147">
        <v>16.686505379134054</v>
      </c>
      <c r="V147">
        <v>22.616499999999998</v>
      </c>
      <c r="W147">
        <v>153.55067375588621</v>
      </c>
      <c r="X147">
        <v>0.11848761970399302</v>
      </c>
      <c r="Y147">
        <v>0.15435388132180514</v>
      </c>
      <c r="Z147">
        <v>0.27811037013730683</v>
      </c>
      <c r="AA147">
        <v>159.50278719924913</v>
      </c>
      <c r="AB147">
        <v>6.2798274121489861</v>
      </c>
      <c r="AC147">
        <v>1.204112266456816</v>
      </c>
      <c r="AD147">
        <v>2.9603363639268565</v>
      </c>
      <c r="AE147">
        <v>1.066589180363446</v>
      </c>
      <c r="AF147">
        <v>47.85</v>
      </c>
      <c r="AG147">
        <v>4.806308738019948E-2</v>
      </c>
      <c r="AH147">
        <v>48.683499999999995</v>
      </c>
      <c r="AI147">
        <v>3.6074546442502746</v>
      </c>
      <c r="AJ147">
        <v>-10514.742499999935</v>
      </c>
      <c r="AK147">
        <v>0.4274417218853136</v>
      </c>
      <c r="AL147">
        <v>37945327.601000004</v>
      </c>
      <c r="AM147">
        <v>3472.7788129999999</v>
      </c>
    </row>
    <row r="148" spans="1:39" ht="15" x14ac:dyDescent="0.25">
      <c r="A148" t="s">
        <v>306</v>
      </c>
      <c r="B148">
        <v>1649386</v>
      </c>
      <c r="C148">
        <v>0.36956207648746259</v>
      </c>
      <c r="D148">
        <v>1762881.3684210526</v>
      </c>
      <c r="E148">
        <v>2.2847178098653717E-3</v>
      </c>
      <c r="F148">
        <v>0.78739417918104782</v>
      </c>
      <c r="G148">
        <v>94.166666666666671</v>
      </c>
      <c r="H148">
        <v>50.134499999999989</v>
      </c>
      <c r="I148">
        <v>7.4999999999999997E-3</v>
      </c>
      <c r="J148">
        <v>-15.527000000000003</v>
      </c>
      <c r="K148">
        <v>11862.229561146585</v>
      </c>
      <c r="L148">
        <v>5074.7962438000004</v>
      </c>
      <c r="M148">
        <v>5895.0919865221094</v>
      </c>
      <c r="N148">
        <v>8.7359524530985666E-2</v>
      </c>
      <c r="O148">
        <v>0.11475674580265004</v>
      </c>
      <c r="P148">
        <v>1.7624187603447132E-2</v>
      </c>
      <c r="Q148">
        <v>10211.613009200026</v>
      </c>
      <c r="R148">
        <v>304.17449999999997</v>
      </c>
      <c r="S148">
        <v>70909.122871904125</v>
      </c>
      <c r="T148">
        <v>13.184537165344235</v>
      </c>
      <c r="U148">
        <v>16.683831957642735</v>
      </c>
      <c r="V148">
        <v>31.678999999999995</v>
      </c>
      <c r="W148">
        <v>160.1943320117428</v>
      </c>
      <c r="X148">
        <v>0.11354503619835446</v>
      </c>
      <c r="Y148">
        <v>0.15668980629634197</v>
      </c>
      <c r="Z148">
        <v>0.2762669022473333</v>
      </c>
      <c r="AA148">
        <v>163.11218425986968</v>
      </c>
      <c r="AB148">
        <v>6.2320331947224874</v>
      </c>
      <c r="AC148">
        <v>1.281117869032502</v>
      </c>
      <c r="AD148">
        <v>2.9558866332327045</v>
      </c>
      <c r="AE148">
        <v>0.81426736639978292</v>
      </c>
      <c r="AF148">
        <v>26.3</v>
      </c>
      <c r="AG148">
        <v>0.11369947189577709</v>
      </c>
      <c r="AH148">
        <v>112.26050000000001</v>
      </c>
      <c r="AI148">
        <v>4.8709752295148663</v>
      </c>
      <c r="AJ148">
        <v>66614.918421052396</v>
      </c>
      <c r="AK148">
        <v>0.33615668190635994</v>
      </c>
      <c r="AL148">
        <v>60198398.020000003</v>
      </c>
      <c r="AM148">
        <v>5074.7962438000004</v>
      </c>
    </row>
    <row r="149" spans="1:39" ht="15" x14ac:dyDescent="0.25">
      <c r="A149" t="s">
        <v>307</v>
      </c>
      <c r="B149">
        <v>418214.75</v>
      </c>
      <c r="C149">
        <v>0.33485793284901122</v>
      </c>
      <c r="D149">
        <v>459846.35</v>
      </c>
      <c r="E149">
        <v>5.2933858666489421E-3</v>
      </c>
      <c r="F149">
        <v>0.71620859503455148</v>
      </c>
      <c r="G149">
        <v>37.789473684210527</v>
      </c>
      <c r="H149">
        <v>62.340499999999999</v>
      </c>
      <c r="I149">
        <v>0.05</v>
      </c>
      <c r="J149">
        <v>-35.794999999999987</v>
      </c>
      <c r="K149">
        <v>10722.640484424626</v>
      </c>
      <c r="L149">
        <v>2148.5561312499999</v>
      </c>
      <c r="M149">
        <v>2691.5579286261454</v>
      </c>
      <c r="N149">
        <v>0.54272685432313628</v>
      </c>
      <c r="O149">
        <v>0.16297664641243476</v>
      </c>
      <c r="P149">
        <v>7.3612674670027892E-3</v>
      </c>
      <c r="Q149">
        <v>8559.4275014394389</v>
      </c>
      <c r="R149">
        <v>138.71950000000001</v>
      </c>
      <c r="S149">
        <v>56344.177693114521</v>
      </c>
      <c r="T149">
        <v>13.056924224784545</v>
      </c>
      <c r="U149">
        <v>15.488493912175286</v>
      </c>
      <c r="V149">
        <v>16.827500000000001</v>
      </c>
      <c r="W149">
        <v>127.68124387163867</v>
      </c>
      <c r="X149">
        <v>0.11628887247948294</v>
      </c>
      <c r="Y149">
        <v>0.16399154178547437</v>
      </c>
      <c r="Z149">
        <v>0.29680890585995479</v>
      </c>
      <c r="AA149">
        <v>182.98265252733785</v>
      </c>
      <c r="AB149">
        <v>5.2546885884087065</v>
      </c>
      <c r="AC149">
        <v>1.3692448375105084</v>
      </c>
      <c r="AD149">
        <v>2.7246063179689104</v>
      </c>
      <c r="AE149">
        <v>1.165471439924965</v>
      </c>
      <c r="AF149">
        <v>77.55</v>
      </c>
      <c r="AG149">
        <v>1.9999891067811571E-2</v>
      </c>
      <c r="AH149">
        <v>23.179499999999997</v>
      </c>
      <c r="AI149">
        <v>3.1891061564987124</v>
      </c>
      <c r="AJ149">
        <v>-14935.479499999899</v>
      </c>
      <c r="AK149">
        <v>0.51529010860801183</v>
      </c>
      <c r="AL149">
        <v>23038194.956</v>
      </c>
      <c r="AM149">
        <v>2148.5561312499999</v>
      </c>
    </row>
    <row r="150" spans="1:39" ht="15" x14ac:dyDescent="0.25">
      <c r="A150" t="s">
        <v>309</v>
      </c>
      <c r="B150">
        <v>755647.28571428568</v>
      </c>
      <c r="C150">
        <v>0.38539510191255466</v>
      </c>
      <c r="D150">
        <v>479622.85714285716</v>
      </c>
      <c r="E150">
        <v>2.7149357999393972E-3</v>
      </c>
      <c r="F150">
        <v>0.76401780764991623</v>
      </c>
      <c r="G150">
        <v>56.428571428571431</v>
      </c>
      <c r="H150">
        <v>67.48333333333332</v>
      </c>
      <c r="I150">
        <v>5.7142857142857143E-3</v>
      </c>
      <c r="J150">
        <v>44.86761904761903</v>
      </c>
      <c r="K150">
        <v>11693.513487015078</v>
      </c>
      <c r="L150">
        <v>2690.4295093809524</v>
      </c>
      <c r="M150">
        <v>3233.9481897506394</v>
      </c>
      <c r="N150">
        <v>0.37277066676465387</v>
      </c>
      <c r="O150">
        <v>0.13348186779956545</v>
      </c>
      <c r="P150">
        <v>1.8242242830537585E-2</v>
      </c>
      <c r="Q150">
        <v>9728.2244203904083</v>
      </c>
      <c r="R150">
        <v>169.47952380952378</v>
      </c>
      <c r="S150">
        <v>64270.473590010879</v>
      </c>
      <c r="T150">
        <v>13.383552444880264</v>
      </c>
      <c r="U150">
        <v>15.874658182334151</v>
      </c>
      <c r="V150">
        <v>17.462857142857143</v>
      </c>
      <c r="W150">
        <v>154.06582596258727</v>
      </c>
      <c r="X150">
        <v>0.11805143346089841</v>
      </c>
      <c r="Y150">
        <v>0.14978847672897813</v>
      </c>
      <c r="Z150">
        <v>0.27391131131426777</v>
      </c>
      <c r="AA150">
        <v>167.89707238944698</v>
      </c>
      <c r="AB150">
        <v>6.3000420387053806</v>
      </c>
      <c r="AC150">
        <v>1.3112278816616454</v>
      </c>
      <c r="AD150">
        <v>3.1949441905034992</v>
      </c>
      <c r="AE150">
        <v>1.0152074910295388</v>
      </c>
      <c r="AF150">
        <v>40.571428571428569</v>
      </c>
      <c r="AG150">
        <v>4.3203733314689088E-2</v>
      </c>
      <c r="AH150">
        <v>55.562857142857148</v>
      </c>
      <c r="AI150">
        <v>3.7219880046192948</v>
      </c>
      <c r="AJ150">
        <v>-8488.4238095236942</v>
      </c>
      <c r="AK150">
        <v>0.42376408801349247</v>
      </c>
      <c r="AL150">
        <v>31460573.753809519</v>
      </c>
      <c r="AM150">
        <v>2690.4295093809524</v>
      </c>
    </row>
    <row r="151" spans="1:39" ht="15" x14ac:dyDescent="0.25">
      <c r="A151" t="s">
        <v>310</v>
      </c>
      <c r="B151">
        <v>258263.9</v>
      </c>
      <c r="C151">
        <v>0.35517409210477868</v>
      </c>
      <c r="D151">
        <v>327172</v>
      </c>
      <c r="E151">
        <v>5.0257372456371709E-3</v>
      </c>
      <c r="F151">
        <v>0.72659122824392219</v>
      </c>
      <c r="G151">
        <v>44.666666666666664</v>
      </c>
      <c r="H151">
        <v>52.772499999999994</v>
      </c>
      <c r="I151">
        <v>0.05</v>
      </c>
      <c r="J151">
        <v>-29.294499999999971</v>
      </c>
      <c r="K151">
        <v>10834.65575792729</v>
      </c>
      <c r="L151">
        <v>2057.1864833999998</v>
      </c>
      <c r="M151">
        <v>2552.7465696468803</v>
      </c>
      <c r="N151">
        <v>0.49873797554526544</v>
      </c>
      <c r="O151">
        <v>0.16143311529109766</v>
      </c>
      <c r="P151">
        <v>5.8533064440996901E-3</v>
      </c>
      <c r="Q151">
        <v>8731.3435820553168</v>
      </c>
      <c r="R151">
        <v>133.268</v>
      </c>
      <c r="S151">
        <v>56067.321487528883</v>
      </c>
      <c r="T151">
        <v>12.769757181018699</v>
      </c>
      <c r="U151">
        <v>15.436462492121139</v>
      </c>
      <c r="V151">
        <v>17.862500000000001</v>
      </c>
      <c r="W151">
        <v>115.16789270258923</v>
      </c>
      <c r="X151">
        <v>0.11613076876642926</v>
      </c>
      <c r="Y151">
        <v>0.16975927315032976</v>
      </c>
      <c r="Z151">
        <v>0.29140949138281375</v>
      </c>
      <c r="AA151">
        <v>177.56982798966411</v>
      </c>
      <c r="AB151">
        <v>5.3229569381395949</v>
      </c>
      <c r="AC151">
        <v>1.3999551498552196</v>
      </c>
      <c r="AD151">
        <v>2.683414655445576</v>
      </c>
      <c r="AE151">
        <v>1.3075088914001127</v>
      </c>
      <c r="AF151">
        <v>109.35</v>
      </c>
      <c r="AG151">
        <v>2.2695991233883057E-2</v>
      </c>
      <c r="AH151">
        <v>12.7775</v>
      </c>
      <c r="AI151">
        <v>3.2622289941468146</v>
      </c>
      <c r="AJ151">
        <v>-21619.848999999813</v>
      </c>
      <c r="AK151">
        <v>0.53257635986317053</v>
      </c>
      <c r="AL151">
        <v>22288907.377500001</v>
      </c>
      <c r="AM151">
        <v>2057.1864833999998</v>
      </c>
    </row>
    <row r="152" spans="1:39" ht="15" x14ac:dyDescent="0.25">
      <c r="A152" t="s">
        <v>312</v>
      </c>
      <c r="B152">
        <v>1684051.05</v>
      </c>
      <c r="C152">
        <v>0.36555444328306935</v>
      </c>
      <c r="D152">
        <v>1668224.55</v>
      </c>
      <c r="E152">
        <v>3.0200711164410986E-3</v>
      </c>
      <c r="F152">
        <v>0.76110469339503295</v>
      </c>
      <c r="G152">
        <v>96.444444444444443</v>
      </c>
      <c r="H152">
        <v>59.077500000000001</v>
      </c>
      <c r="I152">
        <v>5.9499999999999997E-2</v>
      </c>
      <c r="J152">
        <v>-19.492999999999974</v>
      </c>
      <c r="K152">
        <v>10436.803433113482</v>
      </c>
      <c r="L152">
        <v>3535.6742127500002</v>
      </c>
      <c r="M152">
        <v>4108.2489152393746</v>
      </c>
      <c r="N152">
        <v>0.20133607644985077</v>
      </c>
      <c r="O152">
        <v>0.11966064371098642</v>
      </c>
      <c r="P152">
        <v>8.6023758468242641E-3</v>
      </c>
      <c r="Q152">
        <v>8982.205685034518</v>
      </c>
      <c r="R152">
        <v>204.49449999999999</v>
      </c>
      <c r="S152">
        <v>63012.966123783284</v>
      </c>
      <c r="T152">
        <v>12.920396392079006</v>
      </c>
      <c r="U152">
        <v>17.289825461075971</v>
      </c>
      <c r="V152">
        <v>20.505000000000003</v>
      </c>
      <c r="W152">
        <v>172.4298567544501</v>
      </c>
      <c r="X152">
        <v>0.11567567604085222</v>
      </c>
      <c r="Y152">
        <v>0.15616787898102141</v>
      </c>
      <c r="Z152">
        <v>0.27775717692829699</v>
      </c>
      <c r="AA152">
        <v>158.3078689720831</v>
      </c>
      <c r="AB152">
        <v>5.8434196959739415</v>
      </c>
      <c r="AC152">
        <v>1.2146501072267537</v>
      </c>
      <c r="AD152">
        <v>2.7199598052651024</v>
      </c>
      <c r="AE152">
        <v>0.96754606119774533</v>
      </c>
      <c r="AF152">
        <v>58.2</v>
      </c>
      <c r="AG152">
        <v>8.4092612957284901E-2</v>
      </c>
      <c r="AH152">
        <v>54.21200000000001</v>
      </c>
      <c r="AI152">
        <v>4.0807048512119319</v>
      </c>
      <c r="AJ152">
        <v>-29150.120000000112</v>
      </c>
      <c r="AK152">
        <v>0.36104877217758402</v>
      </c>
      <c r="AL152">
        <v>36901136.762000002</v>
      </c>
      <c r="AM152">
        <v>3535.6742127500002</v>
      </c>
    </row>
    <row r="153" spans="1:39" ht="15" x14ac:dyDescent="0.25">
      <c r="A153" t="s">
        <v>313</v>
      </c>
      <c r="B153">
        <v>876127.05</v>
      </c>
      <c r="C153">
        <v>0.36869601789290474</v>
      </c>
      <c r="D153">
        <v>805351.95</v>
      </c>
      <c r="E153">
        <v>3.0453957424133012E-3</v>
      </c>
      <c r="F153">
        <v>0.73799769835293383</v>
      </c>
      <c r="G153">
        <v>73.099999999999994</v>
      </c>
      <c r="H153">
        <v>40.898499999999999</v>
      </c>
      <c r="I153">
        <v>0</v>
      </c>
      <c r="J153">
        <v>58.915999999999997</v>
      </c>
      <c r="K153">
        <v>10371.122476818089</v>
      </c>
      <c r="L153">
        <v>2147.5389225499998</v>
      </c>
      <c r="M153">
        <v>2590.5281891678023</v>
      </c>
      <c r="N153">
        <v>0.41657764469652869</v>
      </c>
      <c r="O153">
        <v>0.14416109931660245</v>
      </c>
      <c r="P153">
        <v>1.8583495777860961E-3</v>
      </c>
      <c r="Q153">
        <v>8597.6247170871084</v>
      </c>
      <c r="R153">
        <v>130.1525</v>
      </c>
      <c r="S153">
        <v>57277.978352317463</v>
      </c>
      <c r="T153">
        <v>13.880255853710068</v>
      </c>
      <c r="U153">
        <v>16.500174199880906</v>
      </c>
      <c r="V153">
        <v>15.306999999999999</v>
      </c>
      <c r="W153">
        <v>140.29783253086822</v>
      </c>
      <c r="X153">
        <v>0.11400112685227921</v>
      </c>
      <c r="Y153">
        <v>0.1712735810737826</v>
      </c>
      <c r="Z153">
        <v>0.29039053970311945</v>
      </c>
      <c r="AA153">
        <v>175.73052857728285</v>
      </c>
      <c r="AB153">
        <v>5.7594055576466818</v>
      </c>
      <c r="AC153">
        <v>1.3530545739181266</v>
      </c>
      <c r="AD153">
        <v>2.9320917442691301</v>
      </c>
      <c r="AE153">
        <v>1.2767308693371504</v>
      </c>
      <c r="AF153">
        <v>132.9</v>
      </c>
      <c r="AG153">
        <v>1.8340075732409707E-2</v>
      </c>
      <c r="AH153">
        <v>10.996</v>
      </c>
      <c r="AI153">
        <v>3.1959134898696138</v>
      </c>
      <c r="AJ153">
        <v>-5528.1795000000857</v>
      </c>
      <c r="AK153">
        <v>0.50689535289419418</v>
      </c>
      <c r="AL153">
        <v>22272389.1895</v>
      </c>
      <c r="AM153">
        <v>2147.5389225499998</v>
      </c>
    </row>
    <row r="154" spans="1:39" ht="15" x14ac:dyDescent="0.25">
      <c r="A154" t="s">
        <v>314</v>
      </c>
      <c r="B154">
        <v>553464.15</v>
      </c>
      <c r="C154">
        <v>0.25781349158738831</v>
      </c>
      <c r="D154">
        <v>135985.95000000001</v>
      </c>
      <c r="E154">
        <v>2.932753747027771E-3</v>
      </c>
      <c r="F154">
        <v>0.62176724640194048</v>
      </c>
      <c r="G154">
        <v>46.25</v>
      </c>
      <c r="H154">
        <v>444.91149999999999</v>
      </c>
      <c r="I154">
        <v>144.30550000000002</v>
      </c>
      <c r="J154">
        <v>-224.72800000000004</v>
      </c>
      <c r="K154">
        <v>12944.78826093805</v>
      </c>
      <c r="L154">
        <v>3408.5783149999997</v>
      </c>
      <c r="M154">
        <v>4829.2584572343494</v>
      </c>
      <c r="N154">
        <v>0.94820470541249657</v>
      </c>
      <c r="O154">
        <v>0.19114787305393038</v>
      </c>
      <c r="P154">
        <v>3.6124026975745155E-2</v>
      </c>
      <c r="Q154">
        <v>9136.6666226783036</v>
      </c>
      <c r="R154">
        <v>230.1755</v>
      </c>
      <c r="S154">
        <v>57155.187302732047</v>
      </c>
      <c r="T154">
        <v>11.719535745550678</v>
      </c>
      <c r="U154">
        <v>14.808606107079164</v>
      </c>
      <c r="V154">
        <v>33.448500000000003</v>
      </c>
      <c r="W154">
        <v>101.90526675336712</v>
      </c>
      <c r="X154">
        <v>0.11390274685888342</v>
      </c>
      <c r="Y154">
        <v>0.16627815847691024</v>
      </c>
      <c r="Z154">
        <v>0.28647357956754538</v>
      </c>
      <c r="AA154">
        <v>199.9156795081588</v>
      </c>
      <c r="AB154">
        <v>6.6316355984654285</v>
      </c>
      <c r="AC154">
        <v>1.4114125390310717</v>
      </c>
      <c r="AD154">
        <v>2.8034144930152221</v>
      </c>
      <c r="AE154">
        <v>0.88823122434612434</v>
      </c>
      <c r="AF154">
        <v>15.45</v>
      </c>
      <c r="AG154">
        <v>0.10367145839932954</v>
      </c>
      <c r="AH154">
        <v>117.6075</v>
      </c>
      <c r="AI154">
        <v>2.8833389011784316</v>
      </c>
      <c r="AJ154">
        <v>46045.331000000704</v>
      </c>
      <c r="AK154">
        <v>0.71714038545324355</v>
      </c>
      <c r="AL154">
        <v>44123324.558499999</v>
      </c>
      <c r="AM154">
        <v>3408.5783149999997</v>
      </c>
    </row>
    <row r="155" spans="1:39" ht="15" x14ac:dyDescent="0.25">
      <c r="A155" t="s">
        <v>315</v>
      </c>
      <c r="B155">
        <v>-44985.13636363636</v>
      </c>
      <c r="C155">
        <v>0.22864790397468115</v>
      </c>
      <c r="D155">
        <v>-143664.5</v>
      </c>
      <c r="E155">
        <v>4.3159968044182177E-3</v>
      </c>
      <c r="F155">
        <v>0.63522803450563492</v>
      </c>
      <c r="G155">
        <v>34.590909090909093</v>
      </c>
      <c r="H155">
        <v>296.3331818181818</v>
      </c>
      <c r="I155">
        <v>72.487272727272725</v>
      </c>
      <c r="J155">
        <v>-187.9077272727273</v>
      </c>
      <c r="K155">
        <v>13587.310283385999</v>
      </c>
      <c r="L155">
        <v>2271.2260503636362</v>
      </c>
      <c r="M155">
        <v>3137.70880263151</v>
      </c>
      <c r="N155">
        <v>0.85614115849156502</v>
      </c>
      <c r="O155">
        <v>0.18552613529266976</v>
      </c>
      <c r="P155">
        <v>2.483247160715725E-2</v>
      </c>
      <c r="Q155">
        <v>9835.1552075574073</v>
      </c>
      <c r="R155">
        <v>158.2109090909091</v>
      </c>
      <c r="S155">
        <v>57372.788556127613</v>
      </c>
      <c r="T155">
        <v>11.556495357175693</v>
      </c>
      <c r="U155">
        <v>14.355685479681899</v>
      </c>
      <c r="V155">
        <v>26.523181818181818</v>
      </c>
      <c r="W155">
        <v>85.631734002844851</v>
      </c>
      <c r="X155">
        <v>0.11448432816882548</v>
      </c>
      <c r="Y155">
        <v>0.17399739437297468</v>
      </c>
      <c r="Z155">
        <v>0.29503364257185977</v>
      </c>
      <c r="AA155">
        <v>206.20712761066457</v>
      </c>
      <c r="AB155">
        <v>6.2782854650234015</v>
      </c>
      <c r="AC155">
        <v>1.3374920139144328</v>
      </c>
      <c r="AD155">
        <v>3.122736718019214</v>
      </c>
      <c r="AE155">
        <v>0.88099975658174068</v>
      </c>
      <c r="AF155">
        <v>27.40909090909091</v>
      </c>
      <c r="AG155">
        <v>0.10175269406412092</v>
      </c>
      <c r="AH155">
        <v>56.890454545454539</v>
      </c>
      <c r="AI155">
        <v>2.9601644254675596</v>
      </c>
      <c r="AJ155">
        <v>12335.985909090843</v>
      </c>
      <c r="AK155">
        <v>0.66160079013463546</v>
      </c>
      <c r="AL155">
        <v>30859853.069999997</v>
      </c>
      <c r="AM155">
        <v>2271.2260503636362</v>
      </c>
    </row>
    <row r="156" spans="1:39" ht="15" x14ac:dyDescent="0.25">
      <c r="A156" t="s">
        <v>316</v>
      </c>
      <c r="B156">
        <v>446156.9</v>
      </c>
      <c r="C156">
        <v>0.32668932783424431</v>
      </c>
      <c r="D156">
        <v>418923.6</v>
      </c>
      <c r="E156">
        <v>5.5402883602376314E-3</v>
      </c>
      <c r="F156">
        <v>0.70924484280288136</v>
      </c>
      <c r="G156">
        <v>35.368421052631582</v>
      </c>
      <c r="H156">
        <v>76.566999999999993</v>
      </c>
      <c r="I156">
        <v>1.0999999999999999E-2</v>
      </c>
      <c r="J156">
        <v>-62.879500000000007</v>
      </c>
      <c r="K156">
        <v>10767.362299516799</v>
      </c>
      <c r="L156">
        <v>2280.3751189</v>
      </c>
      <c r="M156">
        <v>2848.2991133698742</v>
      </c>
      <c r="N156">
        <v>0.55869699063571898</v>
      </c>
      <c r="O156">
        <v>0.1548962354800581</v>
      </c>
      <c r="P156">
        <v>9.9437908974108462E-3</v>
      </c>
      <c r="Q156">
        <v>8620.4517526778145</v>
      </c>
      <c r="R156">
        <v>145.78400000000002</v>
      </c>
      <c r="S156">
        <v>57257.197000356697</v>
      </c>
      <c r="T156">
        <v>12.859778850902707</v>
      </c>
      <c r="U156">
        <v>15.642149473879167</v>
      </c>
      <c r="V156">
        <v>18.335000000000001</v>
      </c>
      <c r="W156">
        <v>124.37279077720207</v>
      </c>
      <c r="X156">
        <v>0.11684302260017064</v>
      </c>
      <c r="Y156">
        <v>0.16257607668228408</v>
      </c>
      <c r="Z156">
        <v>0.29494726894092904</v>
      </c>
      <c r="AA156">
        <v>173.24114647881495</v>
      </c>
      <c r="AB156">
        <v>5.5303197594359057</v>
      </c>
      <c r="AC156">
        <v>1.3586532425374909</v>
      </c>
      <c r="AD156">
        <v>2.836660250679147</v>
      </c>
      <c r="AE156">
        <v>1.0995103493719707</v>
      </c>
      <c r="AF156">
        <v>41.8</v>
      </c>
      <c r="AG156">
        <v>3.4095994886396794E-2</v>
      </c>
      <c r="AH156">
        <v>40.397500000000001</v>
      </c>
      <c r="AI156">
        <v>3.1146798218788954</v>
      </c>
      <c r="AJ156">
        <v>-1193.0454999997746</v>
      </c>
      <c r="AK156">
        <v>0.54262015479141079</v>
      </c>
      <c r="AL156">
        <v>24553625.083999999</v>
      </c>
      <c r="AM156">
        <v>2280.3751189</v>
      </c>
    </row>
    <row r="157" spans="1:39" ht="15" x14ac:dyDescent="0.25">
      <c r="A157" t="s">
        <v>318</v>
      </c>
      <c r="B157">
        <v>521443.55</v>
      </c>
      <c r="C157">
        <v>0.32813992823822119</v>
      </c>
      <c r="D157">
        <v>446572.05</v>
      </c>
      <c r="E157">
        <v>9.9014970278268871E-3</v>
      </c>
      <c r="F157">
        <v>0.67622836611699588</v>
      </c>
      <c r="G157">
        <v>27</v>
      </c>
      <c r="H157">
        <v>39.204999999999998</v>
      </c>
      <c r="I157">
        <v>0</v>
      </c>
      <c r="J157">
        <v>2.2870000000000346</v>
      </c>
      <c r="K157">
        <v>11741.131344586895</v>
      </c>
      <c r="L157">
        <v>1282.52671715</v>
      </c>
      <c r="M157">
        <v>1699.6855027779281</v>
      </c>
      <c r="N157">
        <v>0.78636456150491674</v>
      </c>
      <c r="O157">
        <v>0.16977614562592661</v>
      </c>
      <c r="P157">
        <v>8.6886692892937985E-4</v>
      </c>
      <c r="Q157">
        <v>8859.4711282699172</v>
      </c>
      <c r="R157">
        <v>86.325499999999991</v>
      </c>
      <c r="S157">
        <v>54374.885983863402</v>
      </c>
      <c r="T157">
        <v>13.44909673271513</v>
      </c>
      <c r="U157">
        <v>14.85686983741768</v>
      </c>
      <c r="V157">
        <v>12.169999999999998</v>
      </c>
      <c r="W157">
        <v>105.38428242810188</v>
      </c>
      <c r="X157">
        <v>0.10821074221129846</v>
      </c>
      <c r="Y157">
        <v>0.20001621389794147</v>
      </c>
      <c r="Z157">
        <v>0.31304522375101013</v>
      </c>
      <c r="AA157">
        <v>194.3735336398797</v>
      </c>
      <c r="AB157">
        <v>6.2485040329657213</v>
      </c>
      <c r="AC157">
        <v>1.5287388004095646</v>
      </c>
      <c r="AD157">
        <v>2.8417218793028578</v>
      </c>
      <c r="AE157">
        <v>1.3231563168233422</v>
      </c>
      <c r="AF157">
        <v>83.55</v>
      </c>
      <c r="AG157">
        <v>1.5057328451140361E-2</v>
      </c>
      <c r="AH157">
        <v>15.074999999999999</v>
      </c>
      <c r="AI157">
        <v>2.9877422874406085</v>
      </c>
      <c r="AJ157">
        <v>-62485.773000000045</v>
      </c>
      <c r="AK157">
        <v>0.63147569061496833</v>
      </c>
      <c r="AL157">
        <v>15058314.638999999</v>
      </c>
      <c r="AM157">
        <v>1282.52671715</v>
      </c>
    </row>
    <row r="158" spans="1:39" ht="15" x14ac:dyDescent="0.25">
      <c r="A158" t="s">
        <v>319</v>
      </c>
      <c r="B158">
        <v>525816.05000000005</v>
      </c>
      <c r="C158">
        <v>0.35424132303419736</v>
      </c>
      <c r="D158">
        <v>441567.9</v>
      </c>
      <c r="E158">
        <v>3.1093336375901145E-3</v>
      </c>
      <c r="F158">
        <v>0.66953968615073389</v>
      </c>
      <c r="G158">
        <v>17.210526315789473</v>
      </c>
      <c r="H158">
        <v>38.279499999999999</v>
      </c>
      <c r="I158">
        <v>0.30349999999999999</v>
      </c>
      <c r="J158">
        <v>7.6679999999999779</v>
      </c>
      <c r="K158">
        <v>11950.231989072299</v>
      </c>
      <c r="L158">
        <v>1054.24085315</v>
      </c>
      <c r="M158">
        <v>1389.9903760258846</v>
      </c>
      <c r="N158">
        <v>0.77557805648199762</v>
      </c>
      <c r="O158">
        <v>0.16664914556768992</v>
      </c>
      <c r="P158">
        <v>1.6612184443120011E-3</v>
      </c>
      <c r="Q158">
        <v>9063.6762561767464</v>
      </c>
      <c r="R158">
        <v>74.194000000000003</v>
      </c>
      <c r="S158">
        <v>52103.86232040327</v>
      </c>
      <c r="T158">
        <v>12.56840175755452</v>
      </c>
      <c r="U158">
        <v>14.20924674704154</v>
      </c>
      <c r="V158">
        <v>9.8780000000000001</v>
      </c>
      <c r="W158">
        <v>106.72614427515691</v>
      </c>
      <c r="X158">
        <v>0.11957499476058474</v>
      </c>
      <c r="Y158">
        <v>0.18963458433972424</v>
      </c>
      <c r="Z158">
        <v>0.31439661373599576</v>
      </c>
      <c r="AA158">
        <v>201.47654055081333</v>
      </c>
      <c r="AB158">
        <v>6.4387183105089907</v>
      </c>
      <c r="AC158">
        <v>1.5042151707494367</v>
      </c>
      <c r="AD158">
        <v>3.1557114457865354</v>
      </c>
      <c r="AE158">
        <v>1.1208506033639904</v>
      </c>
      <c r="AF158">
        <v>44.5</v>
      </c>
      <c r="AG158">
        <v>2.2946308629105083E-2</v>
      </c>
      <c r="AH158">
        <v>38.147500000000001</v>
      </c>
      <c r="AI158">
        <v>2.9871868782060851</v>
      </c>
      <c r="AJ158">
        <v>-26924.501500000129</v>
      </c>
      <c r="AK158">
        <v>0.61519069833882456</v>
      </c>
      <c r="AL158">
        <v>12598422.767500002</v>
      </c>
      <c r="AM158">
        <v>1054.24085315</v>
      </c>
    </row>
    <row r="159" spans="1:39" ht="15" x14ac:dyDescent="0.25">
      <c r="A159" t="s">
        <v>320</v>
      </c>
      <c r="B159">
        <v>5666115.5714285718</v>
      </c>
      <c r="C159">
        <v>0.39296137000561937</v>
      </c>
      <c r="D159">
        <v>5187107.333333333</v>
      </c>
      <c r="E159">
        <v>1.5106387743294911E-3</v>
      </c>
      <c r="F159">
        <v>0.76558022251635027</v>
      </c>
      <c r="G159">
        <v>161.63157894736841</v>
      </c>
      <c r="H159">
        <v>327.64809523809527</v>
      </c>
      <c r="I159">
        <v>0.74190476190476196</v>
      </c>
      <c r="J159">
        <v>1.6228571428571286</v>
      </c>
      <c r="K159">
        <v>11754.931300864237</v>
      </c>
      <c r="L159">
        <v>9553.5491762857146</v>
      </c>
      <c r="M159">
        <v>11685.187813072644</v>
      </c>
      <c r="N159">
        <v>0.32375158446588365</v>
      </c>
      <c r="O159">
        <v>0.13810159550205295</v>
      </c>
      <c r="P159">
        <v>5.6960601219065564E-2</v>
      </c>
      <c r="Q159">
        <v>9610.5698978180844</v>
      </c>
      <c r="R159">
        <v>533.88428571428574</v>
      </c>
      <c r="S159">
        <v>69788.841482504242</v>
      </c>
      <c r="T159">
        <v>13.076045549374442</v>
      </c>
      <c r="U159">
        <v>17.89441913148649</v>
      </c>
      <c r="V159">
        <v>58.975238095238097</v>
      </c>
      <c r="W159">
        <v>161.99254949777145</v>
      </c>
      <c r="X159">
        <v>0.11442949295376539</v>
      </c>
      <c r="Y159">
        <v>0.15008405735866925</v>
      </c>
      <c r="Z159">
        <v>0.2703567827906469</v>
      </c>
      <c r="AA159">
        <v>154.81140108689399</v>
      </c>
      <c r="AB159">
        <v>6.3500390074170223</v>
      </c>
      <c r="AC159">
        <v>1.262496192323215</v>
      </c>
      <c r="AD159">
        <v>3.344517167265554</v>
      </c>
      <c r="AE159">
        <v>0.86843107446090395</v>
      </c>
      <c r="AF159">
        <v>34.285714285714285</v>
      </c>
      <c r="AG159">
        <v>0.11861479411424221</v>
      </c>
      <c r="AH159">
        <v>147.77473684210526</v>
      </c>
      <c r="AI159">
        <v>3.5963818913451409</v>
      </c>
      <c r="AJ159">
        <v>213020.121904762</v>
      </c>
      <c r="AK159">
        <v>0.42787095852637647</v>
      </c>
      <c r="AL159">
        <v>112301314.24666668</v>
      </c>
      <c r="AM159">
        <v>9553.5491762857146</v>
      </c>
    </row>
    <row r="160" spans="1:39" ht="15" x14ac:dyDescent="0.25">
      <c r="A160" t="s">
        <v>321</v>
      </c>
      <c r="B160">
        <v>883163.15</v>
      </c>
      <c r="C160">
        <v>0.3487264170914624</v>
      </c>
      <c r="D160">
        <v>834341.3</v>
      </c>
      <c r="E160">
        <v>2.5816961228085794E-3</v>
      </c>
      <c r="F160">
        <v>0.7006239386312596</v>
      </c>
      <c r="G160">
        <v>65</v>
      </c>
      <c r="H160">
        <v>231.14599999999996</v>
      </c>
      <c r="I160">
        <v>22.961000000000013</v>
      </c>
      <c r="J160">
        <v>-58.706499999999977</v>
      </c>
      <c r="K160">
        <v>11233.792883652726</v>
      </c>
      <c r="L160">
        <v>3370.1366705</v>
      </c>
      <c r="M160">
        <v>4341.9708865988641</v>
      </c>
      <c r="N160">
        <v>0.6593106378591892</v>
      </c>
      <c r="O160">
        <v>0.1594963281326664</v>
      </c>
      <c r="P160">
        <v>2.8891017863543929E-2</v>
      </c>
      <c r="Q160">
        <v>8719.4083826886053</v>
      </c>
      <c r="R160">
        <v>213.72550000000001</v>
      </c>
      <c r="S160">
        <v>60236.269403978476</v>
      </c>
      <c r="T160">
        <v>12.333811360834341</v>
      </c>
      <c r="U160">
        <v>15.768528652406946</v>
      </c>
      <c r="V160">
        <v>27.604000000000003</v>
      </c>
      <c r="W160">
        <v>122.08870708955229</v>
      </c>
      <c r="X160">
        <v>0.11730000008023665</v>
      </c>
      <c r="Y160">
        <v>0.16493052056174637</v>
      </c>
      <c r="Z160">
        <v>0.28759565832699296</v>
      </c>
      <c r="AA160">
        <v>166.06227127191514</v>
      </c>
      <c r="AB160">
        <v>5.8229188413418287</v>
      </c>
      <c r="AC160">
        <v>1.2803515824237734</v>
      </c>
      <c r="AD160">
        <v>2.7748265169166126</v>
      </c>
      <c r="AE160">
        <v>1.1082792309160601</v>
      </c>
      <c r="AF160">
        <v>34.450000000000003</v>
      </c>
      <c r="AG160">
        <v>7.3207597771072996E-2</v>
      </c>
      <c r="AH160">
        <v>87.418499999999995</v>
      </c>
      <c r="AI160">
        <v>3.0123954189701685</v>
      </c>
      <c r="AJ160">
        <v>11772.516500000143</v>
      </c>
      <c r="AK160">
        <v>0.5855517557249893</v>
      </c>
      <c r="AL160">
        <v>37859417.345999993</v>
      </c>
      <c r="AM160">
        <v>3370.1366705</v>
      </c>
    </row>
    <row r="161" spans="1:39" ht="15" x14ac:dyDescent="0.25">
      <c r="A161" t="s">
        <v>322</v>
      </c>
      <c r="B161">
        <v>2610494.1052631577</v>
      </c>
      <c r="C161">
        <v>0.41422127697152367</v>
      </c>
      <c r="D161">
        <v>2781134.3157894737</v>
      </c>
      <c r="E161">
        <v>2.960400000144657E-3</v>
      </c>
      <c r="F161">
        <v>0.76513102736781757</v>
      </c>
      <c r="G161">
        <v>69.470588235294116</v>
      </c>
      <c r="H161">
        <v>51.605500000000006</v>
      </c>
      <c r="I161">
        <v>0</v>
      </c>
      <c r="J161">
        <v>-16.873000000000008</v>
      </c>
      <c r="K161">
        <v>12185.557898936253</v>
      </c>
      <c r="L161">
        <v>4166.007964800001</v>
      </c>
      <c r="M161">
        <v>4855.165949044419</v>
      </c>
      <c r="N161">
        <v>0.14275746297776254</v>
      </c>
      <c r="O161">
        <v>0.11179819176662556</v>
      </c>
      <c r="P161">
        <v>1.7119789340926991E-2</v>
      </c>
      <c r="Q161">
        <v>10455.900332817962</v>
      </c>
      <c r="R161">
        <v>248.79899999999998</v>
      </c>
      <c r="S161">
        <v>71612.705004843272</v>
      </c>
      <c r="T161">
        <v>13.817177721775408</v>
      </c>
      <c r="U161">
        <v>16.744472304149134</v>
      </c>
      <c r="V161">
        <v>25.405000000000001</v>
      </c>
      <c r="W161">
        <v>163.98378133438302</v>
      </c>
      <c r="X161">
        <v>0.11708156140354307</v>
      </c>
      <c r="Y161">
        <v>0.15053158806688255</v>
      </c>
      <c r="Z161">
        <v>0.2745526313092792</v>
      </c>
      <c r="AA161">
        <v>170.55347853472253</v>
      </c>
      <c r="AB161">
        <v>6.3797484972952843</v>
      </c>
      <c r="AC161">
        <v>1.2795593954432283</v>
      </c>
      <c r="AD161">
        <v>3.443803257905063</v>
      </c>
      <c r="AE161">
        <v>0.8569808572995411</v>
      </c>
      <c r="AF161">
        <v>31.1</v>
      </c>
      <c r="AG161">
        <v>8.9740500326151176E-2</v>
      </c>
      <c r="AH161">
        <v>89.388000000000005</v>
      </c>
      <c r="AI161">
        <v>4.9066442285732474</v>
      </c>
      <c r="AJ161">
        <v>6004.341499999864</v>
      </c>
      <c r="AK161">
        <v>0.3172653559877322</v>
      </c>
      <c r="AL161">
        <v>50765131.262500003</v>
      </c>
      <c r="AM161">
        <v>4166.007964800001</v>
      </c>
    </row>
    <row r="162" spans="1:39" ht="15" x14ac:dyDescent="0.25">
      <c r="A162" t="s">
        <v>323</v>
      </c>
      <c r="B162">
        <v>617211.05000000005</v>
      </c>
      <c r="C162">
        <v>0.26281600087101209</v>
      </c>
      <c r="D162">
        <v>221367.35</v>
      </c>
      <c r="E162">
        <v>3.1221477039112735E-3</v>
      </c>
      <c r="F162">
        <v>0.63601081563457718</v>
      </c>
      <c r="G162">
        <v>50.15</v>
      </c>
      <c r="H162">
        <v>433.08350000000007</v>
      </c>
      <c r="I162">
        <v>147.43049999999999</v>
      </c>
      <c r="J162">
        <v>-233.80100000000002</v>
      </c>
      <c r="K162">
        <v>13174.441113730167</v>
      </c>
      <c r="L162">
        <v>3426.8971048000008</v>
      </c>
      <c r="M162">
        <v>4756.7219296865933</v>
      </c>
      <c r="N162">
        <v>0.88092708038171019</v>
      </c>
      <c r="O162">
        <v>0.19181341725413809</v>
      </c>
      <c r="P162">
        <v>3.3916894378649108E-2</v>
      </c>
      <c r="Q162">
        <v>9491.2956395949423</v>
      </c>
      <c r="R162">
        <v>237.24250000000001</v>
      </c>
      <c r="S162">
        <v>57420.236277226897</v>
      </c>
      <c r="T162">
        <v>12.098801858857502</v>
      </c>
      <c r="U162">
        <v>14.444701538720933</v>
      </c>
      <c r="V162">
        <v>34.423000000000002</v>
      </c>
      <c r="W162">
        <v>99.552540592046014</v>
      </c>
      <c r="X162">
        <v>0.11471186627565091</v>
      </c>
      <c r="Y162">
        <v>0.1632956422791064</v>
      </c>
      <c r="Z162">
        <v>0.28481291292784966</v>
      </c>
      <c r="AA162">
        <v>194.05178494228829</v>
      </c>
      <c r="AB162">
        <v>6.8742293504241756</v>
      </c>
      <c r="AC162">
        <v>1.406264811566394</v>
      </c>
      <c r="AD162">
        <v>3.0902964523820082</v>
      </c>
      <c r="AE162">
        <v>0.84829312404229196</v>
      </c>
      <c r="AF162">
        <v>13</v>
      </c>
      <c r="AG162">
        <v>0.11618293135963789</v>
      </c>
      <c r="AH162">
        <v>119.196</v>
      </c>
      <c r="AI162">
        <v>2.9693013116140521</v>
      </c>
      <c r="AJ162">
        <v>11582.570000000065</v>
      </c>
      <c r="AK162">
        <v>0.67149269981457116</v>
      </c>
      <c r="AL162">
        <v>45147454.109999999</v>
      </c>
      <c r="AM162">
        <v>3426.8971048000008</v>
      </c>
    </row>
    <row r="163" spans="1:39" ht="15" x14ac:dyDescent="0.25">
      <c r="A163" t="s">
        <v>324</v>
      </c>
      <c r="B163">
        <v>459670.57142857142</v>
      </c>
      <c r="C163">
        <v>0.35537526569260791</v>
      </c>
      <c r="D163">
        <v>244669</v>
      </c>
      <c r="E163">
        <v>2.208172303958986E-3</v>
      </c>
      <c r="F163">
        <v>0.74025834797880519</v>
      </c>
      <c r="G163">
        <v>41.7</v>
      </c>
      <c r="H163">
        <v>55.399047619047614</v>
      </c>
      <c r="I163">
        <v>1.3333333333333334E-2</v>
      </c>
      <c r="J163">
        <v>72.961904761904776</v>
      </c>
      <c r="K163">
        <v>11383.876032108934</v>
      </c>
      <c r="L163">
        <v>2026.7932264285714</v>
      </c>
      <c r="M163">
        <v>2432.973607770642</v>
      </c>
      <c r="N163">
        <v>0.37965609361181674</v>
      </c>
      <c r="O163">
        <v>0.13189910456990914</v>
      </c>
      <c r="P163">
        <v>1.3738848108734603E-2</v>
      </c>
      <c r="Q163">
        <v>9483.3592763559645</v>
      </c>
      <c r="R163">
        <v>128.2657142857143</v>
      </c>
      <c r="S163">
        <v>62525.264569829</v>
      </c>
      <c r="T163">
        <v>12.676809302118368</v>
      </c>
      <c r="U163">
        <v>15.801519819348229</v>
      </c>
      <c r="V163">
        <v>15.521904761904761</v>
      </c>
      <c r="W163">
        <v>130.57632149650266</v>
      </c>
      <c r="X163">
        <v>0.12040524442479408</v>
      </c>
      <c r="Y163">
        <v>0.14764157565168631</v>
      </c>
      <c r="Z163">
        <v>0.27401926763869028</v>
      </c>
      <c r="AA163">
        <v>174.47418445403889</v>
      </c>
      <c r="AB163">
        <v>5.9704549207287547</v>
      </c>
      <c r="AC163">
        <v>1.2261336276113188</v>
      </c>
      <c r="AD163">
        <v>2.9572540133865961</v>
      </c>
      <c r="AE163">
        <v>0.94775286459531571</v>
      </c>
      <c r="AF163">
        <v>27.666666666666668</v>
      </c>
      <c r="AG163">
        <v>5.3048438674352501E-2</v>
      </c>
      <c r="AH163">
        <v>49.037142857142868</v>
      </c>
      <c r="AI163">
        <v>3.4977638502035462</v>
      </c>
      <c r="AJ163">
        <v>17298.454761904897</v>
      </c>
      <c r="AK163">
        <v>0.44408698185680823</v>
      </c>
      <c r="AL163">
        <v>23072762.83238095</v>
      </c>
      <c r="AM163">
        <v>2026.7932264285714</v>
      </c>
    </row>
    <row r="164" spans="1:39" ht="15" x14ac:dyDescent="0.25">
      <c r="A164" t="s">
        <v>325</v>
      </c>
      <c r="B164">
        <v>701403.55</v>
      </c>
      <c r="C164">
        <v>0.35446551080373784</v>
      </c>
      <c r="D164">
        <v>712150.05</v>
      </c>
      <c r="E164">
        <v>5.2368427754094869E-3</v>
      </c>
      <c r="F164">
        <v>0.69676296466968068</v>
      </c>
      <c r="G164">
        <v>36.578947368421055</v>
      </c>
      <c r="H164">
        <v>65.522500000000008</v>
      </c>
      <c r="I164">
        <v>1.6999999999999998E-2</v>
      </c>
      <c r="J164">
        <v>-71.081999999999994</v>
      </c>
      <c r="K164">
        <v>10733.240420280636</v>
      </c>
      <c r="L164">
        <v>2143.5654541499998</v>
      </c>
      <c r="M164">
        <v>2666.8439039926807</v>
      </c>
      <c r="N164">
        <v>0.56965787503055709</v>
      </c>
      <c r="O164">
        <v>0.14845503722963607</v>
      </c>
      <c r="P164">
        <v>7.669212348133698E-3</v>
      </c>
      <c r="Q164">
        <v>8627.20286761229</v>
      </c>
      <c r="R164">
        <v>135.7175</v>
      </c>
      <c r="S164">
        <v>57097.895463002198</v>
      </c>
      <c r="T164">
        <v>12.405179877318696</v>
      </c>
      <c r="U164">
        <v>15.794318744082377</v>
      </c>
      <c r="V164">
        <v>16.996000000000002</v>
      </c>
      <c r="W164">
        <v>126.12176124676394</v>
      </c>
      <c r="X164">
        <v>0.11767535357676731</v>
      </c>
      <c r="Y164">
        <v>0.16747660318742533</v>
      </c>
      <c r="Z164">
        <v>0.29196297013925349</v>
      </c>
      <c r="AA164">
        <v>173.36078974427988</v>
      </c>
      <c r="AB164">
        <v>5.873579998611449</v>
      </c>
      <c r="AC164">
        <v>1.441294267487814</v>
      </c>
      <c r="AD164">
        <v>2.92085296905198</v>
      </c>
      <c r="AE164">
        <v>1.2508547317260927</v>
      </c>
      <c r="AF164">
        <v>65.650000000000006</v>
      </c>
      <c r="AG164">
        <v>2.3292988597058261E-2</v>
      </c>
      <c r="AH164">
        <v>29.446499999999997</v>
      </c>
      <c r="AI164">
        <v>3.137818107036431</v>
      </c>
      <c r="AJ164">
        <v>-8298.4409999999916</v>
      </c>
      <c r="AK164">
        <v>0.55920097357801923</v>
      </c>
      <c r="AL164">
        <v>23007403.375999998</v>
      </c>
      <c r="AM164">
        <v>2143.5654541499998</v>
      </c>
    </row>
    <row r="165" spans="1:39" ht="15" x14ac:dyDescent="0.25">
      <c r="A165" t="s">
        <v>326</v>
      </c>
      <c r="B165">
        <v>2285387.1428571427</v>
      </c>
      <c r="C165">
        <v>0.33827489104995767</v>
      </c>
      <c r="D165">
        <v>2068336.8095238095</v>
      </c>
      <c r="E165">
        <v>2.0058322573659605E-3</v>
      </c>
      <c r="F165">
        <v>0.76654319642521374</v>
      </c>
      <c r="G165">
        <v>141.6</v>
      </c>
      <c r="H165">
        <v>261.82095238095241</v>
      </c>
      <c r="I165">
        <v>6.8571428571428575E-2</v>
      </c>
      <c r="J165">
        <v>-90.474761904761863</v>
      </c>
      <c r="K165">
        <v>11203.91651442349</v>
      </c>
      <c r="L165">
        <v>6520.6370282380958</v>
      </c>
      <c r="M165">
        <v>8030.761267717071</v>
      </c>
      <c r="N165">
        <v>0.39295618832928503</v>
      </c>
      <c r="O165">
        <v>0.15245568853964492</v>
      </c>
      <c r="P165">
        <v>2.181563703101639E-2</v>
      </c>
      <c r="Q165">
        <v>9097.1043030402707</v>
      </c>
      <c r="R165">
        <v>388.62333333333333</v>
      </c>
      <c r="S165">
        <v>64819.232243487088</v>
      </c>
      <c r="T165">
        <v>13.448571208012657</v>
      </c>
      <c r="U165">
        <v>16.778809888507539</v>
      </c>
      <c r="V165">
        <v>38.096666666666664</v>
      </c>
      <c r="W165">
        <v>171.16030347986947</v>
      </c>
      <c r="X165">
        <v>0.11889479163782415</v>
      </c>
      <c r="Y165">
        <v>0.15673895005152583</v>
      </c>
      <c r="Z165">
        <v>0.2817103526600947</v>
      </c>
      <c r="AA165">
        <v>826.02129581723079</v>
      </c>
      <c r="AB165">
        <v>1.1715611141187074</v>
      </c>
      <c r="AC165">
        <v>0.23032815071531415</v>
      </c>
      <c r="AD165">
        <v>0.60453389936225377</v>
      </c>
      <c r="AE165">
        <v>0.84458468397287589</v>
      </c>
      <c r="AF165">
        <v>32.761904761904759</v>
      </c>
      <c r="AG165">
        <v>8.4440289332930643E-2</v>
      </c>
      <c r="AH165">
        <v>95.525714285714287</v>
      </c>
      <c r="AI165">
        <v>3.4047085577227834</v>
      </c>
      <c r="AJ165">
        <v>41956.479047619272</v>
      </c>
      <c r="AK165">
        <v>0.42142594298154346</v>
      </c>
      <c r="AL165">
        <v>73056672.885238096</v>
      </c>
      <c r="AM165">
        <v>6520.6370282380958</v>
      </c>
    </row>
    <row r="166" spans="1:39" ht="15" x14ac:dyDescent="0.25">
      <c r="A166" t="s">
        <v>327</v>
      </c>
      <c r="B166">
        <v>748453.8</v>
      </c>
      <c r="C166">
        <v>0.36944116749826778</v>
      </c>
      <c r="D166">
        <v>727120.75</v>
      </c>
      <c r="E166">
        <v>2.4215903307875583E-3</v>
      </c>
      <c r="F166">
        <v>0.71094991937803065</v>
      </c>
      <c r="G166">
        <v>51.3</v>
      </c>
      <c r="H166">
        <v>70.868499999999997</v>
      </c>
      <c r="I166">
        <v>5.6000000000000008E-2</v>
      </c>
      <c r="J166">
        <v>-38.488999999999976</v>
      </c>
      <c r="K166">
        <v>10500.155357840533</v>
      </c>
      <c r="L166">
        <v>2423.1776697</v>
      </c>
      <c r="M166">
        <v>2998.479459504124</v>
      </c>
      <c r="N166">
        <v>0.47849940497493504</v>
      </c>
      <c r="O166">
        <v>0.15498574392462752</v>
      </c>
      <c r="P166">
        <v>1.394183514582426E-2</v>
      </c>
      <c r="Q166">
        <v>8485.548203724491</v>
      </c>
      <c r="R166">
        <v>149.9905</v>
      </c>
      <c r="S166">
        <v>57908.448815091615</v>
      </c>
      <c r="T166">
        <v>12.722139068807689</v>
      </c>
      <c r="U166">
        <v>16.15554098226221</v>
      </c>
      <c r="V166">
        <v>18.977</v>
      </c>
      <c r="W166">
        <v>127.6902392211625</v>
      </c>
      <c r="X166">
        <v>0.11384834242085745</v>
      </c>
      <c r="Y166">
        <v>0.16672167921643291</v>
      </c>
      <c r="Z166">
        <v>0.2859416738962593</v>
      </c>
      <c r="AA166">
        <v>173.62144149012661</v>
      </c>
      <c r="AB166">
        <v>5.6735404724711884</v>
      </c>
      <c r="AC166">
        <v>1.2525061811351899</v>
      </c>
      <c r="AD166">
        <v>2.9947217490865561</v>
      </c>
      <c r="AE166">
        <v>1.2279688864512051</v>
      </c>
      <c r="AF166">
        <v>80.55</v>
      </c>
      <c r="AG166">
        <v>2.2784870487478993E-2</v>
      </c>
      <c r="AH166">
        <v>19.549999999999997</v>
      </c>
      <c r="AI166">
        <v>3.3068928944842613</v>
      </c>
      <c r="AJ166">
        <v>27586.953999999911</v>
      </c>
      <c r="AK166">
        <v>0.47482188044437706</v>
      </c>
      <c r="AL166">
        <v>25443741.991500001</v>
      </c>
      <c r="AM166">
        <v>2423.1776697</v>
      </c>
    </row>
    <row r="167" spans="1:39" ht="15" x14ac:dyDescent="0.25">
      <c r="A167" t="s">
        <v>329</v>
      </c>
      <c r="B167">
        <v>685100.33333333337</v>
      </c>
      <c r="C167">
        <v>0.31603059617856755</v>
      </c>
      <c r="D167">
        <v>636375</v>
      </c>
      <c r="E167">
        <v>3.0523701915908608E-3</v>
      </c>
      <c r="F167">
        <v>0.76313120310428384</v>
      </c>
      <c r="G167">
        <v>71</v>
      </c>
      <c r="H167">
        <v>81.096666666666664</v>
      </c>
      <c r="I167">
        <v>1.3333333333333334E-2</v>
      </c>
      <c r="J167">
        <v>10.273333333333369</v>
      </c>
      <c r="K167">
        <v>11426.151869459994</v>
      </c>
      <c r="L167">
        <v>3008.3833282380951</v>
      </c>
      <c r="M167">
        <v>3660.413618249554</v>
      </c>
      <c r="N167">
        <v>0.39844377601375008</v>
      </c>
      <c r="O167">
        <v>0.14443764903717199</v>
      </c>
      <c r="P167">
        <v>1.4206732812832084E-2</v>
      </c>
      <c r="Q167">
        <v>9390.8089016557915</v>
      </c>
      <c r="R167">
        <v>187.47047619047621</v>
      </c>
      <c r="S167">
        <v>63809.260490540728</v>
      </c>
      <c r="T167">
        <v>13.560484444534758</v>
      </c>
      <c r="U167">
        <v>16.047237887108572</v>
      </c>
      <c r="V167">
        <v>20.597619047619048</v>
      </c>
      <c r="W167">
        <v>146.0549066998035</v>
      </c>
      <c r="X167">
        <v>0.11627162644266334</v>
      </c>
      <c r="Y167">
        <v>0.15655501492354579</v>
      </c>
      <c r="Z167">
        <v>0.27866778866093483</v>
      </c>
      <c r="AA167">
        <v>171.26330339306071</v>
      </c>
      <c r="AB167">
        <v>5.9018008354915032</v>
      </c>
      <c r="AC167">
        <v>1.1552146812413866</v>
      </c>
      <c r="AD167">
        <v>2.9810930485476592</v>
      </c>
      <c r="AE167">
        <v>1.1455663690407161</v>
      </c>
      <c r="AF167">
        <v>59.38095238095238</v>
      </c>
      <c r="AG167">
        <v>4.5233618434909036E-2</v>
      </c>
      <c r="AH167">
        <v>48.730476190476189</v>
      </c>
      <c r="AI167">
        <v>3.5074693847217553</v>
      </c>
      <c r="AJ167">
        <v>-13971.831428571371</v>
      </c>
      <c r="AK167">
        <v>0.44146520437752201</v>
      </c>
      <c r="AL167">
        <v>34374244.789999999</v>
      </c>
      <c r="AM167">
        <v>3008.3833282380951</v>
      </c>
    </row>
    <row r="168" spans="1:39" ht="15" x14ac:dyDescent="0.25">
      <c r="A168" t="s">
        <v>330</v>
      </c>
      <c r="B168">
        <v>5903379.0476190476</v>
      </c>
      <c r="C168">
        <v>0.39731291735341534</v>
      </c>
      <c r="D168">
        <v>5696918.0952380951</v>
      </c>
      <c r="E168">
        <v>1.8223470781294009E-3</v>
      </c>
      <c r="F168">
        <v>0.77130943128582274</v>
      </c>
      <c r="G168">
        <v>165.21052631578948</v>
      </c>
      <c r="H168">
        <v>177.99666666666667</v>
      </c>
      <c r="I168">
        <v>4.5238095238095244E-2</v>
      </c>
      <c r="J168">
        <v>-18.028571428571453</v>
      </c>
      <c r="K168">
        <v>11996.085139041405</v>
      </c>
      <c r="L168">
        <v>9297.8564802857145</v>
      </c>
      <c r="M168">
        <v>11115.283265090844</v>
      </c>
      <c r="N168">
        <v>0.21632283421636281</v>
      </c>
      <c r="O168">
        <v>0.12821526932466393</v>
      </c>
      <c r="P168">
        <v>4.3998725657208609E-2</v>
      </c>
      <c r="Q168">
        <v>10034.641069238078</v>
      </c>
      <c r="R168">
        <v>519.1209523809523</v>
      </c>
      <c r="S168">
        <v>71604.576844188981</v>
      </c>
      <c r="T168">
        <v>12.976606974794388</v>
      </c>
      <c r="U168">
        <v>17.910770963185019</v>
      </c>
      <c r="V168">
        <v>58.722380952380959</v>
      </c>
      <c r="W168">
        <v>158.33582238134238</v>
      </c>
      <c r="X168">
        <v>0.11610205991797246</v>
      </c>
      <c r="Y168">
        <v>0.1511444061705684</v>
      </c>
      <c r="Z168">
        <v>0.27338436487493967</v>
      </c>
      <c r="AA168">
        <v>154.61623595467623</v>
      </c>
      <c r="AB168">
        <v>6.5731749025682396</v>
      </c>
      <c r="AC168">
        <v>1.2522547314403829</v>
      </c>
      <c r="AD168">
        <v>3.4836548852218643</v>
      </c>
      <c r="AE168">
        <v>0.86335369838688103</v>
      </c>
      <c r="AF168">
        <v>35.047619047619051</v>
      </c>
      <c r="AG168">
        <v>0.10175019593609382</v>
      </c>
      <c r="AH168">
        <v>142.98263157894738</v>
      </c>
      <c r="AI168">
        <v>3.9881656405817902</v>
      </c>
      <c r="AJ168">
        <v>151906.63571428647</v>
      </c>
      <c r="AK168">
        <v>0.39909978118509937</v>
      </c>
      <c r="AL168">
        <v>111537877.94809523</v>
      </c>
      <c r="AM168">
        <v>9297.8564802857145</v>
      </c>
    </row>
    <row r="169" spans="1:39" ht="15" x14ac:dyDescent="0.25">
      <c r="A169" t="s">
        <v>331</v>
      </c>
      <c r="B169">
        <v>1768268.8235294118</v>
      </c>
      <c r="C169">
        <v>0.40046624888880744</v>
      </c>
      <c r="D169">
        <v>1858162.7647058824</v>
      </c>
      <c r="E169">
        <v>2.7589725001321225E-3</v>
      </c>
      <c r="F169">
        <v>0.75198742017906406</v>
      </c>
      <c r="G169">
        <v>51.5625</v>
      </c>
      <c r="H169">
        <v>31.878823529411768</v>
      </c>
      <c r="I169">
        <v>0</v>
      </c>
      <c r="J169">
        <v>-11.571764705882359</v>
      </c>
      <c r="K169">
        <v>13328.95249301496</v>
      </c>
      <c r="L169">
        <v>3232.5302440588234</v>
      </c>
      <c r="M169">
        <v>3769.8226593047343</v>
      </c>
      <c r="N169">
        <v>0.10653124302020715</v>
      </c>
      <c r="O169">
        <v>0.12297065022998327</v>
      </c>
      <c r="P169">
        <v>1.026650084143322E-2</v>
      </c>
      <c r="Q169">
        <v>11429.249052060308</v>
      </c>
      <c r="R169">
        <v>208.27235294117651</v>
      </c>
      <c r="S169">
        <v>73359.810556313401</v>
      </c>
      <c r="T169">
        <v>14.424551562857456</v>
      </c>
      <c r="U169">
        <v>15.520688168207348</v>
      </c>
      <c r="V169">
        <v>22.715882352941179</v>
      </c>
      <c r="W169">
        <v>142.3026494782091</v>
      </c>
      <c r="X169">
        <v>0.11863875510139328</v>
      </c>
      <c r="Y169">
        <v>0.13905819165400529</v>
      </c>
      <c r="Z169">
        <v>0.26361398940103442</v>
      </c>
      <c r="AA169">
        <v>166.81028587704523</v>
      </c>
      <c r="AB169">
        <v>7.0122025241722019</v>
      </c>
      <c r="AC169">
        <v>1.3345272937082897</v>
      </c>
      <c r="AD169">
        <v>3.3068700565785307</v>
      </c>
      <c r="AE169">
        <v>0.82747728422161326</v>
      </c>
      <c r="AF169">
        <v>19.705882352941178</v>
      </c>
      <c r="AG169">
        <v>0.20741552228785068</v>
      </c>
      <c r="AH169">
        <v>104.08466666666666</v>
      </c>
      <c r="AI169">
        <v>5.3324923801560162</v>
      </c>
      <c r="AJ169">
        <v>66743.016666666837</v>
      </c>
      <c r="AK169">
        <v>0.26720776739212643</v>
      </c>
      <c r="AL169">
        <v>43086242.055294119</v>
      </c>
      <c r="AM169">
        <v>3232.5302440588234</v>
      </c>
    </row>
    <row r="170" spans="1:39" ht="15" x14ac:dyDescent="0.25">
      <c r="A170" t="s">
        <v>332</v>
      </c>
      <c r="B170">
        <v>570762.55000000005</v>
      </c>
      <c r="C170">
        <v>0.29277474504083723</v>
      </c>
      <c r="D170">
        <v>486798.2</v>
      </c>
      <c r="E170">
        <v>1.7720400762967019E-3</v>
      </c>
      <c r="F170">
        <v>0.73418977638491711</v>
      </c>
      <c r="G170">
        <v>58.421052631578945</v>
      </c>
      <c r="H170">
        <v>107.50150000000004</v>
      </c>
      <c r="I170">
        <v>3.6999999999999998E-2</v>
      </c>
      <c r="J170">
        <v>-23.52849999999998</v>
      </c>
      <c r="K170">
        <v>10819.169323538857</v>
      </c>
      <c r="L170">
        <v>3070.1171494499999</v>
      </c>
      <c r="M170">
        <v>3831.7231775714099</v>
      </c>
      <c r="N170">
        <v>0.56529626620629547</v>
      </c>
      <c r="O170">
        <v>0.15242117429747976</v>
      </c>
      <c r="P170">
        <v>2.0317557934613237E-2</v>
      </c>
      <c r="Q170">
        <v>8668.7152864870477</v>
      </c>
      <c r="R170">
        <v>191.71249999999998</v>
      </c>
      <c r="S170">
        <v>59494.467481254476</v>
      </c>
      <c r="T170">
        <v>12.394340483797352</v>
      </c>
      <c r="U170">
        <v>16.014173042707174</v>
      </c>
      <c r="V170">
        <v>25.082000000000001</v>
      </c>
      <c r="W170">
        <v>122.40320347061636</v>
      </c>
      <c r="X170">
        <v>0.11619900159491085</v>
      </c>
      <c r="Y170">
        <v>0.17116313600361402</v>
      </c>
      <c r="Z170">
        <v>0.29212735594312006</v>
      </c>
      <c r="AA170">
        <v>164.53766270466122</v>
      </c>
      <c r="AB170">
        <v>6.0296862970773626</v>
      </c>
      <c r="AC170">
        <v>1.2681164175227986</v>
      </c>
      <c r="AD170">
        <v>3.181137888971175</v>
      </c>
      <c r="AE170">
        <v>1.2241950077141754</v>
      </c>
      <c r="AF170">
        <v>48.05</v>
      </c>
      <c r="AG170">
        <v>3.0985074032933095E-2</v>
      </c>
      <c r="AH170">
        <v>60.340499999999984</v>
      </c>
      <c r="AI170">
        <v>3.1102779599528727</v>
      </c>
      <c r="AJ170">
        <v>5323.8464999997523</v>
      </c>
      <c r="AK170">
        <v>0.54210119212057517</v>
      </c>
      <c r="AL170">
        <v>33216117.283</v>
      </c>
      <c r="AM170">
        <v>3070.1171494499999</v>
      </c>
    </row>
    <row r="171" spans="1:39" ht="15" x14ac:dyDescent="0.25">
      <c r="A171" t="s">
        <v>333</v>
      </c>
      <c r="B171">
        <v>1579188.0909090908</v>
      </c>
      <c r="C171">
        <v>0.2504371110933466</v>
      </c>
      <c r="D171">
        <v>1303645.3181818181</v>
      </c>
      <c r="E171">
        <v>2.8546906066814815E-3</v>
      </c>
      <c r="F171">
        <v>0.64217758244466017</v>
      </c>
      <c r="G171">
        <v>60.863636363636367</v>
      </c>
      <c r="H171">
        <v>615.74954545454557</v>
      </c>
      <c r="I171">
        <v>204.37363636363634</v>
      </c>
      <c r="J171">
        <v>-321.4849999999999</v>
      </c>
      <c r="K171">
        <v>13027.61963680038</v>
      </c>
      <c r="L171">
        <v>4721.337004363636</v>
      </c>
      <c r="M171">
        <v>6654.6110457665873</v>
      </c>
      <c r="N171">
        <v>0.9391702431077511</v>
      </c>
      <c r="O171">
        <v>0.18899971646952804</v>
      </c>
      <c r="P171">
        <v>3.6252657413853751E-2</v>
      </c>
      <c r="Q171">
        <v>9242.8817021738523</v>
      </c>
      <c r="R171">
        <v>324.08454545454543</v>
      </c>
      <c r="S171">
        <v>58221.078291859871</v>
      </c>
      <c r="T171">
        <v>11.795042258894284</v>
      </c>
      <c r="U171">
        <v>14.568226318048323</v>
      </c>
      <c r="V171">
        <v>43.49545454545455</v>
      </c>
      <c r="W171">
        <v>108.5478253694221</v>
      </c>
      <c r="X171">
        <v>0.11600873860349317</v>
      </c>
      <c r="Y171">
        <v>0.16735316632976388</v>
      </c>
      <c r="Z171">
        <v>0.28951086805937304</v>
      </c>
      <c r="AA171">
        <v>182.77622113525624</v>
      </c>
      <c r="AB171">
        <v>6.5609718544657092</v>
      </c>
      <c r="AC171">
        <v>1.471766894344593</v>
      </c>
      <c r="AD171">
        <v>3.0743496930896361</v>
      </c>
      <c r="AE171">
        <v>0.79792841285692306</v>
      </c>
      <c r="AF171">
        <v>14.363636363636363</v>
      </c>
      <c r="AG171">
        <v>0.12989200380090454</v>
      </c>
      <c r="AH171">
        <v>121.2909090909091</v>
      </c>
      <c r="AI171">
        <v>2.8785904173110857</v>
      </c>
      <c r="AJ171">
        <v>235598.42545454483</v>
      </c>
      <c r="AK171">
        <v>0.71339100350628737</v>
      </c>
      <c r="AL171">
        <v>61507782.670000002</v>
      </c>
      <c r="AM171">
        <v>4721.337004363636</v>
      </c>
    </row>
    <row r="172" spans="1:39" ht="15" x14ac:dyDescent="0.25">
      <c r="A172" t="s">
        <v>334</v>
      </c>
      <c r="B172">
        <v>685228.3</v>
      </c>
      <c r="C172">
        <v>0.33115534511803929</v>
      </c>
      <c r="D172">
        <v>612747</v>
      </c>
      <c r="E172">
        <v>2.529549671607408E-3</v>
      </c>
      <c r="F172">
        <v>0.66318025462648478</v>
      </c>
      <c r="G172">
        <v>43.3</v>
      </c>
      <c r="H172">
        <v>251.62849999999997</v>
      </c>
      <c r="I172">
        <v>56.560500000000005</v>
      </c>
      <c r="J172">
        <v>-242.02649999999988</v>
      </c>
      <c r="K172">
        <v>12361.553718377658</v>
      </c>
      <c r="L172">
        <v>3038.2943086</v>
      </c>
      <c r="M172">
        <v>4208.95396561908</v>
      </c>
      <c r="N172">
        <v>0.92803330902438064</v>
      </c>
      <c r="O172">
        <v>0.17630279093891466</v>
      </c>
      <c r="P172">
        <v>1.9034531212563256E-2</v>
      </c>
      <c r="Q172">
        <v>8923.366379103587</v>
      </c>
      <c r="R172">
        <v>200.619</v>
      </c>
      <c r="S172">
        <v>56694.061013662715</v>
      </c>
      <c r="T172">
        <v>12.76997692142818</v>
      </c>
      <c r="U172">
        <v>15.144599009066935</v>
      </c>
      <c r="V172">
        <v>28.660000000000004</v>
      </c>
      <c r="W172">
        <v>106.0116646406141</v>
      </c>
      <c r="X172">
        <v>0.1147426341647098</v>
      </c>
      <c r="Y172">
        <v>0.17284488276109833</v>
      </c>
      <c r="Z172">
        <v>0.29224463708333109</v>
      </c>
      <c r="AA172">
        <v>191.75064718086873</v>
      </c>
      <c r="AB172">
        <v>6.8772953093135563</v>
      </c>
      <c r="AC172">
        <v>1.3860753106489605</v>
      </c>
      <c r="AD172">
        <v>3.1872149309923588</v>
      </c>
      <c r="AE172">
        <v>0.99051086284434631</v>
      </c>
      <c r="AF172">
        <v>23.95</v>
      </c>
      <c r="AG172">
        <v>6.6506343825721265E-2</v>
      </c>
      <c r="AH172">
        <v>90.4255</v>
      </c>
      <c r="AI172">
        <v>2.9733250264694053</v>
      </c>
      <c r="AJ172">
        <v>-14359.014000000199</v>
      </c>
      <c r="AK172">
        <v>0.71612064427700117</v>
      </c>
      <c r="AL172">
        <v>37558038.308000006</v>
      </c>
      <c r="AM172">
        <v>3038.2943086</v>
      </c>
    </row>
    <row r="173" spans="1:39" ht="15" x14ac:dyDescent="0.25">
      <c r="A173" t="s">
        <v>336</v>
      </c>
      <c r="B173">
        <v>500089.75</v>
      </c>
      <c r="C173">
        <v>0.36079571120025938</v>
      </c>
      <c r="D173">
        <v>500101.55</v>
      </c>
      <c r="E173">
        <v>1.2910640682884784E-3</v>
      </c>
      <c r="F173">
        <v>0.67095426891382393</v>
      </c>
      <c r="G173">
        <v>40.75</v>
      </c>
      <c r="H173">
        <v>33.653499999999994</v>
      </c>
      <c r="I173">
        <v>0</v>
      </c>
      <c r="J173">
        <v>21.077999999999989</v>
      </c>
      <c r="K173">
        <v>10470.064818373474</v>
      </c>
      <c r="L173">
        <v>1057.77213815</v>
      </c>
      <c r="M173">
        <v>1259.3525421065096</v>
      </c>
      <c r="N173">
        <v>0.38364484695138878</v>
      </c>
      <c r="O173">
        <v>0.13923635094755593</v>
      </c>
      <c r="P173">
        <v>3.2254480213168395E-3</v>
      </c>
      <c r="Q173">
        <v>8794.1561073716712</v>
      </c>
      <c r="R173">
        <v>67.274000000000001</v>
      </c>
      <c r="S173">
        <v>53722.855687189716</v>
      </c>
      <c r="T173">
        <v>12.947795582245742</v>
      </c>
      <c r="U173">
        <v>15.72334242277849</v>
      </c>
      <c r="V173">
        <v>9.8925000000000001</v>
      </c>
      <c r="W173">
        <v>106.92667557745767</v>
      </c>
      <c r="X173">
        <v>0.1188898465870121</v>
      </c>
      <c r="Y173">
        <v>0.16402378343641605</v>
      </c>
      <c r="Z173">
        <v>0.28870959068318192</v>
      </c>
      <c r="AA173">
        <v>179.47929724452442</v>
      </c>
      <c r="AB173">
        <v>6.1646447161469</v>
      </c>
      <c r="AC173">
        <v>1.4983779488033069</v>
      </c>
      <c r="AD173">
        <v>2.7804243258561314</v>
      </c>
      <c r="AE173">
        <v>1.3614821443480623</v>
      </c>
      <c r="AF173">
        <v>78.75</v>
      </c>
      <c r="AG173">
        <v>3.2489087366263332E-2</v>
      </c>
      <c r="AH173">
        <v>8.1663157894736838</v>
      </c>
      <c r="AI173">
        <v>3.4910584742430197</v>
      </c>
      <c r="AJ173">
        <v>-10170.904500000062</v>
      </c>
      <c r="AK173">
        <v>0.4344855097719485</v>
      </c>
      <c r="AL173">
        <v>11074942.8495</v>
      </c>
      <c r="AM173">
        <v>1057.77213815</v>
      </c>
    </row>
    <row r="174" spans="1:39" ht="15" x14ac:dyDescent="0.25">
      <c r="A174" t="s">
        <v>337</v>
      </c>
      <c r="B174">
        <v>1469095.3333333333</v>
      </c>
      <c r="C174">
        <v>0.34569647030722839</v>
      </c>
      <c r="D174">
        <v>1385805.0476190476</v>
      </c>
      <c r="E174">
        <v>3.4899735377345773E-3</v>
      </c>
      <c r="F174">
        <v>0.74668698477374451</v>
      </c>
      <c r="G174">
        <v>72.684210526315795</v>
      </c>
      <c r="H174">
        <v>86.151428571428582</v>
      </c>
      <c r="I174">
        <v>5.0952380952381138E-2</v>
      </c>
      <c r="J174">
        <v>34.477619047619072</v>
      </c>
      <c r="K174">
        <v>10213.410291549046</v>
      </c>
      <c r="L174">
        <v>3459.9731494285711</v>
      </c>
      <c r="M174">
        <v>4055.9707310245644</v>
      </c>
      <c r="N174">
        <v>0.28983332101563508</v>
      </c>
      <c r="O174">
        <v>0.12297539724956569</v>
      </c>
      <c r="P174">
        <v>1.6249133584764121E-2</v>
      </c>
      <c r="Q174">
        <v>8712.6184374438271</v>
      </c>
      <c r="R174">
        <v>199.18619047619046</v>
      </c>
      <c r="S174">
        <v>61120.739647757182</v>
      </c>
      <c r="T174">
        <v>12.708377660528198</v>
      </c>
      <c r="U174">
        <v>17.370547331403262</v>
      </c>
      <c r="V174">
        <v>21.412857142857142</v>
      </c>
      <c r="W174">
        <v>161.58390850623795</v>
      </c>
      <c r="X174">
        <v>0.11610760535040412</v>
      </c>
      <c r="Y174">
        <v>0.15530036902166752</v>
      </c>
      <c r="Z174">
        <v>0.27651856246148987</v>
      </c>
      <c r="AA174">
        <v>146.67588363552292</v>
      </c>
      <c r="AB174">
        <v>6.0182206923704653</v>
      </c>
      <c r="AC174">
        <v>1.3081564477296357</v>
      </c>
      <c r="AD174">
        <v>2.7002202819509136</v>
      </c>
      <c r="AE174">
        <v>0.97268481113083372</v>
      </c>
      <c r="AF174">
        <v>43.952380952380949</v>
      </c>
      <c r="AG174">
        <v>4.8980330964807021E-2</v>
      </c>
      <c r="AH174">
        <v>53.19714285714285</v>
      </c>
      <c r="AI174">
        <v>3.785156287357335</v>
      </c>
      <c r="AJ174">
        <v>-36490.243809523759</v>
      </c>
      <c r="AK174">
        <v>0.4208292589635878</v>
      </c>
      <c r="AL174">
        <v>35338125.372857146</v>
      </c>
      <c r="AM174">
        <v>3459.9731494285711</v>
      </c>
    </row>
    <row r="175" spans="1:39" ht="15" x14ac:dyDescent="0.25">
      <c r="A175" t="s">
        <v>338</v>
      </c>
      <c r="B175">
        <v>97508.238095238092</v>
      </c>
      <c r="C175">
        <v>0.38733310302919211</v>
      </c>
      <c r="D175">
        <v>151492.95238095237</v>
      </c>
      <c r="E175">
        <v>7.5787120288571984E-3</v>
      </c>
      <c r="F175">
        <v>0.69290326252681234</v>
      </c>
      <c r="G175">
        <v>52.7</v>
      </c>
      <c r="H175">
        <v>33.261904761904766</v>
      </c>
      <c r="I175">
        <v>0</v>
      </c>
      <c r="J175">
        <v>24.260952380952375</v>
      </c>
      <c r="K175">
        <v>11414.941291605084</v>
      </c>
      <c r="L175">
        <v>1389.4618985238096</v>
      </c>
      <c r="M175">
        <v>1679.280397660169</v>
      </c>
      <c r="N175">
        <v>0.41525547009971198</v>
      </c>
      <c r="O175">
        <v>0.1504902457859405</v>
      </c>
      <c r="P175">
        <v>1.3386663893650265E-2</v>
      </c>
      <c r="Q175">
        <v>9444.8943849227817</v>
      </c>
      <c r="R175">
        <v>89.299047619047613</v>
      </c>
      <c r="S175">
        <v>56544.007220255109</v>
      </c>
      <c r="T175">
        <v>13.362804487863146</v>
      </c>
      <c r="U175">
        <v>15.55964968911309</v>
      </c>
      <c r="V175">
        <v>12.060000000000002</v>
      </c>
      <c r="W175">
        <v>115.21242939666743</v>
      </c>
      <c r="X175">
        <v>0.1140370521616916</v>
      </c>
      <c r="Y175">
        <v>0.18187750241507275</v>
      </c>
      <c r="Z175">
        <v>0.30046230494493498</v>
      </c>
      <c r="AA175">
        <v>182.02675320852217</v>
      </c>
      <c r="AB175">
        <v>6.941112794522776</v>
      </c>
      <c r="AC175">
        <v>1.3991422671343985</v>
      </c>
      <c r="AD175">
        <v>3.0764055587855634</v>
      </c>
      <c r="AE175">
        <v>1.3668132640737221</v>
      </c>
      <c r="AF175">
        <v>119.57142857142857</v>
      </c>
      <c r="AG175">
        <v>2.3931817968809964E-2</v>
      </c>
      <c r="AH175">
        <v>9.812380952380952</v>
      </c>
      <c r="AI175">
        <v>3.5085033765266203</v>
      </c>
      <c r="AJ175">
        <v>-39791.07666666666</v>
      </c>
      <c r="AK175">
        <v>0.47133697052113854</v>
      </c>
      <c r="AL175">
        <v>15860625.998571429</v>
      </c>
      <c r="AM175">
        <v>1389.4618985238096</v>
      </c>
    </row>
    <row r="176" spans="1:39" ht="15" x14ac:dyDescent="0.25">
      <c r="A176" t="s">
        <v>339</v>
      </c>
      <c r="B176">
        <v>645408.6</v>
      </c>
      <c r="C176">
        <v>0.4409149028562801</v>
      </c>
      <c r="D176">
        <v>661869.85</v>
      </c>
      <c r="E176">
        <v>8.3861157890656088E-4</v>
      </c>
      <c r="F176">
        <v>0.68482242748907729</v>
      </c>
      <c r="G176">
        <v>47.736842105263158</v>
      </c>
      <c r="H176">
        <v>37.954499999999996</v>
      </c>
      <c r="I176">
        <v>0</v>
      </c>
      <c r="J176">
        <v>48.165500000000009</v>
      </c>
      <c r="K176">
        <v>10097.955432013618</v>
      </c>
      <c r="L176">
        <v>1306.3068006500002</v>
      </c>
      <c r="M176">
        <v>1492.1996341333702</v>
      </c>
      <c r="N176">
        <v>0.22766401625714441</v>
      </c>
      <c r="O176">
        <v>0.10956757825097525</v>
      </c>
      <c r="P176">
        <v>7.8084399047180291E-3</v>
      </c>
      <c r="Q176">
        <v>8839.9886662356676</v>
      </c>
      <c r="R176">
        <v>77.64200000000001</v>
      </c>
      <c r="S176">
        <v>57084.359251436093</v>
      </c>
      <c r="T176">
        <v>13.175214445789653</v>
      </c>
      <c r="U176">
        <v>16.824744347775695</v>
      </c>
      <c r="V176">
        <v>9.9675000000000011</v>
      </c>
      <c r="W176">
        <v>131.05661406069729</v>
      </c>
      <c r="X176">
        <v>0.11657125313412753</v>
      </c>
      <c r="Y176">
        <v>0.15559836254025886</v>
      </c>
      <c r="Z176">
        <v>0.27891011466361176</v>
      </c>
      <c r="AA176">
        <v>162.08650211010442</v>
      </c>
      <c r="AB176">
        <v>6.0648947716175003</v>
      </c>
      <c r="AC176">
        <v>1.3848958342680724</v>
      </c>
      <c r="AD176">
        <v>2.9737386408557507</v>
      </c>
      <c r="AE176">
        <v>1.139848026282799</v>
      </c>
      <c r="AF176">
        <v>52.45</v>
      </c>
      <c r="AG176">
        <v>3.7338483730442303E-2</v>
      </c>
      <c r="AH176">
        <v>17.965555555555554</v>
      </c>
      <c r="AI176">
        <v>4.1000866635928217</v>
      </c>
      <c r="AJ176">
        <v>-14139.960500000045</v>
      </c>
      <c r="AK176">
        <v>0.40146218140855378</v>
      </c>
      <c r="AL176">
        <v>13191027.853499999</v>
      </c>
      <c r="AM176">
        <v>1306.3068006500002</v>
      </c>
    </row>
    <row r="177" spans="1:39" ht="15" x14ac:dyDescent="0.25">
      <c r="A177" t="s">
        <v>340</v>
      </c>
      <c r="B177">
        <v>390544.45</v>
      </c>
      <c r="C177">
        <v>0.46154198358481985</v>
      </c>
      <c r="D177">
        <v>335848</v>
      </c>
      <c r="E177">
        <v>1.9446874075038781E-3</v>
      </c>
      <c r="F177">
        <v>0.6895567679411494</v>
      </c>
      <c r="G177">
        <v>32.944444444444443</v>
      </c>
      <c r="H177">
        <v>17.6205</v>
      </c>
      <c r="I177">
        <v>0</v>
      </c>
      <c r="J177">
        <v>49.125</v>
      </c>
      <c r="K177">
        <v>11404.420550808916</v>
      </c>
      <c r="L177">
        <v>791.11568245000001</v>
      </c>
      <c r="M177">
        <v>937.71917856563891</v>
      </c>
      <c r="N177">
        <v>0.40264973633629436</v>
      </c>
      <c r="O177">
        <v>0.14281729689657729</v>
      </c>
      <c r="P177">
        <v>3.708206859096628E-3</v>
      </c>
      <c r="Q177">
        <v>9621.4476073749829</v>
      </c>
      <c r="R177">
        <v>51.418000000000006</v>
      </c>
      <c r="S177">
        <v>53048.413007118121</v>
      </c>
      <c r="T177">
        <v>13.452487455754792</v>
      </c>
      <c r="U177">
        <v>15.385967607647125</v>
      </c>
      <c r="V177">
        <v>7.7745000000000006</v>
      </c>
      <c r="W177">
        <v>101.75775708405685</v>
      </c>
      <c r="X177">
        <v>0.11847336223332998</v>
      </c>
      <c r="Y177">
        <v>0.17055138354411642</v>
      </c>
      <c r="Z177">
        <v>0.29555181874783476</v>
      </c>
      <c r="AA177">
        <v>201.85436029463708</v>
      </c>
      <c r="AB177">
        <v>7.3281389490835851</v>
      </c>
      <c r="AC177">
        <v>1.3117403484184844</v>
      </c>
      <c r="AD177">
        <v>2.7859528906447895</v>
      </c>
      <c r="AE177">
        <v>1.3250473470092561</v>
      </c>
      <c r="AF177">
        <v>82.65</v>
      </c>
      <c r="AG177">
        <v>7.9905547575395627E-3</v>
      </c>
      <c r="AH177">
        <v>5.9378947368421047</v>
      </c>
      <c r="AI177">
        <v>3.5953068044131715</v>
      </c>
      <c r="AJ177">
        <v>-22365.418500000087</v>
      </c>
      <c r="AK177">
        <v>0.49630612091976939</v>
      </c>
      <c r="AL177">
        <v>9022215.9470000006</v>
      </c>
      <c r="AM177">
        <v>791.11568245000001</v>
      </c>
    </row>
    <row r="178" spans="1:39" ht="15" x14ac:dyDescent="0.25">
      <c r="A178" t="s">
        <v>341</v>
      </c>
      <c r="B178">
        <v>467000.10526315792</v>
      </c>
      <c r="C178">
        <v>0.33073375595095639</v>
      </c>
      <c r="D178">
        <v>411161.05263157893</v>
      </c>
      <c r="E178">
        <v>4.4421561435290628E-3</v>
      </c>
      <c r="F178">
        <v>0.68306899300150403</v>
      </c>
      <c r="G178">
        <v>20.117647058823529</v>
      </c>
      <c r="H178">
        <v>26.424999999999994</v>
      </c>
      <c r="I178">
        <v>0</v>
      </c>
      <c r="J178">
        <v>57.765000000000001</v>
      </c>
      <c r="K178">
        <v>11242.457404068102</v>
      </c>
      <c r="L178">
        <v>1089.3346368</v>
      </c>
      <c r="M178">
        <v>1371.1569922250267</v>
      </c>
      <c r="N178">
        <v>0.57162070300930312</v>
      </c>
      <c r="O178">
        <v>0.16559598561917313</v>
      </c>
      <c r="P178">
        <v>1.4964352963094912E-3</v>
      </c>
      <c r="Q178">
        <v>8931.7257778970088</v>
      </c>
      <c r="R178">
        <v>70.930999999999997</v>
      </c>
      <c r="S178">
        <v>54269.710986733589</v>
      </c>
      <c r="T178">
        <v>13.124726847217717</v>
      </c>
      <c r="U178">
        <v>15.357666419478084</v>
      </c>
      <c r="V178">
        <v>10.9625</v>
      </c>
      <c r="W178">
        <v>99.369180095781061</v>
      </c>
      <c r="X178">
        <v>0.11430579057605246</v>
      </c>
      <c r="Y178">
        <v>0.17754539117318482</v>
      </c>
      <c r="Z178">
        <v>0.29791057731296777</v>
      </c>
      <c r="AA178">
        <v>195.9457569687001</v>
      </c>
      <c r="AB178">
        <v>5.7150537993586337</v>
      </c>
      <c r="AC178">
        <v>1.4431681935624419</v>
      </c>
      <c r="AD178">
        <v>2.7331779311831075</v>
      </c>
      <c r="AE178">
        <v>1.0692731118557421</v>
      </c>
      <c r="AF178">
        <v>48.4</v>
      </c>
      <c r="AG178">
        <v>2.8852964188488216E-2</v>
      </c>
      <c r="AH178">
        <v>17.5535</v>
      </c>
      <c r="AI178">
        <v>3.3346683626909539</v>
      </c>
      <c r="AJ178">
        <v>-23489.236000000034</v>
      </c>
      <c r="AK178">
        <v>0.51037908125672404</v>
      </c>
      <c r="AL178">
        <v>12246798.253</v>
      </c>
      <c r="AM178">
        <v>1089.3346368</v>
      </c>
    </row>
    <row r="179" spans="1:39" ht="15" x14ac:dyDescent="0.25">
      <c r="A179" t="s">
        <v>342</v>
      </c>
      <c r="B179">
        <v>840955.7</v>
      </c>
      <c r="C179">
        <v>0.4092214265724633</v>
      </c>
      <c r="D179">
        <v>969794.65</v>
      </c>
      <c r="E179">
        <v>1.0170534987036817E-2</v>
      </c>
      <c r="F179">
        <v>0.63730959509544394</v>
      </c>
      <c r="G179">
        <v>38.555555555555557</v>
      </c>
      <c r="H179">
        <v>31.9755</v>
      </c>
      <c r="I179">
        <v>0</v>
      </c>
      <c r="J179">
        <v>-31.084499999999991</v>
      </c>
      <c r="K179">
        <v>12342.945255742752</v>
      </c>
      <c r="L179">
        <v>1431.75034405</v>
      </c>
      <c r="M179">
        <v>1801.5231430016229</v>
      </c>
      <c r="N179">
        <v>0.57928194028150759</v>
      </c>
      <c r="O179">
        <v>0.16310972794279596</v>
      </c>
      <c r="P179">
        <v>2.2928221136054141E-3</v>
      </c>
      <c r="Q179">
        <v>9809.4860369407324</v>
      </c>
      <c r="R179">
        <v>97.478000000000009</v>
      </c>
      <c r="S179">
        <v>52500.772979544097</v>
      </c>
      <c r="T179">
        <v>13.149633763515869</v>
      </c>
      <c r="U179">
        <v>14.687933113625636</v>
      </c>
      <c r="V179">
        <v>13.379000000000001</v>
      </c>
      <c r="W179">
        <v>107.01475028402719</v>
      </c>
      <c r="X179">
        <v>0.10663271996883036</v>
      </c>
      <c r="Y179">
        <v>0.2108406493035142</v>
      </c>
      <c r="Z179">
        <v>0.32313728461237756</v>
      </c>
      <c r="AA179">
        <v>200.02645795767219</v>
      </c>
      <c r="AB179">
        <v>7.7280038423404358</v>
      </c>
      <c r="AC179">
        <v>1.4436662523685093</v>
      </c>
      <c r="AD179">
        <v>2.9122241141779881</v>
      </c>
      <c r="AE179">
        <v>1.4412955273555186</v>
      </c>
      <c r="AF179">
        <v>191.8</v>
      </c>
      <c r="AG179">
        <v>2.1204022800496419E-2</v>
      </c>
      <c r="AH179">
        <v>5.38</v>
      </c>
      <c r="AI179">
        <v>3.0588404895435826</v>
      </c>
      <c r="AJ179">
        <v>-50755.968999999808</v>
      </c>
      <c r="AK179">
        <v>0.52449903000717679</v>
      </c>
      <c r="AL179">
        <v>17672016.116499998</v>
      </c>
      <c r="AM179">
        <v>1431.75034405</v>
      </c>
    </row>
    <row r="180" spans="1:39" ht="15" x14ac:dyDescent="0.25">
      <c r="A180" t="s">
        <v>344</v>
      </c>
      <c r="B180">
        <v>740463.05</v>
      </c>
      <c r="C180">
        <v>0.44533606360795169</v>
      </c>
      <c r="D180">
        <v>740170</v>
      </c>
      <c r="E180">
        <v>6.3116898521339941E-3</v>
      </c>
      <c r="F180">
        <v>0.64856799856714031</v>
      </c>
      <c r="G180">
        <v>44.764705882352942</v>
      </c>
      <c r="H180">
        <v>23.054499999999997</v>
      </c>
      <c r="I180">
        <v>0</v>
      </c>
      <c r="J180">
        <v>23.342499999999987</v>
      </c>
      <c r="K180">
        <v>11070.407020942577</v>
      </c>
      <c r="L180">
        <v>1020.6143014999998</v>
      </c>
      <c r="M180">
        <v>1244.2161496946903</v>
      </c>
      <c r="N180">
        <v>0.48799047820319036</v>
      </c>
      <c r="O180">
        <v>0.14686923613523359</v>
      </c>
      <c r="P180">
        <v>6.6350058391769469E-3</v>
      </c>
      <c r="Q180">
        <v>9080.9106856332746</v>
      </c>
      <c r="R180">
        <v>68.736999999999995</v>
      </c>
      <c r="S180">
        <v>52229.545223096728</v>
      </c>
      <c r="T180">
        <v>11.620379126234779</v>
      </c>
      <c r="U180">
        <v>14.848106572879232</v>
      </c>
      <c r="V180">
        <v>9.8615000000000013</v>
      </c>
      <c r="W180">
        <v>103.49483359529481</v>
      </c>
      <c r="X180">
        <v>0.11405914647081264</v>
      </c>
      <c r="Y180">
        <v>0.18578273093582076</v>
      </c>
      <c r="Z180">
        <v>0.30464140790170102</v>
      </c>
      <c r="AA180">
        <v>189.61144255531485</v>
      </c>
      <c r="AB180">
        <v>5.7872507384889893</v>
      </c>
      <c r="AC180">
        <v>1.3489253263807413</v>
      </c>
      <c r="AD180">
        <v>2.8604925146037767</v>
      </c>
      <c r="AE180">
        <v>1.2903162145014169</v>
      </c>
      <c r="AF180">
        <v>92.5</v>
      </c>
      <c r="AG180">
        <v>2.1196374166698135E-2</v>
      </c>
      <c r="AH180">
        <v>6.9109999999999996</v>
      </c>
      <c r="AI180">
        <v>3.2387333383014969</v>
      </c>
      <c r="AJ180">
        <v>-26330.440000000061</v>
      </c>
      <c r="AK180">
        <v>0.53230115026628078</v>
      </c>
      <c r="AL180">
        <v>11298615.728999998</v>
      </c>
      <c r="AM180">
        <v>1020.6143014999998</v>
      </c>
    </row>
    <row r="181" spans="1:39" ht="15" x14ac:dyDescent="0.25">
      <c r="A181" t="s">
        <v>346</v>
      </c>
      <c r="B181">
        <v>438685.55</v>
      </c>
      <c r="C181">
        <v>0.41685237426580807</v>
      </c>
      <c r="D181">
        <v>528141.1</v>
      </c>
      <c r="E181">
        <v>1.1287498751387055E-3</v>
      </c>
      <c r="F181">
        <v>0.66459104568731353</v>
      </c>
      <c r="G181">
        <v>32.549999999999997</v>
      </c>
      <c r="H181">
        <v>20.58</v>
      </c>
      <c r="I181">
        <v>0</v>
      </c>
      <c r="J181">
        <v>18.257999999999996</v>
      </c>
      <c r="K181">
        <v>11178.229676204708</v>
      </c>
      <c r="L181">
        <v>853.51172425000004</v>
      </c>
      <c r="M181">
        <v>1015.5000425136179</v>
      </c>
      <c r="N181">
        <v>0.40390996374763616</v>
      </c>
      <c r="O181">
        <v>0.14270770891522405</v>
      </c>
      <c r="P181">
        <v>1.2373807177962733E-3</v>
      </c>
      <c r="Q181">
        <v>9395.125244292698</v>
      </c>
      <c r="R181">
        <v>56.827500000000001</v>
      </c>
      <c r="S181">
        <v>53678.386538207735</v>
      </c>
      <c r="T181">
        <v>12.67080198847389</v>
      </c>
      <c r="U181">
        <v>15.01934317451938</v>
      </c>
      <c r="V181">
        <v>8.7865000000000002</v>
      </c>
      <c r="W181">
        <v>97.138988704262218</v>
      </c>
      <c r="X181">
        <v>0.12114170312704481</v>
      </c>
      <c r="Y181">
        <v>0.16714644498722236</v>
      </c>
      <c r="Z181">
        <v>0.29395248824430248</v>
      </c>
      <c r="AA181">
        <v>195.70281843143644</v>
      </c>
      <c r="AB181">
        <v>5.9049809814909651</v>
      </c>
      <c r="AC181">
        <v>1.4374213943035172</v>
      </c>
      <c r="AD181">
        <v>2.7241552186926485</v>
      </c>
      <c r="AE181">
        <v>1.3236393077564685</v>
      </c>
      <c r="AF181">
        <v>82.5</v>
      </c>
      <c r="AG181">
        <v>2.4136820750225201E-2</v>
      </c>
      <c r="AH181">
        <v>6.1269999999999998</v>
      </c>
      <c r="AI181">
        <v>3.4740398350148349</v>
      </c>
      <c r="AJ181">
        <v>-5173.5979999999399</v>
      </c>
      <c r="AK181">
        <v>0.50429106139291946</v>
      </c>
      <c r="AL181">
        <v>9540750.084999999</v>
      </c>
      <c r="AM181">
        <v>853.51172425000004</v>
      </c>
    </row>
    <row r="182" spans="1:39" ht="15" x14ac:dyDescent="0.25">
      <c r="A182" t="s">
        <v>348</v>
      </c>
      <c r="B182">
        <v>1044836</v>
      </c>
      <c r="C182">
        <v>0.40355286343952607</v>
      </c>
      <c r="D182">
        <v>1171601.7</v>
      </c>
      <c r="E182">
        <v>8.4778302964101885E-3</v>
      </c>
      <c r="F182">
        <v>0.62639908604919248</v>
      </c>
      <c r="G182">
        <v>53</v>
      </c>
      <c r="H182">
        <v>38.366499999999995</v>
      </c>
      <c r="I182">
        <v>0</v>
      </c>
      <c r="J182">
        <v>-18.393000000000001</v>
      </c>
      <c r="K182">
        <v>11655.817306069897</v>
      </c>
      <c r="L182">
        <v>1513.774124</v>
      </c>
      <c r="M182">
        <v>1859.2568909059405</v>
      </c>
      <c r="N182">
        <v>0.49148704883001432</v>
      </c>
      <c r="O182">
        <v>0.15312113021030874</v>
      </c>
      <c r="P182">
        <v>1.2931573105684822E-2</v>
      </c>
      <c r="Q182">
        <v>9489.9605957101794</v>
      </c>
      <c r="R182">
        <v>99.308000000000007</v>
      </c>
      <c r="S182">
        <v>52642.480248318359</v>
      </c>
      <c r="T182">
        <v>13.29953276674588</v>
      </c>
      <c r="U182">
        <v>15.243224352519432</v>
      </c>
      <c r="V182">
        <v>12.994</v>
      </c>
      <c r="W182">
        <v>116.4979316607665</v>
      </c>
      <c r="X182">
        <v>0.10896562600080292</v>
      </c>
      <c r="Y182">
        <v>0.20329328074230602</v>
      </c>
      <c r="Z182">
        <v>0.31832703869698553</v>
      </c>
      <c r="AA182">
        <v>194.00311799754351</v>
      </c>
      <c r="AB182">
        <v>6.7787512177498472</v>
      </c>
      <c r="AC182">
        <v>1.4245366693805337</v>
      </c>
      <c r="AD182">
        <v>2.8058471776295653</v>
      </c>
      <c r="AE182">
        <v>1.5095505762584562</v>
      </c>
      <c r="AF182">
        <v>190.4</v>
      </c>
      <c r="AG182">
        <v>1.4687253915895218E-2</v>
      </c>
      <c r="AH182">
        <v>5.9530000000000003</v>
      </c>
      <c r="AI182">
        <v>3.1534666965958977</v>
      </c>
      <c r="AJ182">
        <v>-47911.222499999916</v>
      </c>
      <c r="AK182">
        <v>0.48949307079346299</v>
      </c>
      <c r="AL182">
        <v>17644274.632000003</v>
      </c>
      <c r="AM182">
        <v>1513.774124</v>
      </c>
    </row>
    <row r="183" spans="1:39" ht="15" x14ac:dyDescent="0.25">
      <c r="A183" t="s">
        <v>350</v>
      </c>
      <c r="B183">
        <v>1701602.7894736843</v>
      </c>
      <c r="C183">
        <v>0.40043936592703566</v>
      </c>
      <c r="D183">
        <v>1748236.5789473683</v>
      </c>
      <c r="E183">
        <v>4.0793404201395845E-3</v>
      </c>
      <c r="F183">
        <v>0.75954442165418012</v>
      </c>
      <c r="G183">
        <v>55.555555555555557</v>
      </c>
      <c r="H183">
        <v>30.405999999999995</v>
      </c>
      <c r="I183">
        <v>0</v>
      </c>
      <c r="J183">
        <v>-20.5215</v>
      </c>
      <c r="K183">
        <v>12308.652396330343</v>
      </c>
      <c r="L183">
        <v>3268.7498347499995</v>
      </c>
      <c r="M183">
        <v>3766.3608389805058</v>
      </c>
      <c r="N183">
        <v>7.8142469847202495E-2</v>
      </c>
      <c r="O183">
        <v>0.11272517145019793</v>
      </c>
      <c r="P183">
        <v>8.1104150333448834E-3</v>
      </c>
      <c r="Q183">
        <v>10682.435169273553</v>
      </c>
      <c r="R183">
        <v>202.37</v>
      </c>
      <c r="S183">
        <v>72539.844480407148</v>
      </c>
      <c r="T183">
        <v>14.390472896180261</v>
      </c>
      <c r="U183">
        <v>16.152343898552154</v>
      </c>
      <c r="V183">
        <v>19.934000000000001</v>
      </c>
      <c r="W183">
        <v>163.9786211874185</v>
      </c>
      <c r="X183">
        <v>0.11730497775890505</v>
      </c>
      <c r="Y183">
        <v>0.14133897255017758</v>
      </c>
      <c r="Z183">
        <v>0.26329629069520971</v>
      </c>
      <c r="AA183">
        <v>176.7626705040249</v>
      </c>
      <c r="AB183">
        <v>6.2838316364019331</v>
      </c>
      <c r="AC183">
        <v>1.24046370849627</v>
      </c>
      <c r="AD183">
        <v>2.9969051534810176</v>
      </c>
      <c r="AE183">
        <v>0.88348225776577261</v>
      </c>
      <c r="AF183">
        <v>25.05</v>
      </c>
      <c r="AG183">
        <v>0.14713182274118158</v>
      </c>
      <c r="AH183">
        <v>91.309473684210531</v>
      </c>
      <c r="AI183">
        <v>5.8086331562586988</v>
      </c>
      <c r="AJ183">
        <v>31337.891578947194</v>
      </c>
      <c r="AK183">
        <v>0.27027398859451846</v>
      </c>
      <c r="AL183">
        <v>40233905.486500002</v>
      </c>
      <c r="AM183">
        <v>3268.7498347499995</v>
      </c>
    </row>
    <row r="184" spans="1:39" ht="15" x14ac:dyDescent="0.25">
      <c r="A184" t="s">
        <v>351</v>
      </c>
      <c r="B184">
        <v>288643.84999999998</v>
      </c>
      <c r="C184">
        <v>0.3330832420752507</v>
      </c>
      <c r="D184">
        <v>279775.2</v>
      </c>
      <c r="E184">
        <v>2.2142010162006145E-3</v>
      </c>
      <c r="F184">
        <v>0.69061032970833414</v>
      </c>
      <c r="G184">
        <v>36</v>
      </c>
      <c r="H184">
        <v>41.457500000000003</v>
      </c>
      <c r="I184">
        <v>0</v>
      </c>
      <c r="J184">
        <v>9.1915000000000049</v>
      </c>
      <c r="K184">
        <v>10954.410535249273</v>
      </c>
      <c r="L184">
        <v>1256.4816205499999</v>
      </c>
      <c r="M184">
        <v>1531.9174478519506</v>
      </c>
      <c r="N184">
        <v>0.48828719279748956</v>
      </c>
      <c r="O184">
        <v>0.14376901647071208</v>
      </c>
      <c r="P184">
        <v>1.6629561991407193E-3</v>
      </c>
      <c r="Q184">
        <v>8984.8284715340633</v>
      </c>
      <c r="R184">
        <v>80.720499999999987</v>
      </c>
      <c r="S184">
        <v>53109.312194547871</v>
      </c>
      <c r="T184">
        <v>11.712638053530394</v>
      </c>
      <c r="U184">
        <v>15.565830495970669</v>
      </c>
      <c r="V184">
        <v>11.2135</v>
      </c>
      <c r="W184">
        <v>112.05079774824988</v>
      </c>
      <c r="X184">
        <v>0.11476017284974481</v>
      </c>
      <c r="Y184">
        <v>0.19646062288688934</v>
      </c>
      <c r="Z184">
        <v>0.31801953085284895</v>
      </c>
      <c r="AA184">
        <v>206.66561750925882</v>
      </c>
      <c r="AB184">
        <v>5.8215627010352122</v>
      </c>
      <c r="AC184">
        <v>1.4338252939145624</v>
      </c>
      <c r="AD184">
        <v>2.7582709619132317</v>
      </c>
      <c r="AE184">
        <v>1.2147067615262843</v>
      </c>
      <c r="AF184">
        <v>72.650000000000006</v>
      </c>
      <c r="AG184">
        <v>1.6099723785819125E-2</v>
      </c>
      <c r="AH184">
        <v>11.813157894736836</v>
      </c>
      <c r="AI184">
        <v>3.2414142065318248</v>
      </c>
      <c r="AJ184">
        <v>-11408.070500000031</v>
      </c>
      <c r="AK184">
        <v>0.51051792433549803</v>
      </c>
      <c r="AL184">
        <v>13764015.501499999</v>
      </c>
      <c r="AM184">
        <v>1256.4816205499999</v>
      </c>
    </row>
    <row r="185" spans="1:39" ht="15" x14ac:dyDescent="0.25">
      <c r="A185" t="s">
        <v>352</v>
      </c>
      <c r="B185">
        <v>14014.35</v>
      </c>
      <c r="C185">
        <v>0.30536076958227448</v>
      </c>
      <c r="D185">
        <v>72578.25</v>
      </c>
      <c r="E185">
        <v>2.1379597938451043E-3</v>
      </c>
      <c r="F185">
        <v>0.73781914019251604</v>
      </c>
      <c r="G185">
        <v>46.1</v>
      </c>
      <c r="H185">
        <v>49.634499999999981</v>
      </c>
      <c r="I185">
        <v>0.05</v>
      </c>
      <c r="J185">
        <v>-39.869</v>
      </c>
      <c r="K185">
        <v>10752.28231731807</v>
      </c>
      <c r="L185">
        <v>2128.9003172500002</v>
      </c>
      <c r="M185">
        <v>2625.4450138895472</v>
      </c>
      <c r="N185">
        <v>0.48511770977801044</v>
      </c>
      <c r="O185">
        <v>0.15508391472104283</v>
      </c>
      <c r="P185">
        <v>1.377714680313785E-2</v>
      </c>
      <c r="Q185">
        <v>8718.7265836461411</v>
      </c>
      <c r="R185">
        <v>135.2175</v>
      </c>
      <c r="S185">
        <v>56264.710581100815</v>
      </c>
      <c r="T185">
        <v>12.792353060809434</v>
      </c>
      <c r="U185">
        <v>15.744266217390498</v>
      </c>
      <c r="V185">
        <v>17.414999999999999</v>
      </c>
      <c r="W185">
        <v>122.24520914441574</v>
      </c>
      <c r="X185">
        <v>0.11301014917678699</v>
      </c>
      <c r="Y185">
        <v>0.16535007714877401</v>
      </c>
      <c r="Z185">
        <v>0.29550250638201325</v>
      </c>
      <c r="AA185">
        <v>169.48313506105285</v>
      </c>
      <c r="AB185">
        <v>5.7203158037397239</v>
      </c>
      <c r="AC185">
        <v>1.4527484925004026</v>
      </c>
      <c r="AD185">
        <v>2.7450313043304737</v>
      </c>
      <c r="AE185">
        <v>1.2740316944648851</v>
      </c>
      <c r="AF185">
        <v>95.75</v>
      </c>
      <c r="AG185">
        <v>2.9296012776793112E-2</v>
      </c>
      <c r="AH185">
        <v>15.633999999999997</v>
      </c>
      <c r="AI185">
        <v>3.2212667880937631</v>
      </c>
      <c r="AJ185">
        <v>-25725.038499999908</v>
      </c>
      <c r="AK185">
        <v>0.50909982444730062</v>
      </c>
      <c r="AL185">
        <v>22890537.236500002</v>
      </c>
      <c r="AM185">
        <v>2128.9003172500002</v>
      </c>
    </row>
    <row r="186" spans="1:39" ht="15" x14ac:dyDescent="0.25">
      <c r="A186" t="s">
        <v>353</v>
      </c>
      <c r="B186">
        <v>449747.95238095237</v>
      </c>
      <c r="C186">
        <v>0.39489022239131588</v>
      </c>
      <c r="D186">
        <v>475412.19047619047</v>
      </c>
      <c r="E186">
        <v>2.3876172674824328E-3</v>
      </c>
      <c r="F186">
        <v>0.70934880137643541</v>
      </c>
      <c r="G186">
        <v>42.55</v>
      </c>
      <c r="H186">
        <v>23.140476190476186</v>
      </c>
      <c r="I186">
        <v>0</v>
      </c>
      <c r="J186">
        <v>58.95809523809524</v>
      </c>
      <c r="K186">
        <v>10012.743001783063</v>
      </c>
      <c r="L186">
        <v>1251.9559688095239</v>
      </c>
      <c r="M186">
        <v>1435.6290621646233</v>
      </c>
      <c r="N186">
        <v>0.26884673624976829</v>
      </c>
      <c r="O186">
        <v>0.12084224727628769</v>
      </c>
      <c r="P186">
        <v>1.9060638769014945E-3</v>
      </c>
      <c r="Q186">
        <v>8731.721651230162</v>
      </c>
      <c r="R186">
        <v>75.248095238095246</v>
      </c>
      <c r="S186">
        <v>56459.564203491936</v>
      </c>
      <c r="T186">
        <v>13.995608178659795</v>
      </c>
      <c r="U186">
        <v>16.637709763259313</v>
      </c>
      <c r="V186">
        <v>10.406666666666666</v>
      </c>
      <c r="W186">
        <v>120.30326413928799</v>
      </c>
      <c r="X186">
        <v>0.11624270411236014</v>
      </c>
      <c r="Y186">
        <v>0.16842866576259205</v>
      </c>
      <c r="Z186">
        <v>0.29195690490216347</v>
      </c>
      <c r="AA186">
        <v>164.6064660045574</v>
      </c>
      <c r="AB186">
        <v>6.1626168818820064</v>
      </c>
      <c r="AC186">
        <v>1.3244042455994331</v>
      </c>
      <c r="AD186">
        <v>2.8071212896699183</v>
      </c>
      <c r="AE186">
        <v>1.2018165247429533</v>
      </c>
      <c r="AF186">
        <v>69.095238095238102</v>
      </c>
      <c r="AG186">
        <v>1.804023847316379E-2</v>
      </c>
      <c r="AH186">
        <v>12.59047619047619</v>
      </c>
      <c r="AI186">
        <v>3.7955583240680424</v>
      </c>
      <c r="AJ186">
        <v>-13219.614761904813</v>
      </c>
      <c r="AK186">
        <v>0.42342906897007931</v>
      </c>
      <c r="AL186">
        <v>12535513.365238097</v>
      </c>
      <c r="AM186">
        <v>1251.9559688095239</v>
      </c>
    </row>
    <row r="187" spans="1:39" ht="15" x14ac:dyDescent="0.25">
      <c r="A187" t="s">
        <v>354</v>
      </c>
      <c r="B187">
        <v>204339.71428571429</v>
      </c>
      <c r="C187">
        <v>0.3147719346088067</v>
      </c>
      <c r="D187">
        <v>168312.04761904763</v>
      </c>
      <c r="E187">
        <v>6.9246291136781709E-3</v>
      </c>
      <c r="F187">
        <v>0.7053206078120795</v>
      </c>
      <c r="G187">
        <v>41.80952380952381</v>
      </c>
      <c r="H187">
        <v>36.628095238095241</v>
      </c>
      <c r="I187">
        <v>0</v>
      </c>
      <c r="J187">
        <v>18.513333333333364</v>
      </c>
      <c r="K187">
        <v>10743.738217900591</v>
      </c>
      <c r="L187">
        <v>1334.6307425238097</v>
      </c>
      <c r="M187">
        <v>1564.2227985342151</v>
      </c>
      <c r="N187">
        <v>0.33113619607051059</v>
      </c>
      <c r="O187">
        <v>0.12776503146261206</v>
      </c>
      <c r="P187">
        <v>4.801955388495747E-3</v>
      </c>
      <c r="Q187">
        <v>9166.8036859420899</v>
      </c>
      <c r="R187">
        <v>85.47571428571429</v>
      </c>
      <c r="S187">
        <v>56475.553067148016</v>
      </c>
      <c r="T187">
        <v>13.743252051543465</v>
      </c>
      <c r="U187">
        <v>15.614151384130276</v>
      </c>
      <c r="V187">
        <v>11.066190476190476</v>
      </c>
      <c r="W187">
        <v>120.60435299711693</v>
      </c>
      <c r="X187">
        <v>0.11420062600973202</v>
      </c>
      <c r="Y187">
        <v>0.16690291691620202</v>
      </c>
      <c r="Z187">
        <v>0.28814352505969115</v>
      </c>
      <c r="AA187">
        <v>165.76284617709064</v>
      </c>
      <c r="AB187">
        <v>6.20064170459995</v>
      </c>
      <c r="AC187">
        <v>1.3475158312447426</v>
      </c>
      <c r="AD187">
        <v>3.2557743964754979</v>
      </c>
      <c r="AE187">
        <v>1.1445700260608831</v>
      </c>
      <c r="AF187">
        <v>62.666666666666664</v>
      </c>
      <c r="AG187">
        <v>2.7745444286894922E-2</v>
      </c>
      <c r="AH187">
        <v>14.468571428571428</v>
      </c>
      <c r="AI187">
        <v>3.7616168253987374</v>
      </c>
      <c r="AJ187">
        <v>-18916.298095238104</v>
      </c>
      <c r="AK187">
        <v>0.41908347777453886</v>
      </c>
      <c r="AL187">
        <v>14338923.315238096</v>
      </c>
      <c r="AM187">
        <v>1334.6307425238097</v>
      </c>
    </row>
    <row r="188" spans="1:39" ht="15" x14ac:dyDescent="0.25">
      <c r="A188" t="s">
        <v>355</v>
      </c>
      <c r="B188">
        <v>429773.55</v>
      </c>
      <c r="C188">
        <v>0.40613517985198999</v>
      </c>
      <c r="D188">
        <v>472968.05</v>
      </c>
      <c r="E188">
        <v>4.1591595071410721E-3</v>
      </c>
      <c r="F188">
        <v>0.67921423237642053</v>
      </c>
      <c r="G188">
        <v>31.65</v>
      </c>
      <c r="H188">
        <v>23.5535</v>
      </c>
      <c r="I188">
        <v>0</v>
      </c>
      <c r="J188">
        <v>27.846500000000006</v>
      </c>
      <c r="K188">
        <v>10951.393758626042</v>
      </c>
      <c r="L188">
        <v>866.11614804999988</v>
      </c>
      <c r="M188">
        <v>1032.0793320088524</v>
      </c>
      <c r="N188">
        <v>0.36472044778428947</v>
      </c>
      <c r="O188">
        <v>0.15120628889653226</v>
      </c>
      <c r="P188">
        <v>7.938320992490124E-4</v>
      </c>
      <c r="Q188">
        <v>9190.358418996655</v>
      </c>
      <c r="R188">
        <v>57.551000000000002</v>
      </c>
      <c r="S188">
        <v>54511.517801602058</v>
      </c>
      <c r="T188">
        <v>13.976299282375633</v>
      </c>
      <c r="U188">
        <v>15.049541242550088</v>
      </c>
      <c r="V188">
        <v>8.2754999999999992</v>
      </c>
      <c r="W188">
        <v>104.66028010996314</v>
      </c>
      <c r="X188">
        <v>0.11863595640717901</v>
      </c>
      <c r="Y188">
        <v>0.16859982773199378</v>
      </c>
      <c r="Z188">
        <v>0.29286239023379457</v>
      </c>
      <c r="AA188">
        <v>175.97408885996347</v>
      </c>
      <c r="AB188">
        <v>6.155630732741086</v>
      </c>
      <c r="AC188">
        <v>1.4368651206582073</v>
      </c>
      <c r="AD188">
        <v>2.9233041912160296</v>
      </c>
      <c r="AE188">
        <v>1.2627941646109755</v>
      </c>
      <c r="AF188">
        <v>71</v>
      </c>
      <c r="AG188">
        <v>3.8395428286001398E-2</v>
      </c>
      <c r="AH188">
        <v>6.2015000000000002</v>
      </c>
      <c r="AI188">
        <v>3.4267597010792175</v>
      </c>
      <c r="AJ188">
        <v>508.47350000008009</v>
      </c>
      <c r="AK188">
        <v>0.470423819696692</v>
      </c>
      <c r="AL188">
        <v>9485178.9780000001</v>
      </c>
      <c r="AM188">
        <v>866.11614804999988</v>
      </c>
    </row>
    <row r="189" spans="1:39" ht="15" x14ac:dyDescent="0.25">
      <c r="A189" t="s">
        <v>356</v>
      </c>
      <c r="B189">
        <v>349526.75</v>
      </c>
      <c r="C189">
        <v>0.31519139915847455</v>
      </c>
      <c r="D189">
        <v>344605.75</v>
      </c>
      <c r="E189">
        <v>4.9511631631463868E-3</v>
      </c>
      <c r="F189">
        <v>0.69049200782952669</v>
      </c>
      <c r="G189">
        <v>15.222222222222221</v>
      </c>
      <c r="H189">
        <v>33.986499999999999</v>
      </c>
      <c r="I189">
        <v>0.30349999999999999</v>
      </c>
      <c r="J189">
        <v>-22.04049999999998</v>
      </c>
      <c r="K189">
        <v>12195.656514543554</v>
      </c>
      <c r="L189">
        <v>1157.8136614999999</v>
      </c>
      <c r="M189">
        <v>1581.6601897473963</v>
      </c>
      <c r="N189">
        <v>0.95194243391642708</v>
      </c>
      <c r="O189">
        <v>0.1683211776474621</v>
      </c>
      <c r="P189">
        <v>4.8060367441086729E-4</v>
      </c>
      <c r="Q189">
        <v>8927.5166783802779</v>
      </c>
      <c r="R189">
        <v>82.656500000000008</v>
      </c>
      <c r="S189">
        <v>52470.923883784097</v>
      </c>
      <c r="T189">
        <v>12.215010313768426</v>
      </c>
      <c r="U189">
        <v>14.007533122017019</v>
      </c>
      <c r="V189">
        <v>11.292</v>
      </c>
      <c r="W189">
        <v>102.53397639922066</v>
      </c>
      <c r="X189">
        <v>0.11482908302535162</v>
      </c>
      <c r="Y189">
        <v>0.19908921479942976</v>
      </c>
      <c r="Z189">
        <v>0.31819028045791026</v>
      </c>
      <c r="AA189">
        <v>204.78947337071133</v>
      </c>
      <c r="AB189">
        <v>6.5770240128920134</v>
      </c>
      <c r="AC189">
        <v>1.4630360905081037</v>
      </c>
      <c r="AD189">
        <v>3.2337673309699944</v>
      </c>
      <c r="AE189">
        <v>1.1976978540429726</v>
      </c>
      <c r="AF189">
        <v>60.95</v>
      </c>
      <c r="AG189">
        <v>2.2960762174032E-2</v>
      </c>
      <c r="AH189">
        <v>39.237499999999997</v>
      </c>
      <c r="AI189">
        <v>2.752366866397443</v>
      </c>
      <c r="AJ189">
        <v>-33168.418999999994</v>
      </c>
      <c r="AK189">
        <v>0.67652485738286683</v>
      </c>
      <c r="AL189">
        <v>14120297.723499998</v>
      </c>
      <c r="AM189">
        <v>1157.8136614999999</v>
      </c>
    </row>
    <row r="190" spans="1:39" ht="15" x14ac:dyDescent="0.25">
      <c r="A190" t="s">
        <v>357</v>
      </c>
      <c r="B190">
        <v>450375.15</v>
      </c>
      <c r="C190">
        <v>0.37693111507326199</v>
      </c>
      <c r="D190">
        <v>413140.15</v>
      </c>
      <c r="E190">
        <v>7.4973744923366699E-3</v>
      </c>
      <c r="F190">
        <v>0.67654301041984277</v>
      </c>
      <c r="G190">
        <v>20.3125</v>
      </c>
      <c r="H190">
        <v>28.254499999999997</v>
      </c>
      <c r="I190">
        <v>0</v>
      </c>
      <c r="J190">
        <v>-2.3894999999999982</v>
      </c>
      <c r="K190">
        <v>12091.89834709698</v>
      </c>
      <c r="L190">
        <v>1174.0487822499999</v>
      </c>
      <c r="M190">
        <v>1593.6446990474044</v>
      </c>
      <c r="N190">
        <v>0.89106437876891698</v>
      </c>
      <c r="O190">
        <v>0.17311679192791907</v>
      </c>
      <c r="P190">
        <v>3.8031375420729451E-4</v>
      </c>
      <c r="Q190">
        <v>8908.1829456627911</v>
      </c>
      <c r="R190">
        <v>81.777000000000001</v>
      </c>
      <c r="S190">
        <v>53638.623048045287</v>
      </c>
      <c r="T190">
        <v>13.347273683309488</v>
      </c>
      <c r="U190">
        <v>14.356711327757194</v>
      </c>
      <c r="V190">
        <v>11.49</v>
      </c>
      <c r="W190">
        <v>102.18005067449957</v>
      </c>
      <c r="X190">
        <v>0.10826468960240661</v>
      </c>
      <c r="Y190">
        <v>0.21262201710952083</v>
      </c>
      <c r="Z190">
        <v>0.32397030228905022</v>
      </c>
      <c r="AA190">
        <v>200.29759713163739</v>
      </c>
      <c r="AB190">
        <v>6.2647095913554711</v>
      </c>
      <c r="AC190">
        <v>1.4903379838717739</v>
      </c>
      <c r="AD190">
        <v>3.0620477451121935</v>
      </c>
      <c r="AE190">
        <v>1.3297652954598194</v>
      </c>
      <c r="AF190">
        <v>105.85</v>
      </c>
      <c r="AG190">
        <v>1.8098031806177552E-2</v>
      </c>
      <c r="AH190">
        <v>12.17</v>
      </c>
      <c r="AI190">
        <v>2.8706120211562669</v>
      </c>
      <c r="AJ190">
        <v>-59257.177499999874</v>
      </c>
      <c r="AK190">
        <v>0.65356242284596655</v>
      </c>
      <c r="AL190">
        <v>14196478.529500002</v>
      </c>
      <c r="AM190">
        <v>1174.0487822499999</v>
      </c>
    </row>
    <row r="191" spans="1:39" ht="15" x14ac:dyDescent="0.25">
      <c r="A191" t="s">
        <v>358</v>
      </c>
      <c r="B191">
        <v>127350</v>
      </c>
      <c r="C191">
        <v>0.36385270286795418</v>
      </c>
      <c r="D191">
        <v>139263.31578947368</v>
      </c>
      <c r="E191">
        <v>4.3195794535377842E-3</v>
      </c>
      <c r="F191">
        <v>0.73410856969711014</v>
      </c>
      <c r="G191">
        <v>31.8</v>
      </c>
      <c r="H191">
        <v>19.029500000000002</v>
      </c>
      <c r="I191">
        <v>0</v>
      </c>
      <c r="J191">
        <v>66.926500000000004</v>
      </c>
      <c r="K191">
        <v>11036.817459661062</v>
      </c>
      <c r="L191">
        <v>1045.43941935</v>
      </c>
      <c r="M191">
        <v>1212.5987739743971</v>
      </c>
      <c r="N191">
        <v>0.24045996066065597</v>
      </c>
      <c r="O191">
        <v>0.12562895201680729</v>
      </c>
      <c r="P191">
        <v>4.4719937506343477E-3</v>
      </c>
      <c r="Q191">
        <v>9515.3683841211132</v>
      </c>
      <c r="R191">
        <v>66.768500000000003</v>
      </c>
      <c r="S191">
        <v>58139.348105768433</v>
      </c>
      <c r="T191">
        <v>13.506369021319932</v>
      </c>
      <c r="U191">
        <v>15.657674192920311</v>
      </c>
      <c r="V191">
        <v>9.8219999999999992</v>
      </c>
      <c r="W191">
        <v>106.43854809102017</v>
      </c>
      <c r="X191">
        <v>0.11927771032155138</v>
      </c>
      <c r="Y191">
        <v>0.15423328495732916</v>
      </c>
      <c r="Z191">
        <v>0.28257931769832328</v>
      </c>
      <c r="AA191">
        <v>178.84790504288731</v>
      </c>
      <c r="AB191">
        <v>6.1080821277108956</v>
      </c>
      <c r="AC191">
        <v>1.4159098519505182</v>
      </c>
      <c r="AD191">
        <v>2.6117056750741336</v>
      </c>
      <c r="AE191">
        <v>1.1335425016006624</v>
      </c>
      <c r="AF191">
        <v>56.65</v>
      </c>
      <c r="AG191">
        <v>8.9714264416757936E-2</v>
      </c>
      <c r="AH191">
        <v>13.099499999999997</v>
      </c>
      <c r="AI191">
        <v>3.9166208471737156</v>
      </c>
      <c r="AJ191">
        <v>-21272.726999999955</v>
      </c>
      <c r="AK191">
        <v>0.47239492660878862</v>
      </c>
      <c r="AL191">
        <v>11538324.036500001</v>
      </c>
      <c r="AM191">
        <v>1045.43941935</v>
      </c>
    </row>
    <row r="192" spans="1:39" ht="15" x14ac:dyDescent="0.25">
      <c r="A192" t="s">
        <v>359</v>
      </c>
      <c r="B192">
        <v>328263.8</v>
      </c>
      <c r="C192">
        <v>0.34853090322292485</v>
      </c>
      <c r="D192">
        <v>424074.1</v>
      </c>
      <c r="E192">
        <v>1.6690743745954946E-3</v>
      </c>
      <c r="F192">
        <v>0.66720068077347328</v>
      </c>
      <c r="G192">
        <v>33.473684210526315</v>
      </c>
      <c r="H192">
        <v>29.384000000000004</v>
      </c>
      <c r="I192">
        <v>0</v>
      </c>
      <c r="J192">
        <v>-4.0434999999999945</v>
      </c>
      <c r="K192">
        <v>10824.187812933118</v>
      </c>
      <c r="L192">
        <v>1079.7075399999999</v>
      </c>
      <c r="M192">
        <v>1310.0443856645377</v>
      </c>
      <c r="N192">
        <v>0.47550228791585541</v>
      </c>
      <c r="O192">
        <v>0.14274759510339252</v>
      </c>
      <c r="P192">
        <v>2.6304440274632136E-3</v>
      </c>
      <c r="Q192">
        <v>8921.0391066800621</v>
      </c>
      <c r="R192">
        <v>68.591000000000008</v>
      </c>
      <c r="S192">
        <v>53392.990275692129</v>
      </c>
      <c r="T192">
        <v>13.074601624119779</v>
      </c>
      <c r="U192">
        <v>15.741242145470977</v>
      </c>
      <c r="V192">
        <v>11.156000000000001</v>
      </c>
      <c r="W192">
        <v>96.782676586590185</v>
      </c>
      <c r="X192">
        <v>0.1142371992994627</v>
      </c>
      <c r="Y192">
        <v>0.18059690988758365</v>
      </c>
      <c r="Z192">
        <v>0.30007267018561151</v>
      </c>
      <c r="AA192">
        <v>200.74727828611807</v>
      </c>
      <c r="AB192">
        <v>5.5865494224062155</v>
      </c>
      <c r="AC192">
        <v>1.489999898499804</v>
      </c>
      <c r="AD192">
        <v>2.5680972265763504</v>
      </c>
      <c r="AE192">
        <v>1.3843695421148745</v>
      </c>
      <c r="AF192">
        <v>101.55</v>
      </c>
      <c r="AG192">
        <v>1.0534925251589295E-2</v>
      </c>
      <c r="AH192">
        <v>8.3520000000000003</v>
      </c>
      <c r="AI192">
        <v>3.3394866935813186</v>
      </c>
      <c r="AJ192">
        <v>-23046.772000000055</v>
      </c>
      <c r="AK192">
        <v>0.48010840664006726</v>
      </c>
      <c r="AL192">
        <v>11686957.195999999</v>
      </c>
      <c r="AM192">
        <v>1079.7075399999999</v>
      </c>
    </row>
    <row r="193" spans="1:39" ht="15" x14ac:dyDescent="0.25">
      <c r="A193" t="s">
        <v>361</v>
      </c>
      <c r="B193">
        <v>282504.63157894736</v>
      </c>
      <c r="C193">
        <v>0.46130642433695168</v>
      </c>
      <c r="D193">
        <v>261664.36842105264</v>
      </c>
      <c r="E193">
        <v>6.3155188517519173E-3</v>
      </c>
      <c r="F193">
        <v>0.70921071302487737</v>
      </c>
      <c r="G193">
        <v>24.8</v>
      </c>
      <c r="H193">
        <v>15.689000000000002</v>
      </c>
      <c r="I193">
        <v>0</v>
      </c>
      <c r="J193">
        <v>48.290999999999983</v>
      </c>
      <c r="K193">
        <v>11485.912340464554</v>
      </c>
      <c r="L193">
        <v>893.5456183</v>
      </c>
      <c r="M193">
        <v>1062.1865996987669</v>
      </c>
      <c r="N193">
        <v>0.34774728932269888</v>
      </c>
      <c r="O193">
        <v>0.14557238213251278</v>
      </c>
      <c r="P193">
        <v>3.7966137156536487E-3</v>
      </c>
      <c r="Q193">
        <v>9662.3198286540337</v>
      </c>
      <c r="R193">
        <v>59.836500000000001</v>
      </c>
      <c r="S193">
        <v>56094.203838794048</v>
      </c>
      <c r="T193">
        <v>14.3591286255045</v>
      </c>
      <c r="U193">
        <v>14.9331197229116</v>
      </c>
      <c r="V193">
        <v>9.7874999999999996</v>
      </c>
      <c r="W193">
        <v>91.294571473818664</v>
      </c>
      <c r="X193">
        <v>0.12316913104867548</v>
      </c>
      <c r="Y193">
        <v>0.15921485168144109</v>
      </c>
      <c r="Z193">
        <v>0.29224957932979445</v>
      </c>
      <c r="AA193">
        <v>182.0665298650483</v>
      </c>
      <c r="AB193">
        <v>5.8826049522158641</v>
      </c>
      <c r="AC193">
        <v>1.4649935934376148</v>
      </c>
      <c r="AD193">
        <v>2.7509501628148922</v>
      </c>
      <c r="AE193">
        <v>1.1995869638071741</v>
      </c>
      <c r="AF193">
        <v>82.9</v>
      </c>
      <c r="AG193">
        <v>2.5955907551739255E-2</v>
      </c>
      <c r="AH193">
        <v>6.5449999999999999</v>
      </c>
      <c r="AI193">
        <v>3.6519600466098949</v>
      </c>
      <c r="AJ193">
        <v>-11967.113500000094</v>
      </c>
      <c r="AK193">
        <v>0.52513422849257219</v>
      </c>
      <c r="AL193">
        <v>10263186.643999999</v>
      </c>
      <c r="AM193">
        <v>893.5456183</v>
      </c>
    </row>
    <row r="194" spans="1:39" ht="15" x14ac:dyDescent="0.25">
      <c r="A194" t="s">
        <v>362</v>
      </c>
      <c r="B194">
        <v>1732572.2105263157</v>
      </c>
      <c r="C194">
        <v>0.38482620841745441</v>
      </c>
      <c r="D194">
        <v>1763563.2631578948</v>
      </c>
      <c r="E194">
        <v>3.822054311774565E-3</v>
      </c>
      <c r="F194">
        <v>0.76477084983224597</v>
      </c>
      <c r="G194">
        <v>58.111111111111114</v>
      </c>
      <c r="H194">
        <v>31.3385</v>
      </c>
      <c r="I194">
        <v>0</v>
      </c>
      <c r="J194">
        <v>-20.280000000000005</v>
      </c>
      <c r="K194">
        <v>11604.374006780656</v>
      </c>
      <c r="L194">
        <v>3286.9874375999998</v>
      </c>
      <c r="M194">
        <v>3771.1091260228227</v>
      </c>
      <c r="N194">
        <v>9.1498674686020964E-2</v>
      </c>
      <c r="O194">
        <v>0.10711971006408451</v>
      </c>
      <c r="P194">
        <v>8.5440774061813236E-3</v>
      </c>
      <c r="Q194">
        <v>10114.645401876169</v>
      </c>
      <c r="R194">
        <v>194.18099999999998</v>
      </c>
      <c r="S194">
        <v>70458.481661439568</v>
      </c>
      <c r="T194">
        <v>14.348211205009758</v>
      </c>
      <c r="U194">
        <v>16.927441086409072</v>
      </c>
      <c r="V194">
        <v>20.544500000000003</v>
      </c>
      <c r="W194">
        <v>159.99354754800558</v>
      </c>
      <c r="X194">
        <v>0.11656678575743404</v>
      </c>
      <c r="Y194">
        <v>0.1390406632461966</v>
      </c>
      <c r="Z194">
        <v>0.26065761108047486</v>
      </c>
      <c r="AA194">
        <v>173.41815593192641</v>
      </c>
      <c r="AB194">
        <v>6.0133841739451706</v>
      </c>
      <c r="AC194">
        <v>1.2282269487931456</v>
      </c>
      <c r="AD194">
        <v>2.7695387925370767</v>
      </c>
      <c r="AE194">
        <v>0.88212467899199198</v>
      </c>
      <c r="AF194">
        <v>29.25</v>
      </c>
      <c r="AG194">
        <v>7.1171127334089188E-2</v>
      </c>
      <c r="AH194">
        <v>84.485000000000014</v>
      </c>
      <c r="AI194">
        <v>5.1772861011147064</v>
      </c>
      <c r="AJ194">
        <v>47789.74578947376</v>
      </c>
      <c r="AK194">
        <v>0.29294850492602792</v>
      </c>
      <c r="AL194">
        <v>38143431.581500001</v>
      </c>
      <c r="AM194">
        <v>3286.9874375999998</v>
      </c>
    </row>
    <row r="195" spans="1:39" ht="15" x14ac:dyDescent="0.25">
      <c r="A195" t="s">
        <v>363</v>
      </c>
      <c r="B195">
        <v>465403.4</v>
      </c>
      <c r="C195">
        <v>0.34837059579307439</v>
      </c>
      <c r="D195">
        <v>380274.35</v>
      </c>
      <c r="E195">
        <v>5.5042206396943294E-3</v>
      </c>
      <c r="F195">
        <v>0.71081117246669789</v>
      </c>
      <c r="G195">
        <v>49.555555555555557</v>
      </c>
      <c r="H195">
        <v>42.403999999999996</v>
      </c>
      <c r="I195">
        <v>0</v>
      </c>
      <c r="J195">
        <v>45.978499999999997</v>
      </c>
      <c r="K195">
        <v>10549.640399177233</v>
      </c>
      <c r="L195">
        <v>1608.1858435499998</v>
      </c>
      <c r="M195">
        <v>2001.0836715465171</v>
      </c>
      <c r="N195">
        <v>0.52575497635495283</v>
      </c>
      <c r="O195">
        <v>0.15661035670108453</v>
      </c>
      <c r="P195">
        <v>1.6396508902100759E-3</v>
      </c>
      <c r="Q195">
        <v>8478.2973274616561</v>
      </c>
      <c r="R195">
        <v>100.6645</v>
      </c>
      <c r="S195">
        <v>55859.286540935493</v>
      </c>
      <c r="T195">
        <v>12.109035459372471</v>
      </c>
      <c r="U195">
        <v>15.975699909600706</v>
      </c>
      <c r="V195">
        <v>13.467000000000002</v>
      </c>
      <c r="W195">
        <v>119.41678499665849</v>
      </c>
      <c r="X195">
        <v>0.11728879040665698</v>
      </c>
      <c r="Y195">
        <v>0.18070294926949035</v>
      </c>
      <c r="Z195">
        <v>0.30281368956579774</v>
      </c>
      <c r="AA195">
        <v>181.48365822928338</v>
      </c>
      <c r="AB195">
        <v>5.5707456277328005</v>
      </c>
      <c r="AC195">
        <v>1.3679783111357198</v>
      </c>
      <c r="AD195">
        <v>2.9158539444242777</v>
      </c>
      <c r="AE195">
        <v>1.3117983702017137</v>
      </c>
      <c r="AF195">
        <v>84.5</v>
      </c>
      <c r="AG195">
        <v>1.6743341184740551E-2</v>
      </c>
      <c r="AH195">
        <v>14.212</v>
      </c>
      <c r="AI195">
        <v>3.2438498020451614</v>
      </c>
      <c r="AJ195">
        <v>-32724.655999999959</v>
      </c>
      <c r="AK195">
        <v>0.5180841249767234</v>
      </c>
      <c r="AL195">
        <v>16965782.344499998</v>
      </c>
      <c r="AM195">
        <v>1608.1858435499998</v>
      </c>
    </row>
    <row r="196" spans="1:39" ht="15" x14ac:dyDescent="0.25">
      <c r="A196" t="s">
        <v>364</v>
      </c>
      <c r="B196">
        <v>166226.15</v>
      </c>
      <c r="C196">
        <v>0.42404219187648384</v>
      </c>
      <c r="D196">
        <v>175424.8</v>
      </c>
      <c r="E196">
        <v>5.9847183855230093E-3</v>
      </c>
      <c r="F196">
        <v>0.69355084394201882</v>
      </c>
      <c r="G196">
        <v>26.6</v>
      </c>
      <c r="H196">
        <v>20.677</v>
      </c>
      <c r="I196">
        <v>0</v>
      </c>
      <c r="J196">
        <v>23.363500000000002</v>
      </c>
      <c r="K196">
        <v>11503.274327322149</v>
      </c>
      <c r="L196">
        <v>895.38488720000009</v>
      </c>
      <c r="M196">
        <v>1069.9933348332197</v>
      </c>
      <c r="N196">
        <v>0.40165283470958274</v>
      </c>
      <c r="O196">
        <v>0.14614825726980396</v>
      </c>
      <c r="P196">
        <v>4.4725826929279885E-3</v>
      </c>
      <c r="Q196">
        <v>9626.0954631137411</v>
      </c>
      <c r="R196">
        <v>60.974499999999999</v>
      </c>
      <c r="S196">
        <v>55214.656946756433</v>
      </c>
      <c r="T196">
        <v>13.326062534338124</v>
      </c>
      <c r="U196">
        <v>14.684579409425252</v>
      </c>
      <c r="V196">
        <v>9.5599999999999987</v>
      </c>
      <c r="W196">
        <v>93.659507029288704</v>
      </c>
      <c r="X196">
        <v>0.1187137930587327</v>
      </c>
      <c r="Y196">
        <v>0.17003617809273072</v>
      </c>
      <c r="Z196">
        <v>0.29448482775861418</v>
      </c>
      <c r="AA196">
        <v>180.49964022220544</v>
      </c>
      <c r="AB196">
        <v>6.058003330721184</v>
      </c>
      <c r="AC196">
        <v>1.5180356231861012</v>
      </c>
      <c r="AD196">
        <v>2.831503004176859</v>
      </c>
      <c r="AE196">
        <v>1.2305262980611986</v>
      </c>
      <c r="AF196">
        <v>92.6</v>
      </c>
      <c r="AG196">
        <v>8.0708002066707779E-2</v>
      </c>
      <c r="AH196">
        <v>5.8934999999999995</v>
      </c>
      <c r="AI196">
        <v>3.7220584034227708</v>
      </c>
      <c r="AJ196">
        <v>-22669.700999999943</v>
      </c>
      <c r="AK196">
        <v>0.50712580061266166</v>
      </c>
      <c r="AL196">
        <v>10299857.985999998</v>
      </c>
      <c r="AM196">
        <v>895.38488720000009</v>
      </c>
    </row>
    <row r="197" spans="1:39" ht="15" x14ac:dyDescent="0.25">
      <c r="A197" t="s">
        <v>365</v>
      </c>
      <c r="B197">
        <v>295064.54545454547</v>
      </c>
      <c r="C197">
        <v>0.31330121094445013</v>
      </c>
      <c r="D197">
        <v>314810.72727272729</v>
      </c>
      <c r="E197">
        <v>7.765625984030018E-3</v>
      </c>
      <c r="F197">
        <v>0.73921160438865496</v>
      </c>
      <c r="G197">
        <v>57.909090909090907</v>
      </c>
      <c r="H197">
        <v>52.143181818181823</v>
      </c>
      <c r="I197">
        <v>2.6363636363636363E-2</v>
      </c>
      <c r="J197">
        <v>116.53772727272718</v>
      </c>
      <c r="K197">
        <v>10241.128860974</v>
      </c>
      <c r="L197">
        <v>2001.2235738181816</v>
      </c>
      <c r="M197">
        <v>2385.6454437609495</v>
      </c>
      <c r="N197">
        <v>0.37435175963042649</v>
      </c>
      <c r="O197">
        <v>0.14048649363410873</v>
      </c>
      <c r="P197">
        <v>7.5183552096139529E-3</v>
      </c>
      <c r="Q197">
        <v>8590.8778073832527</v>
      </c>
      <c r="R197">
        <v>120.17454545454544</v>
      </c>
      <c r="S197">
        <v>57444.571362109658</v>
      </c>
      <c r="T197">
        <v>13.057900629387557</v>
      </c>
      <c r="U197">
        <v>16.652641091745338</v>
      </c>
      <c r="V197">
        <v>15.833181818181817</v>
      </c>
      <c r="W197">
        <v>126.39427733471133</v>
      </c>
      <c r="X197">
        <v>0.11509927494628316</v>
      </c>
      <c r="Y197">
        <v>0.1547125240530148</v>
      </c>
      <c r="Z197">
        <v>0.28725504009076658</v>
      </c>
      <c r="AA197">
        <v>163.69103778413</v>
      </c>
      <c r="AB197">
        <v>5.8107696551540409</v>
      </c>
      <c r="AC197">
        <v>1.2803428714388554</v>
      </c>
      <c r="AD197">
        <v>2.6449678706756887</v>
      </c>
      <c r="AE197">
        <v>1.1356952521472574</v>
      </c>
      <c r="AF197">
        <v>69.5</v>
      </c>
      <c r="AG197">
        <v>2.6903464462306591E-2</v>
      </c>
      <c r="AH197">
        <v>23.494285714285713</v>
      </c>
      <c r="AI197">
        <v>3.5414071913582972</v>
      </c>
      <c r="AJ197">
        <v>-12053.094090908999</v>
      </c>
      <c r="AK197">
        <v>0.45212415393709504</v>
      </c>
      <c r="AL197">
        <v>20494788.49909091</v>
      </c>
      <c r="AM197">
        <v>2001.2235738181816</v>
      </c>
    </row>
    <row r="198" spans="1:39" ht="15" x14ac:dyDescent="0.25">
      <c r="A198" t="s">
        <v>366</v>
      </c>
      <c r="B198">
        <v>2027992.15</v>
      </c>
      <c r="C198">
        <v>0.40092096665331795</v>
      </c>
      <c r="D198">
        <v>2214594.7000000002</v>
      </c>
      <c r="E198">
        <v>4.276845776096847E-3</v>
      </c>
      <c r="F198">
        <v>0.75427122417351988</v>
      </c>
      <c r="G198">
        <v>46.222222222222221</v>
      </c>
      <c r="H198">
        <v>28.675999999999998</v>
      </c>
      <c r="I198">
        <v>0</v>
      </c>
      <c r="J198">
        <v>-9.0250000000000021</v>
      </c>
      <c r="K198">
        <v>13556.380168553707</v>
      </c>
      <c r="L198">
        <v>3205.0022594000002</v>
      </c>
      <c r="M198">
        <v>3724.3758519357884</v>
      </c>
      <c r="N198">
        <v>8.8700165597767791E-2</v>
      </c>
      <c r="O198">
        <v>0.11345293588593962</v>
      </c>
      <c r="P198">
        <v>1.6217516976019385E-2</v>
      </c>
      <c r="Q198">
        <v>11665.90881178581</v>
      </c>
      <c r="R198">
        <v>203.01749999999998</v>
      </c>
      <c r="S198">
        <v>74937.023409311994</v>
      </c>
      <c r="T198">
        <v>14.875072345980024</v>
      </c>
      <c r="U198">
        <v>15.786827536542418</v>
      </c>
      <c r="V198">
        <v>20.787500000000001</v>
      </c>
      <c r="W198">
        <v>154.1793029176188</v>
      </c>
      <c r="X198">
        <v>0.11850308107609903</v>
      </c>
      <c r="Y198">
        <v>0.13869339068795483</v>
      </c>
      <c r="Z198">
        <v>0.26297009463626397</v>
      </c>
      <c r="AA198">
        <v>191.54293829263187</v>
      </c>
      <c r="AB198">
        <v>6.6373385594666727</v>
      </c>
      <c r="AC198">
        <v>1.3142485655743881</v>
      </c>
      <c r="AD198">
        <v>2.9387978370261845</v>
      </c>
      <c r="AE198">
        <v>0.74933675412797607</v>
      </c>
      <c r="AF198">
        <v>21.6</v>
      </c>
      <c r="AG198">
        <v>9.5395381279574948E-2</v>
      </c>
      <c r="AH198">
        <v>91.429473684210521</v>
      </c>
      <c r="AI198">
        <v>5.9570639442507458</v>
      </c>
      <c r="AJ198">
        <v>55219.499473684351</v>
      </c>
      <c r="AK198">
        <v>0.25701229931557285</v>
      </c>
      <c r="AL198">
        <v>43448229.069499999</v>
      </c>
      <c r="AM198">
        <v>3205.0022594000002</v>
      </c>
    </row>
    <row r="199" spans="1:39" ht="15" x14ac:dyDescent="0.25">
      <c r="A199" t="s">
        <v>367</v>
      </c>
      <c r="B199">
        <v>317964.55</v>
      </c>
      <c r="C199">
        <v>0.36725928333699553</v>
      </c>
      <c r="D199">
        <v>400849.15</v>
      </c>
      <c r="E199">
        <v>2.8912487683245718E-3</v>
      </c>
      <c r="F199">
        <v>0.6533058998339053</v>
      </c>
      <c r="G199">
        <v>28.647058823529413</v>
      </c>
      <c r="H199">
        <v>20.518999999999998</v>
      </c>
      <c r="I199">
        <v>0</v>
      </c>
      <c r="J199">
        <v>-10.036500000000018</v>
      </c>
      <c r="K199">
        <v>11482.847990243456</v>
      </c>
      <c r="L199">
        <v>875.02744214999984</v>
      </c>
      <c r="M199">
        <v>1076.0803280550494</v>
      </c>
      <c r="N199">
        <v>0.51979822916460072</v>
      </c>
      <c r="O199">
        <v>0.15054282414998657</v>
      </c>
      <c r="P199">
        <v>9.847226023938704E-4</v>
      </c>
      <c r="Q199">
        <v>9337.4136145215198</v>
      </c>
      <c r="R199">
        <v>58.906500000000008</v>
      </c>
      <c r="S199">
        <v>50673.22366801626</v>
      </c>
      <c r="T199">
        <v>11.850984186804512</v>
      </c>
      <c r="U199">
        <v>14.854514224236713</v>
      </c>
      <c r="V199">
        <v>9.6065000000000005</v>
      </c>
      <c r="W199">
        <v>91.087018388591062</v>
      </c>
      <c r="X199">
        <v>0.11193530165359485</v>
      </c>
      <c r="Y199">
        <v>0.1884979869759259</v>
      </c>
      <c r="Z199">
        <v>0.30618708897472224</v>
      </c>
      <c r="AA199">
        <v>224.08022943626489</v>
      </c>
      <c r="AB199">
        <v>6.2414428384657299</v>
      </c>
      <c r="AC199">
        <v>1.3736685530916912</v>
      </c>
      <c r="AD199">
        <v>2.4676055577329956</v>
      </c>
      <c r="AE199">
        <v>1.36847765311887</v>
      </c>
      <c r="AF199">
        <v>83.6</v>
      </c>
      <c r="AG199">
        <v>7.0852467800670811E-3</v>
      </c>
      <c r="AH199">
        <v>8.5984999999999978</v>
      </c>
      <c r="AI199">
        <v>3.1392175713107293</v>
      </c>
      <c r="AJ199">
        <v>-24630.180999999924</v>
      </c>
      <c r="AK199">
        <v>0.52985703317515598</v>
      </c>
      <c r="AL199">
        <v>10047807.1055</v>
      </c>
      <c r="AM199">
        <v>875.02744214999984</v>
      </c>
    </row>
    <row r="200" spans="1:39" ht="15" x14ac:dyDescent="0.25">
      <c r="A200" t="s">
        <v>368</v>
      </c>
      <c r="B200">
        <v>569023.25</v>
      </c>
      <c r="C200">
        <v>0.42920239612710609</v>
      </c>
      <c r="D200">
        <v>629176.65</v>
      </c>
      <c r="E200">
        <v>2.7423213595458066E-3</v>
      </c>
      <c r="F200">
        <v>0.64784938963741079</v>
      </c>
      <c r="G200">
        <v>34.647058823529413</v>
      </c>
      <c r="H200">
        <v>22.355</v>
      </c>
      <c r="I200">
        <v>0</v>
      </c>
      <c r="J200">
        <v>3.2445000000000022</v>
      </c>
      <c r="K200">
        <v>10982.047340480422</v>
      </c>
      <c r="L200">
        <v>1046.9999155</v>
      </c>
      <c r="M200">
        <v>1284.6091945606063</v>
      </c>
      <c r="N200">
        <v>0.49237747125682568</v>
      </c>
      <c r="O200">
        <v>0.14433806752298636</v>
      </c>
      <c r="P200">
        <v>4.7907973302983523E-3</v>
      </c>
      <c r="Q200">
        <v>8950.7397940063001</v>
      </c>
      <c r="R200">
        <v>69.33250000000001</v>
      </c>
      <c r="S200">
        <v>51893.283626005112</v>
      </c>
      <c r="T200">
        <v>12.2965420257455</v>
      </c>
      <c r="U200">
        <v>15.101141823819994</v>
      </c>
      <c r="V200">
        <v>10.776999999999999</v>
      </c>
      <c r="W200">
        <v>97.151332977637537</v>
      </c>
      <c r="X200">
        <v>0.11362030711450997</v>
      </c>
      <c r="Y200">
        <v>0.19202095891636251</v>
      </c>
      <c r="Z200">
        <v>0.31028641639142535</v>
      </c>
      <c r="AA200">
        <v>208.72599583318691</v>
      </c>
      <c r="AB200">
        <v>5.2578482662589838</v>
      </c>
      <c r="AC200">
        <v>1.260636908501616</v>
      </c>
      <c r="AD200">
        <v>2.6210367120123408</v>
      </c>
      <c r="AE200">
        <v>1.3258429837557455</v>
      </c>
      <c r="AF200">
        <v>81.599999999999994</v>
      </c>
      <c r="AG200">
        <v>1.064063146912804E-2</v>
      </c>
      <c r="AH200">
        <v>9.5849999999999991</v>
      </c>
      <c r="AI200">
        <v>3.2077545102157674</v>
      </c>
      <c r="AJ200">
        <v>-21649.807999999903</v>
      </c>
      <c r="AK200">
        <v>0.51181448469011093</v>
      </c>
      <c r="AL200">
        <v>11498202.637499999</v>
      </c>
      <c r="AM200">
        <v>1046.9999155</v>
      </c>
    </row>
    <row r="201" spans="1:39" ht="15" x14ac:dyDescent="0.25">
      <c r="A201" t="s">
        <v>369</v>
      </c>
      <c r="B201">
        <v>417096.33333333331</v>
      </c>
      <c r="C201">
        <v>0.3372428134361351</v>
      </c>
      <c r="D201">
        <v>380435.80952380953</v>
      </c>
      <c r="E201">
        <v>3.5051778301304847E-3</v>
      </c>
      <c r="F201">
        <v>0.69795257753267193</v>
      </c>
      <c r="G201">
        <v>42.428571428571431</v>
      </c>
      <c r="H201">
        <v>28.219047619047622</v>
      </c>
      <c r="I201">
        <v>0</v>
      </c>
      <c r="J201">
        <v>30.548095238095243</v>
      </c>
      <c r="K201">
        <v>10843.927727817318</v>
      </c>
      <c r="L201">
        <v>1229.0984434761904</v>
      </c>
      <c r="M201">
        <v>1469.695540185297</v>
      </c>
      <c r="N201">
        <v>0.41031146657255618</v>
      </c>
      <c r="O201">
        <v>0.14075875018814646</v>
      </c>
      <c r="P201">
        <v>7.0021988168219368E-3</v>
      </c>
      <c r="Q201">
        <v>9068.7181984291528</v>
      </c>
      <c r="R201">
        <v>80.173333333333332</v>
      </c>
      <c r="S201">
        <v>55234.592311895656</v>
      </c>
      <c r="T201">
        <v>12.565037656506142</v>
      </c>
      <c r="U201">
        <v>15.330514428856528</v>
      </c>
      <c r="V201">
        <v>10.640476190476191</v>
      </c>
      <c r="W201">
        <v>115.51160131125533</v>
      </c>
      <c r="X201">
        <v>0.11540781524268935</v>
      </c>
      <c r="Y201">
        <v>0.1728871638621699</v>
      </c>
      <c r="Z201">
        <v>0.29337705160398214</v>
      </c>
      <c r="AA201">
        <v>170.96038480274368</v>
      </c>
      <c r="AB201">
        <v>5.9085042706569952</v>
      </c>
      <c r="AC201">
        <v>1.3990497249964307</v>
      </c>
      <c r="AD201">
        <v>3.1004201401872344</v>
      </c>
      <c r="AE201">
        <v>1.2293079400876137</v>
      </c>
      <c r="AF201">
        <v>82.904761904761898</v>
      </c>
      <c r="AG201">
        <v>4.2542534299796812E-2</v>
      </c>
      <c r="AH201">
        <v>10.912380952380952</v>
      </c>
      <c r="AI201">
        <v>3.4578289703687268</v>
      </c>
      <c r="AJ201">
        <v>-15509.376666666707</v>
      </c>
      <c r="AK201">
        <v>0.48391687796731253</v>
      </c>
      <c r="AL201">
        <v>13328254.69142857</v>
      </c>
      <c r="AM201">
        <v>1229.0984434761904</v>
      </c>
    </row>
    <row r="202" spans="1:39" ht="15" x14ac:dyDescent="0.25">
      <c r="A202" t="s">
        <v>370</v>
      </c>
      <c r="B202">
        <v>1328214.2</v>
      </c>
      <c r="C202">
        <v>0.35469522008191562</v>
      </c>
      <c r="D202">
        <v>1071279.55</v>
      </c>
      <c r="E202">
        <v>1.8514298398993598E-3</v>
      </c>
      <c r="F202">
        <v>0.75277254267473959</v>
      </c>
      <c r="G202">
        <v>99.352941176470594</v>
      </c>
      <c r="H202">
        <v>67.534999999999997</v>
      </c>
      <c r="I202">
        <v>5.5999999999999994E-2</v>
      </c>
      <c r="J202">
        <v>7.6364999999999839</v>
      </c>
      <c r="K202">
        <v>10372.765720718538</v>
      </c>
      <c r="L202">
        <v>3545.8142769999999</v>
      </c>
      <c r="M202">
        <v>4140.3666732800975</v>
      </c>
      <c r="N202">
        <v>0.24775695547519502</v>
      </c>
      <c r="O202">
        <v>0.12222301966324897</v>
      </c>
      <c r="P202">
        <v>1.1273845759293835E-2</v>
      </c>
      <c r="Q202">
        <v>8883.2472307004846</v>
      </c>
      <c r="R202">
        <v>206.92649999999998</v>
      </c>
      <c r="S202">
        <v>62380.919800025607</v>
      </c>
      <c r="T202">
        <v>13.422157142753584</v>
      </c>
      <c r="U202">
        <v>17.135621957554978</v>
      </c>
      <c r="V202">
        <v>20.631999999999998</v>
      </c>
      <c r="W202">
        <v>171.85993975378057</v>
      </c>
      <c r="X202">
        <v>0.11630854275410978</v>
      </c>
      <c r="Y202">
        <v>0.15666605692381885</v>
      </c>
      <c r="Z202">
        <v>0.27858163761515287</v>
      </c>
      <c r="AA202">
        <v>150.24496727187156</v>
      </c>
      <c r="AB202">
        <v>5.9795583883906014</v>
      </c>
      <c r="AC202">
        <v>1.3007676942302611</v>
      </c>
      <c r="AD202">
        <v>2.7848640121860404</v>
      </c>
      <c r="AE202">
        <v>1.0752405222433403</v>
      </c>
      <c r="AF202">
        <v>55.5</v>
      </c>
      <c r="AG202">
        <v>5.8926217422903437E-2</v>
      </c>
      <c r="AH202">
        <v>49.045999999999999</v>
      </c>
      <c r="AI202">
        <v>3.9781087829177748</v>
      </c>
      <c r="AJ202">
        <v>-37267.494000000414</v>
      </c>
      <c r="AK202">
        <v>0.3834341014220895</v>
      </c>
      <c r="AL202">
        <v>36779900.784500003</v>
      </c>
      <c r="AM202">
        <v>3545.8142769999999</v>
      </c>
    </row>
    <row r="203" spans="1:39" ht="15" x14ac:dyDescent="0.25">
      <c r="A203" t="s">
        <v>372</v>
      </c>
      <c r="B203">
        <v>463227.8</v>
      </c>
      <c r="C203">
        <v>0.46271807845374852</v>
      </c>
      <c r="D203">
        <v>467463</v>
      </c>
      <c r="E203">
        <v>3.4779183461708723E-3</v>
      </c>
      <c r="F203">
        <v>0.67791760946651092</v>
      </c>
      <c r="G203">
        <v>36.263157894736842</v>
      </c>
      <c r="H203">
        <v>19.405999999999999</v>
      </c>
      <c r="I203">
        <v>0</v>
      </c>
      <c r="J203">
        <v>34.125</v>
      </c>
      <c r="K203">
        <v>10820.429745826394</v>
      </c>
      <c r="L203">
        <v>943.87263374999998</v>
      </c>
      <c r="M203">
        <v>1103.6268230331702</v>
      </c>
      <c r="N203">
        <v>0.32049767880029928</v>
      </c>
      <c r="O203">
        <v>0.13205868307123173</v>
      </c>
      <c r="P203">
        <v>1.9446296400263655E-3</v>
      </c>
      <c r="Q203">
        <v>9254.1312963295404</v>
      </c>
      <c r="R203">
        <v>62.686500000000002</v>
      </c>
      <c r="S203">
        <v>54528.488550166316</v>
      </c>
      <c r="T203">
        <v>12.808978009619299</v>
      </c>
      <c r="U203">
        <v>15.057031956641385</v>
      </c>
      <c r="V203">
        <v>8.8435000000000006</v>
      </c>
      <c r="W203">
        <v>106.73066475377398</v>
      </c>
      <c r="X203">
        <v>0.11750475814580744</v>
      </c>
      <c r="Y203">
        <v>0.16324034429922027</v>
      </c>
      <c r="Z203">
        <v>0.28872118912827777</v>
      </c>
      <c r="AA203">
        <v>181.35730805109804</v>
      </c>
      <c r="AB203">
        <v>6.1786359361180319</v>
      </c>
      <c r="AC203">
        <v>1.5585515737401139</v>
      </c>
      <c r="AD203">
        <v>2.5320186069254151</v>
      </c>
      <c r="AE203">
        <v>1.3055695773478826</v>
      </c>
      <c r="AF203">
        <v>95.15</v>
      </c>
      <c r="AG203">
        <v>2.7413044448185431E-2</v>
      </c>
      <c r="AH203">
        <v>5.8559999999999999</v>
      </c>
      <c r="AI203">
        <v>3.5640226049656727</v>
      </c>
      <c r="AJ203">
        <v>-2020.4000000000815</v>
      </c>
      <c r="AK203">
        <v>0.47532601982510037</v>
      </c>
      <c r="AL203">
        <v>10213107.522499999</v>
      </c>
      <c r="AM203">
        <v>943.87263374999998</v>
      </c>
    </row>
    <row r="204" spans="1:39" ht="15" x14ac:dyDescent="0.25">
      <c r="A204" t="s">
        <v>373</v>
      </c>
      <c r="B204">
        <v>2307676.7999999998</v>
      </c>
      <c r="C204">
        <v>0.32075319111415007</v>
      </c>
      <c r="D204">
        <v>2305138.65</v>
      </c>
      <c r="E204">
        <v>3.3527599207541048E-3</v>
      </c>
      <c r="F204">
        <v>0.77814712685588627</v>
      </c>
      <c r="G204">
        <v>128.05263157894737</v>
      </c>
      <c r="H204">
        <v>135.20100000000002</v>
      </c>
      <c r="I204">
        <v>5.4999999999999993E-2</v>
      </c>
      <c r="J204">
        <v>-35.354000000000013</v>
      </c>
      <c r="K204">
        <v>11183.582606248445</v>
      </c>
      <c r="L204">
        <v>6375.8694299500003</v>
      </c>
      <c r="M204">
        <v>7678.7591525426151</v>
      </c>
      <c r="N204">
        <v>0.28530596134153657</v>
      </c>
      <c r="O204">
        <v>0.14066429029852845</v>
      </c>
      <c r="P204">
        <v>2.3020718203627173E-2</v>
      </c>
      <c r="Q204">
        <v>9286.0136696551108</v>
      </c>
      <c r="R204">
        <v>378.15199999999999</v>
      </c>
      <c r="S204">
        <v>66037.117918191638</v>
      </c>
      <c r="T204">
        <v>13.047134485603674</v>
      </c>
      <c r="U204">
        <v>16.860599520695384</v>
      </c>
      <c r="V204">
        <v>35.887999999999998</v>
      </c>
      <c r="W204">
        <v>177.66020480244092</v>
      </c>
      <c r="X204">
        <v>0.12164801314259503</v>
      </c>
      <c r="Y204">
        <v>0.15435285447011929</v>
      </c>
      <c r="Z204">
        <v>0.28228222064587954</v>
      </c>
      <c r="AA204">
        <v>873.67632151207386</v>
      </c>
      <c r="AB204">
        <v>1.0908294209970955</v>
      </c>
      <c r="AC204">
        <v>0.20082966774573341</v>
      </c>
      <c r="AD204">
        <v>0.57480279124500655</v>
      </c>
      <c r="AE204">
        <v>0.81991363273959517</v>
      </c>
      <c r="AF204">
        <v>31.5</v>
      </c>
      <c r="AG204">
        <v>9.4128808234616002E-2</v>
      </c>
      <c r="AH204">
        <v>106.15700000000001</v>
      </c>
      <c r="AI204">
        <v>3.9777432272162967</v>
      </c>
      <c r="AJ204">
        <v>19922.404999999795</v>
      </c>
      <c r="AK204">
        <v>0.37940559826905457</v>
      </c>
      <c r="AL204">
        <v>71305062.456500009</v>
      </c>
      <c r="AM204">
        <v>6375.8694299500003</v>
      </c>
    </row>
    <row r="205" spans="1:39" ht="15" x14ac:dyDescent="0.25">
      <c r="A205" t="s">
        <v>374</v>
      </c>
      <c r="B205">
        <v>1977119.15</v>
      </c>
      <c r="C205">
        <v>0.32280417668655909</v>
      </c>
      <c r="D205">
        <v>1684605.45</v>
      </c>
      <c r="E205">
        <v>2.4252269070980858E-3</v>
      </c>
      <c r="F205">
        <v>0.78706728083413602</v>
      </c>
      <c r="G205">
        <v>106.22222222222223</v>
      </c>
      <c r="H205">
        <v>113.77650000000001</v>
      </c>
      <c r="I205">
        <v>4.2999999999999997E-2</v>
      </c>
      <c r="J205">
        <v>-47.263500000000008</v>
      </c>
      <c r="K205">
        <v>11214.506720302092</v>
      </c>
      <c r="L205">
        <v>5956.0958701</v>
      </c>
      <c r="M205">
        <v>7097.0222503356763</v>
      </c>
      <c r="N205">
        <v>0.24440609294214719</v>
      </c>
      <c r="O205">
        <v>0.13346550079736264</v>
      </c>
      <c r="P205">
        <v>1.5671640641075311E-2</v>
      </c>
      <c r="Q205">
        <v>9411.6482668263761</v>
      </c>
      <c r="R205">
        <v>355.74400000000003</v>
      </c>
      <c r="S205">
        <v>66541.253177846986</v>
      </c>
      <c r="T205">
        <v>12.770278627327516</v>
      </c>
      <c r="U205">
        <v>16.742646032259156</v>
      </c>
      <c r="V205">
        <v>33.525500000000001</v>
      </c>
      <c r="W205">
        <v>177.65867384826478</v>
      </c>
      <c r="X205">
        <v>0.11545691594394812</v>
      </c>
      <c r="Y205">
        <v>0.16207560641404647</v>
      </c>
      <c r="Z205">
        <v>0.28533534945166777</v>
      </c>
      <c r="AA205">
        <v>924.89616858828526</v>
      </c>
      <c r="AB205">
        <v>1.0753716634851491</v>
      </c>
      <c r="AC205">
        <v>0.20127312406975045</v>
      </c>
      <c r="AD205">
        <v>0.5696253940704824</v>
      </c>
      <c r="AE205">
        <v>0.87692605157153269</v>
      </c>
      <c r="AF205">
        <v>30.7</v>
      </c>
      <c r="AG205">
        <v>9.6413266460676536E-2</v>
      </c>
      <c r="AH205">
        <v>100.6405</v>
      </c>
      <c r="AI205">
        <v>4.1446486077300735</v>
      </c>
      <c r="AJ205">
        <v>4768.9605000002775</v>
      </c>
      <c r="AK205">
        <v>0.34076843098403103</v>
      </c>
      <c r="AL205">
        <v>66794677.162</v>
      </c>
      <c r="AM205">
        <v>5956.0958701</v>
      </c>
    </row>
    <row r="206" spans="1:39" ht="15" x14ac:dyDescent="0.25">
      <c r="A206" t="s">
        <v>376</v>
      </c>
      <c r="B206">
        <v>404882</v>
      </c>
      <c r="C206">
        <v>0.36377564313839156</v>
      </c>
      <c r="D206">
        <v>414970.90476190473</v>
      </c>
      <c r="E206">
        <v>4.3535122307168297E-3</v>
      </c>
      <c r="F206">
        <v>0.71016277728563348</v>
      </c>
      <c r="G206">
        <v>56.95</v>
      </c>
      <c r="H206">
        <v>37.437142857142852</v>
      </c>
      <c r="I206">
        <v>0</v>
      </c>
      <c r="J206">
        <v>65.505714285714305</v>
      </c>
      <c r="K206">
        <v>10228.751124453389</v>
      </c>
      <c r="L206">
        <v>1347.3535871428574</v>
      </c>
      <c r="M206">
        <v>1628.3413517919689</v>
      </c>
      <c r="N206">
        <v>0.40159811268377504</v>
      </c>
      <c r="O206">
        <v>0.14496558389722908</v>
      </c>
      <c r="P206">
        <v>1.5136373154958857E-3</v>
      </c>
      <c r="Q206">
        <v>8463.6704118317539</v>
      </c>
      <c r="R206">
        <v>84.906666666666666</v>
      </c>
      <c r="S206">
        <v>53151.79897814968</v>
      </c>
      <c r="T206">
        <v>12.280150753768844</v>
      </c>
      <c r="U206">
        <v>15.868643064653629</v>
      </c>
      <c r="V206">
        <v>11.056190476190476</v>
      </c>
      <c r="W206">
        <v>121.86418007580328</v>
      </c>
      <c r="X206">
        <v>0.11597187563988087</v>
      </c>
      <c r="Y206">
        <v>0.18017083819179905</v>
      </c>
      <c r="Z206">
        <v>0.30155919603002196</v>
      </c>
      <c r="AA206">
        <v>183.4488928282467</v>
      </c>
      <c r="AB206">
        <v>5.7567945091310584</v>
      </c>
      <c r="AC206">
        <v>1.425285192543956</v>
      </c>
      <c r="AD206">
        <v>2.758207861509145</v>
      </c>
      <c r="AE206">
        <v>1.2205533830472624</v>
      </c>
      <c r="AF206">
        <v>78.80952380952381</v>
      </c>
      <c r="AG206">
        <v>1.9810696119259261E-2</v>
      </c>
      <c r="AH206">
        <v>13.6005</v>
      </c>
      <c r="AI206">
        <v>3.3919130774265471</v>
      </c>
      <c r="AJ206">
        <v>-22740.734761905042</v>
      </c>
      <c r="AK206">
        <v>0.47649433328615792</v>
      </c>
      <c r="AL206">
        <v>13781744.519523811</v>
      </c>
      <c r="AM206">
        <v>1347.3535871428574</v>
      </c>
    </row>
    <row r="207" spans="1:39" ht="15" x14ac:dyDescent="0.25">
      <c r="A207" t="s">
        <v>377</v>
      </c>
      <c r="B207">
        <v>302425.75</v>
      </c>
      <c r="C207">
        <v>0.3900284503891574</v>
      </c>
      <c r="D207">
        <v>390210.7</v>
      </c>
      <c r="E207">
        <v>3.3965880626619658E-3</v>
      </c>
      <c r="F207">
        <v>0.66363156163146442</v>
      </c>
      <c r="G207">
        <v>30.736842105263158</v>
      </c>
      <c r="H207">
        <v>25.4755</v>
      </c>
      <c r="I207">
        <v>0</v>
      </c>
      <c r="J207">
        <v>12.494500000000002</v>
      </c>
      <c r="K207">
        <v>11046.66862283543</v>
      </c>
      <c r="L207">
        <v>976.10170564999987</v>
      </c>
      <c r="M207">
        <v>1197.1304960733821</v>
      </c>
      <c r="N207">
        <v>0.49005786034505744</v>
      </c>
      <c r="O207">
        <v>0.15594064867312016</v>
      </c>
      <c r="P207">
        <v>1.3783215849459977E-3</v>
      </c>
      <c r="Q207">
        <v>9007.0983237562123</v>
      </c>
      <c r="R207">
        <v>63.352999999999994</v>
      </c>
      <c r="S207">
        <v>54185.321137120569</v>
      </c>
      <c r="T207">
        <v>13.164333180749134</v>
      </c>
      <c r="U207">
        <v>15.407347807522926</v>
      </c>
      <c r="V207">
        <v>10.261500000000002</v>
      </c>
      <c r="W207">
        <v>95.122711655216094</v>
      </c>
      <c r="X207">
        <v>0.11768134204108752</v>
      </c>
      <c r="Y207">
        <v>0.17944899055006969</v>
      </c>
      <c r="Z207">
        <v>0.302712274287114</v>
      </c>
      <c r="AA207">
        <v>209.48862072096512</v>
      </c>
      <c r="AB207">
        <v>5.6725401770912089</v>
      </c>
      <c r="AC207">
        <v>1.3759483319330486</v>
      </c>
      <c r="AD207">
        <v>2.5430226029453915</v>
      </c>
      <c r="AE207">
        <v>1.4353628129352833</v>
      </c>
      <c r="AF207">
        <v>79.2</v>
      </c>
      <c r="AG207">
        <v>1.9310473680896108E-2</v>
      </c>
      <c r="AH207">
        <v>8.9145000000000003</v>
      </c>
      <c r="AI207">
        <v>3.3770448577858505</v>
      </c>
      <c r="AJ207">
        <v>-14724.597000000009</v>
      </c>
      <c r="AK207">
        <v>0.524725033298583</v>
      </c>
      <c r="AL207">
        <v>10782672.0845</v>
      </c>
      <c r="AM207">
        <v>976.10170564999987</v>
      </c>
    </row>
    <row r="208" spans="1:39" ht="15" x14ac:dyDescent="0.25">
      <c r="A208" t="s">
        <v>378</v>
      </c>
      <c r="B208">
        <v>394749.2</v>
      </c>
      <c r="C208">
        <v>0.35581778687847726</v>
      </c>
      <c r="D208">
        <v>397796.55</v>
      </c>
      <c r="E208">
        <v>2.0365572471140376E-3</v>
      </c>
      <c r="F208">
        <v>0.70097961675588871</v>
      </c>
      <c r="G208">
        <v>44.35</v>
      </c>
      <c r="H208">
        <v>29.267500000000002</v>
      </c>
      <c r="I208">
        <v>0</v>
      </c>
      <c r="J208">
        <v>14.660499999999985</v>
      </c>
      <c r="K208">
        <v>10379.057221553372</v>
      </c>
      <c r="L208">
        <v>1183.8509662500001</v>
      </c>
      <c r="M208">
        <v>1444.3728701376378</v>
      </c>
      <c r="N208">
        <v>0.44535948099117412</v>
      </c>
      <c r="O208">
        <v>0.14744264056556874</v>
      </c>
      <c r="P208">
        <v>2.9938968679707315E-3</v>
      </c>
      <c r="Q208">
        <v>8506.9840167581624</v>
      </c>
      <c r="R208">
        <v>74.422499999999999</v>
      </c>
      <c r="S208">
        <v>53977.582048439654</v>
      </c>
      <c r="T208">
        <v>12.936275991803553</v>
      </c>
      <c r="U208">
        <v>15.907164718331151</v>
      </c>
      <c r="V208">
        <v>10.6905</v>
      </c>
      <c r="W208">
        <v>110.73859653430615</v>
      </c>
      <c r="X208">
        <v>0.11622457746174793</v>
      </c>
      <c r="Y208">
        <v>0.18046169866724934</v>
      </c>
      <c r="Z208">
        <v>0.30167870724287138</v>
      </c>
      <c r="AA208">
        <v>184.36809718657437</v>
      </c>
      <c r="AB208">
        <v>5.3986683051996351</v>
      </c>
      <c r="AC208">
        <v>1.3885560055959663</v>
      </c>
      <c r="AD208">
        <v>2.621304876403316</v>
      </c>
      <c r="AE208">
        <v>1.4025956423245134</v>
      </c>
      <c r="AF208">
        <v>90.2</v>
      </c>
      <c r="AG208">
        <v>1.912906250157323E-2</v>
      </c>
      <c r="AH208">
        <v>8.8249999999999993</v>
      </c>
      <c r="AI208">
        <v>3.3364431900389282</v>
      </c>
      <c r="AJ208">
        <v>-16410.598499999905</v>
      </c>
      <c r="AK208">
        <v>0.47771028102396312</v>
      </c>
      <c r="AL208">
        <v>12287256.920499999</v>
      </c>
      <c r="AM208">
        <v>1183.8509662500001</v>
      </c>
    </row>
    <row r="209" spans="1:39" ht="15" x14ac:dyDescent="0.25">
      <c r="A209" t="s">
        <v>380</v>
      </c>
      <c r="B209">
        <v>413093.63157894736</v>
      </c>
      <c r="C209">
        <v>0.34244706178097184</v>
      </c>
      <c r="D209">
        <v>408095</v>
      </c>
      <c r="E209">
        <v>9.3606271876726169E-3</v>
      </c>
      <c r="F209">
        <v>0.6900042024302544</v>
      </c>
      <c r="G209">
        <v>17.125</v>
      </c>
      <c r="H209">
        <v>30.620999999999999</v>
      </c>
      <c r="I209">
        <v>0</v>
      </c>
      <c r="J209">
        <v>-18.658999999999992</v>
      </c>
      <c r="K209">
        <v>11415.595538488893</v>
      </c>
      <c r="L209">
        <v>1096.4750875499999</v>
      </c>
      <c r="M209">
        <v>1393.4405823379045</v>
      </c>
      <c r="N209">
        <v>0.62822124015525238</v>
      </c>
      <c r="O209">
        <v>0.1682272094408972</v>
      </c>
      <c r="P209">
        <v>1.5422271050211057E-3</v>
      </c>
      <c r="Q209">
        <v>8982.7411919489296</v>
      </c>
      <c r="R209">
        <v>73.606500000000011</v>
      </c>
      <c r="S209">
        <v>53271.839538627697</v>
      </c>
      <c r="T209">
        <v>12.661925237580919</v>
      </c>
      <c r="U209">
        <v>14.89644375904302</v>
      </c>
      <c r="V209">
        <v>11.368500000000001</v>
      </c>
      <c r="W209">
        <v>96.448527734529634</v>
      </c>
      <c r="X209">
        <v>0.11199161293849616</v>
      </c>
      <c r="Y209">
        <v>0.19415622943655983</v>
      </c>
      <c r="Z209">
        <v>0.31266042119828724</v>
      </c>
      <c r="AA209">
        <v>193.72291483121711</v>
      </c>
      <c r="AB209">
        <v>6.1020564741174423</v>
      </c>
      <c r="AC209">
        <v>1.4643946903275631</v>
      </c>
      <c r="AD209">
        <v>2.8663909678509745</v>
      </c>
      <c r="AE209">
        <v>1.1935691987846913</v>
      </c>
      <c r="AF209">
        <v>73.75</v>
      </c>
      <c r="AG209">
        <v>3.0943980715291891E-2</v>
      </c>
      <c r="AH209">
        <v>12.2285</v>
      </c>
      <c r="AI209">
        <v>3.0440094827849062</v>
      </c>
      <c r="AJ209">
        <v>-44067.585000000079</v>
      </c>
      <c r="AK209">
        <v>0.56195607208014708</v>
      </c>
      <c r="AL209">
        <v>12516916.1175</v>
      </c>
      <c r="AM209">
        <v>1096.4750875499999</v>
      </c>
    </row>
    <row r="210" spans="1:39" ht="15" x14ac:dyDescent="0.25">
      <c r="A210" t="s">
        <v>381</v>
      </c>
      <c r="B210">
        <v>190121.1</v>
      </c>
      <c r="C210">
        <v>0.33209018526157691</v>
      </c>
      <c r="D210">
        <v>132753.65</v>
      </c>
      <c r="E210">
        <v>6.3721545157084227E-3</v>
      </c>
      <c r="F210">
        <v>0.70726582152672457</v>
      </c>
      <c r="G210">
        <v>57.842105263157897</v>
      </c>
      <c r="H210">
        <v>62.167500000000004</v>
      </c>
      <c r="I210">
        <v>6.0000000000000001E-3</v>
      </c>
      <c r="J210">
        <v>52.631500000000017</v>
      </c>
      <c r="K210">
        <v>10637.797670029229</v>
      </c>
      <c r="L210">
        <v>2306.14156435</v>
      </c>
      <c r="M210">
        <v>2784.544209392111</v>
      </c>
      <c r="N210">
        <v>0.40098827966384726</v>
      </c>
      <c r="O210">
        <v>0.1428570383288057</v>
      </c>
      <c r="P210">
        <v>5.2778658249588465E-3</v>
      </c>
      <c r="Q210">
        <v>8810.1554564133112</v>
      </c>
      <c r="R210">
        <v>141.6215</v>
      </c>
      <c r="S210">
        <v>59359.071970004559</v>
      </c>
      <c r="T210">
        <v>13.826996607153573</v>
      </c>
      <c r="U210">
        <v>16.28383800729409</v>
      </c>
      <c r="V210">
        <v>17.094999999999999</v>
      </c>
      <c r="W210">
        <v>134.9015246768061</v>
      </c>
      <c r="X210">
        <v>0.11725308745096524</v>
      </c>
      <c r="Y210">
        <v>0.16495446110202011</v>
      </c>
      <c r="Z210">
        <v>0.28927193306091042</v>
      </c>
      <c r="AA210">
        <v>172.7000875214072</v>
      </c>
      <c r="AB210">
        <v>5.7335956108763675</v>
      </c>
      <c r="AC210">
        <v>1.3008004150944013</v>
      </c>
      <c r="AD210">
        <v>2.787452316683483</v>
      </c>
      <c r="AE210">
        <v>1.1695003394415531</v>
      </c>
      <c r="AF210">
        <v>88.15</v>
      </c>
      <c r="AG210">
        <v>3.7091194624225325E-2</v>
      </c>
      <c r="AH210">
        <v>20.595999999999997</v>
      </c>
      <c r="AI210">
        <v>3.393036283932036</v>
      </c>
      <c r="AJ210">
        <v>-3459.4459999998799</v>
      </c>
      <c r="AK210">
        <v>0.44050153060539227</v>
      </c>
      <c r="AL210">
        <v>24532267.359999999</v>
      </c>
      <c r="AM210">
        <v>2306.14156435</v>
      </c>
    </row>
    <row r="211" spans="1:39" ht="15" x14ac:dyDescent="0.25">
      <c r="A211" t="s">
        <v>382</v>
      </c>
      <c r="B211">
        <v>187869.6</v>
      </c>
      <c r="C211">
        <v>0.38294379607445611</v>
      </c>
      <c r="D211">
        <v>270387.90000000002</v>
      </c>
      <c r="E211">
        <v>3.2775098348317563E-3</v>
      </c>
      <c r="F211">
        <v>0.68456632057643207</v>
      </c>
      <c r="G211">
        <v>35.473684210526315</v>
      </c>
      <c r="H211">
        <v>37.747</v>
      </c>
      <c r="I211">
        <v>0</v>
      </c>
      <c r="J211">
        <v>13.054999999999993</v>
      </c>
      <c r="K211">
        <v>11027.360791880095</v>
      </c>
      <c r="L211">
        <v>1172.8369391000001</v>
      </c>
      <c r="M211">
        <v>1453.1992028040206</v>
      </c>
      <c r="N211">
        <v>0.50410685517263498</v>
      </c>
      <c r="O211">
        <v>0.15625527465960423</v>
      </c>
      <c r="P211">
        <v>1.180509245439062E-3</v>
      </c>
      <c r="Q211">
        <v>8899.8783185020748</v>
      </c>
      <c r="R211">
        <v>75.798000000000002</v>
      </c>
      <c r="S211">
        <v>53202.048009182312</v>
      </c>
      <c r="T211">
        <v>12.472624607509434</v>
      </c>
      <c r="U211">
        <v>15.47319110134832</v>
      </c>
      <c r="V211">
        <v>11.553999999999998</v>
      </c>
      <c r="W211">
        <v>101.50916904102475</v>
      </c>
      <c r="X211">
        <v>0.11585056084143897</v>
      </c>
      <c r="Y211">
        <v>0.18944873859758454</v>
      </c>
      <c r="Z211">
        <v>0.31114741080128894</v>
      </c>
      <c r="AA211">
        <v>207.95269305480559</v>
      </c>
      <c r="AB211">
        <v>5.6332102371270212</v>
      </c>
      <c r="AC211">
        <v>1.3353216840389255</v>
      </c>
      <c r="AD211">
        <v>2.6794357070636248</v>
      </c>
      <c r="AE211">
        <v>1.3202413139921698</v>
      </c>
      <c r="AF211">
        <v>69.400000000000006</v>
      </c>
      <c r="AG211">
        <v>1.928234736904394E-2</v>
      </c>
      <c r="AH211">
        <v>11.986999999999998</v>
      </c>
      <c r="AI211">
        <v>3.3829980560035042</v>
      </c>
      <c r="AJ211">
        <v>-6898.2430000000168</v>
      </c>
      <c r="AK211">
        <v>0.49555245307009127</v>
      </c>
      <c r="AL211">
        <v>12933296.077500001</v>
      </c>
      <c r="AM211">
        <v>1172.8369391000001</v>
      </c>
    </row>
    <row r="212" spans="1:39" ht="15" x14ac:dyDescent="0.25">
      <c r="A212" t="s">
        <v>383</v>
      </c>
      <c r="B212">
        <v>386559.6</v>
      </c>
      <c r="C212">
        <v>0.3664866284191175</v>
      </c>
      <c r="D212">
        <v>407124.9</v>
      </c>
      <c r="E212">
        <v>3.4082537552568731E-3</v>
      </c>
      <c r="F212">
        <v>0.72118915817764662</v>
      </c>
      <c r="G212">
        <v>34.684210526315788</v>
      </c>
      <c r="H212">
        <v>36.81</v>
      </c>
      <c r="I212">
        <v>0</v>
      </c>
      <c r="J212">
        <v>-10.70450000000001</v>
      </c>
      <c r="K212">
        <v>11096.04031645529</v>
      </c>
      <c r="L212">
        <v>1428.6213900999999</v>
      </c>
      <c r="M212">
        <v>1747.3992377670788</v>
      </c>
      <c r="N212">
        <v>0.47481980918857586</v>
      </c>
      <c r="O212">
        <v>0.15053681216053072</v>
      </c>
      <c r="P212">
        <v>4.4123673659672447E-3</v>
      </c>
      <c r="Q212">
        <v>9071.7909215506988</v>
      </c>
      <c r="R212">
        <v>92.778500000000008</v>
      </c>
      <c r="S212">
        <v>54970.828333072852</v>
      </c>
      <c r="T212">
        <v>13.668576232640104</v>
      </c>
      <c r="U212">
        <v>15.398194518126504</v>
      </c>
      <c r="V212">
        <v>12.422000000000001</v>
      </c>
      <c r="W212">
        <v>115.00735711640635</v>
      </c>
      <c r="X212">
        <v>0.11883732715507414</v>
      </c>
      <c r="Y212">
        <v>0.17584148229907981</v>
      </c>
      <c r="Z212">
        <v>0.30114880638824026</v>
      </c>
      <c r="AA212">
        <v>176.15394935559843</v>
      </c>
      <c r="AB212">
        <v>5.7954638987225886</v>
      </c>
      <c r="AC212">
        <v>1.4235625928594162</v>
      </c>
      <c r="AD212">
        <v>2.8858598459094966</v>
      </c>
      <c r="AE212">
        <v>1.2768391252231541</v>
      </c>
      <c r="AF212">
        <v>120.95</v>
      </c>
      <c r="AG212">
        <v>2.041528130728499E-2</v>
      </c>
      <c r="AH212">
        <v>7.4405000000000001</v>
      </c>
      <c r="AI212">
        <v>3.3926946833343496</v>
      </c>
      <c r="AJ212">
        <v>-15602.003999999957</v>
      </c>
      <c r="AK212">
        <v>0.52736680636376543</v>
      </c>
      <c r="AL212">
        <v>15852040.541499998</v>
      </c>
      <c r="AM212">
        <v>1428.6213900999999</v>
      </c>
    </row>
    <row r="213" spans="1:39" ht="15" x14ac:dyDescent="0.25">
      <c r="A213" t="s">
        <v>385</v>
      </c>
      <c r="B213">
        <v>1137847.3500000001</v>
      </c>
      <c r="C213">
        <v>0.31475619253223636</v>
      </c>
      <c r="D213">
        <v>1275604.1000000001</v>
      </c>
      <c r="E213">
        <v>2.9605348979553675E-3</v>
      </c>
      <c r="F213">
        <v>0.78291326905484526</v>
      </c>
      <c r="G213">
        <v>65.588235294117652</v>
      </c>
      <c r="H213">
        <v>43.351500000000001</v>
      </c>
      <c r="I213">
        <v>1.6E-2</v>
      </c>
      <c r="J213">
        <v>-19.384</v>
      </c>
      <c r="K213">
        <v>11312.691829494785</v>
      </c>
      <c r="L213">
        <v>3780.7766354500004</v>
      </c>
      <c r="M213">
        <v>4345.624250639743</v>
      </c>
      <c r="N213">
        <v>0.13069066860946393</v>
      </c>
      <c r="O213">
        <v>0.10682525667161728</v>
      </c>
      <c r="P213">
        <v>9.7933711695171299E-3</v>
      </c>
      <c r="Q213">
        <v>9842.2593593322017</v>
      </c>
      <c r="R213">
        <v>218.78299999999999</v>
      </c>
      <c r="S213">
        <v>68567.538497049594</v>
      </c>
      <c r="T213">
        <v>14.260020202666569</v>
      </c>
      <c r="U213">
        <v>17.280943379741572</v>
      </c>
      <c r="V213">
        <v>21.507999999999999</v>
      </c>
      <c r="W213">
        <v>175.78466781895111</v>
      </c>
      <c r="X213">
        <v>0.1175034129929393</v>
      </c>
      <c r="Y213">
        <v>0.15100760593814616</v>
      </c>
      <c r="Z213">
        <v>0.27417449699990265</v>
      </c>
      <c r="AA213">
        <v>169.6658548895339</v>
      </c>
      <c r="AB213">
        <v>5.8550322876236978</v>
      </c>
      <c r="AC213">
        <v>1.1996544874286148</v>
      </c>
      <c r="AD213">
        <v>2.9792549067475931</v>
      </c>
      <c r="AE213">
        <v>0.84989287319847073</v>
      </c>
      <c r="AF213">
        <v>33.6</v>
      </c>
      <c r="AG213">
        <v>8.1187785331930468E-2</v>
      </c>
      <c r="AH213">
        <v>79.518000000000001</v>
      </c>
      <c r="AI213">
        <v>4.8839695862933619</v>
      </c>
      <c r="AJ213">
        <v>12448.841500000097</v>
      </c>
      <c r="AK213">
        <v>0.30843604111486517</v>
      </c>
      <c r="AL213">
        <v>42770760.952999994</v>
      </c>
      <c r="AM213">
        <v>3780.7766354500004</v>
      </c>
    </row>
    <row r="214" spans="1:39" ht="15" x14ac:dyDescent="0.25">
      <c r="A214" t="s">
        <v>386</v>
      </c>
      <c r="B214">
        <v>413580.95</v>
      </c>
      <c r="C214">
        <v>0.34772980745639581</v>
      </c>
      <c r="D214">
        <v>408213.75</v>
      </c>
      <c r="E214">
        <v>2.3836752457986814E-3</v>
      </c>
      <c r="F214">
        <v>0.67194210591761017</v>
      </c>
      <c r="G214">
        <v>43</v>
      </c>
      <c r="H214">
        <v>35.850499999999997</v>
      </c>
      <c r="I214">
        <v>0</v>
      </c>
      <c r="J214">
        <v>21.269999999999968</v>
      </c>
      <c r="K214">
        <v>10754.703786422358</v>
      </c>
      <c r="L214">
        <v>1079.2647362499999</v>
      </c>
      <c r="M214">
        <v>1321.0514918058373</v>
      </c>
      <c r="N214">
        <v>0.47415135055562707</v>
      </c>
      <c r="O214">
        <v>0.14516448016671685</v>
      </c>
      <c r="P214">
        <v>1.5892728562222583E-3</v>
      </c>
      <c r="Q214">
        <v>8786.3134915606897</v>
      </c>
      <c r="R214">
        <v>71.16</v>
      </c>
      <c r="S214">
        <v>53292.177944069706</v>
      </c>
      <c r="T214">
        <v>11.580944350758854</v>
      </c>
      <c r="U214">
        <v>15.166733224423833</v>
      </c>
      <c r="V214">
        <v>10.070499999999999</v>
      </c>
      <c r="W214">
        <v>107.17091864852786</v>
      </c>
      <c r="X214">
        <v>0.1177623630377639</v>
      </c>
      <c r="Y214">
        <v>0.17683648483281944</v>
      </c>
      <c r="Z214">
        <v>0.3001157240595641</v>
      </c>
      <c r="AA214">
        <v>198.7423407766326</v>
      </c>
      <c r="AB214">
        <v>5.7357428171020768</v>
      </c>
      <c r="AC214">
        <v>1.4558657380384497</v>
      </c>
      <c r="AD214">
        <v>2.7201507233714817</v>
      </c>
      <c r="AE214">
        <v>1.2394719803776055</v>
      </c>
      <c r="AF214">
        <v>59.75</v>
      </c>
      <c r="AG214">
        <v>1.4159834550355025E-2</v>
      </c>
      <c r="AH214">
        <v>12.115263157894738</v>
      </c>
      <c r="AI214">
        <v>3.3999510702238944</v>
      </c>
      <c r="AJ214">
        <v>-22272.788499999966</v>
      </c>
      <c r="AK214">
        <v>0.46952824525566234</v>
      </c>
      <c r="AL214">
        <v>11607172.545499999</v>
      </c>
      <c r="AM214">
        <v>1079.2647362499999</v>
      </c>
    </row>
    <row r="215" spans="1:39" ht="15" x14ac:dyDescent="0.25">
      <c r="A215" t="s">
        <v>387</v>
      </c>
      <c r="B215">
        <v>589425</v>
      </c>
      <c r="C215">
        <v>0.32437951161304573</v>
      </c>
      <c r="D215">
        <v>498695.85714285716</v>
      </c>
      <c r="E215">
        <v>1.7341883159439346E-3</v>
      </c>
      <c r="F215">
        <v>0.72613025952251853</v>
      </c>
      <c r="G215">
        <v>39.285714285714285</v>
      </c>
      <c r="H215">
        <v>50.6447619047619</v>
      </c>
      <c r="I215">
        <v>0.02</v>
      </c>
      <c r="J215">
        <v>41.304285714285697</v>
      </c>
      <c r="K215">
        <v>11730.444299903762</v>
      </c>
      <c r="L215">
        <v>1862.6789314761904</v>
      </c>
      <c r="M215">
        <v>2246.1241286090185</v>
      </c>
      <c r="N215">
        <v>0.37781148168260975</v>
      </c>
      <c r="O215">
        <v>0.13630184937006273</v>
      </c>
      <c r="P215">
        <v>1.3367988954069867E-2</v>
      </c>
      <c r="Q215">
        <v>9727.8913377850731</v>
      </c>
      <c r="R215">
        <v>119.20523809523809</v>
      </c>
      <c r="S215">
        <v>62518.871598004233</v>
      </c>
      <c r="T215">
        <v>13.518102032908427</v>
      </c>
      <c r="U215">
        <v>15.625814446073399</v>
      </c>
      <c r="V215">
        <v>15.293809523809522</v>
      </c>
      <c r="W215">
        <v>121.79299922470966</v>
      </c>
      <c r="X215">
        <v>0.11923311640412992</v>
      </c>
      <c r="Y215">
        <v>0.15443708465813896</v>
      </c>
      <c r="Z215">
        <v>0.27923856839335504</v>
      </c>
      <c r="AA215">
        <v>169.77074020038813</v>
      </c>
      <c r="AB215">
        <v>6.5579834043991116</v>
      </c>
      <c r="AC215">
        <v>1.4256652575986377</v>
      </c>
      <c r="AD215">
        <v>3.5184621798350681</v>
      </c>
      <c r="AE215">
        <v>1.0222004964020777</v>
      </c>
      <c r="AF215">
        <v>45.476190476190474</v>
      </c>
      <c r="AG215">
        <v>5.6362483701410449E-2</v>
      </c>
      <c r="AH215">
        <v>38.930952380952377</v>
      </c>
      <c r="AI215">
        <v>3.6418327834647157</v>
      </c>
      <c r="AJ215">
        <v>-12618.204761904781</v>
      </c>
      <c r="AK215">
        <v>0.43252987517059055</v>
      </c>
      <c r="AL215">
        <v>21850051.454285711</v>
      </c>
      <c r="AM215">
        <v>1862.6789314761904</v>
      </c>
    </row>
    <row r="216" spans="1:39" ht="15" x14ac:dyDescent="0.25">
      <c r="A216" t="s">
        <v>388</v>
      </c>
      <c r="B216">
        <v>984874</v>
      </c>
      <c r="C216">
        <v>0.36524256215717299</v>
      </c>
      <c r="D216">
        <v>909333.05</v>
      </c>
      <c r="E216">
        <v>3.0919405975136944E-3</v>
      </c>
      <c r="F216">
        <v>0.74430284887255993</v>
      </c>
      <c r="G216">
        <v>75.263157894736835</v>
      </c>
      <c r="H216">
        <v>50.349499999999999</v>
      </c>
      <c r="I216">
        <v>1.95E-2</v>
      </c>
      <c r="J216">
        <v>2.7670000000000385</v>
      </c>
      <c r="K216">
        <v>10234.643637726414</v>
      </c>
      <c r="L216">
        <v>2538.5083707000003</v>
      </c>
      <c r="M216">
        <v>2927.5898266553104</v>
      </c>
      <c r="N216">
        <v>0.20015473677949372</v>
      </c>
      <c r="O216">
        <v>0.1149477161146948</v>
      </c>
      <c r="P216">
        <v>5.2628297602642987E-3</v>
      </c>
      <c r="Q216">
        <v>8874.4428297123377</v>
      </c>
      <c r="R216">
        <v>145.85550000000003</v>
      </c>
      <c r="S216">
        <v>61624.846721584043</v>
      </c>
      <c r="T216">
        <v>12.741720401356138</v>
      </c>
      <c r="U216">
        <v>17.404269093040718</v>
      </c>
      <c r="V216">
        <v>15.411000000000001</v>
      </c>
      <c r="W216">
        <v>164.72054835507106</v>
      </c>
      <c r="X216">
        <v>0.11447617952298131</v>
      </c>
      <c r="Y216">
        <v>0.15938369092098617</v>
      </c>
      <c r="Z216">
        <v>0.27943603634028602</v>
      </c>
      <c r="AA216">
        <v>154.40126356247512</v>
      </c>
      <c r="AB216">
        <v>6.046192559795422</v>
      </c>
      <c r="AC216">
        <v>1.2808937338515303</v>
      </c>
      <c r="AD216">
        <v>2.8744403428610208</v>
      </c>
      <c r="AE216">
        <v>1.0226684608985603</v>
      </c>
      <c r="AF216">
        <v>43.3</v>
      </c>
      <c r="AG216">
        <v>6.9713425959705907E-2</v>
      </c>
      <c r="AH216">
        <v>41.286999999999999</v>
      </c>
      <c r="AI216">
        <v>4.1942273691507568</v>
      </c>
      <c r="AJ216">
        <v>-23267.685499999905</v>
      </c>
      <c r="AK216">
        <v>0.33910859224885043</v>
      </c>
      <c r="AL216">
        <v>25980728.545499995</v>
      </c>
      <c r="AM216">
        <v>2538.5083707000003</v>
      </c>
    </row>
    <row r="217" spans="1:39" ht="15" x14ac:dyDescent="0.25">
      <c r="A217" t="s">
        <v>389</v>
      </c>
      <c r="B217">
        <v>52379</v>
      </c>
      <c r="C217">
        <v>0.35888855959916988</v>
      </c>
      <c r="D217">
        <v>43958.95</v>
      </c>
      <c r="E217">
        <v>5.2722000726353286E-3</v>
      </c>
      <c r="F217">
        <v>0.72849023315617667</v>
      </c>
      <c r="G217">
        <v>53.65</v>
      </c>
      <c r="H217">
        <v>35.329000000000001</v>
      </c>
      <c r="I217">
        <v>2.8999999999999998E-2</v>
      </c>
      <c r="J217">
        <v>5.5805000000000007</v>
      </c>
      <c r="K217">
        <v>11059.483338118453</v>
      </c>
      <c r="L217">
        <v>1536.6632092499999</v>
      </c>
      <c r="M217">
        <v>1833.8239438035428</v>
      </c>
      <c r="N217">
        <v>0.37829803521730931</v>
      </c>
      <c r="O217">
        <v>0.143457672750292</v>
      </c>
      <c r="P217">
        <v>4.0423467631737998E-3</v>
      </c>
      <c r="Q217">
        <v>9267.3569981593846</v>
      </c>
      <c r="R217">
        <v>99.55</v>
      </c>
      <c r="S217">
        <v>55565.658427925664</v>
      </c>
      <c r="T217">
        <v>12.899045705675539</v>
      </c>
      <c r="U217">
        <v>15.436094517830234</v>
      </c>
      <c r="V217">
        <v>13.715999999999999</v>
      </c>
      <c r="W217">
        <v>112.03435471347329</v>
      </c>
      <c r="X217">
        <v>0.1151551036389991</v>
      </c>
      <c r="Y217">
        <v>0.16810893508570568</v>
      </c>
      <c r="Z217">
        <v>0.28963203047368846</v>
      </c>
      <c r="AA217">
        <v>169.90232370268481</v>
      </c>
      <c r="AB217">
        <v>6.1096469393887327</v>
      </c>
      <c r="AC217">
        <v>1.3953507940876193</v>
      </c>
      <c r="AD217">
        <v>2.8056409665674842</v>
      </c>
      <c r="AE217">
        <v>1.2919727578661384</v>
      </c>
      <c r="AF217">
        <v>115.1</v>
      </c>
      <c r="AG217">
        <v>2.4035939852538594E-2</v>
      </c>
      <c r="AH217">
        <v>8.4565000000000001</v>
      </c>
      <c r="AI217">
        <v>3.7016064359427765</v>
      </c>
      <c r="AJ217">
        <v>-16021.404999999912</v>
      </c>
      <c r="AK217">
        <v>0.48905966868745082</v>
      </c>
      <c r="AL217">
        <v>16994701.159000002</v>
      </c>
      <c r="AM217">
        <v>1536.6632092499999</v>
      </c>
    </row>
    <row r="218" spans="1:39" ht="15" x14ac:dyDescent="0.25">
      <c r="A218" t="s">
        <v>390</v>
      </c>
      <c r="B218">
        <v>350994.65</v>
      </c>
      <c r="C218">
        <v>0.41445248605694252</v>
      </c>
      <c r="D218">
        <v>324946.2</v>
      </c>
      <c r="E218">
        <v>2.5120283974727365E-3</v>
      </c>
      <c r="F218">
        <v>0.72874599156108089</v>
      </c>
      <c r="G218">
        <v>36.722222222222221</v>
      </c>
      <c r="H218">
        <v>20.220000000000002</v>
      </c>
      <c r="I218">
        <v>0</v>
      </c>
      <c r="J218">
        <v>74.106999999999985</v>
      </c>
      <c r="K218">
        <v>10138.651698414757</v>
      </c>
      <c r="L218">
        <v>1268.3007998500002</v>
      </c>
      <c r="M218">
        <v>1459.0284546292125</v>
      </c>
      <c r="N218">
        <v>0.24629753327203183</v>
      </c>
      <c r="O218">
        <v>0.11947767636661716</v>
      </c>
      <c r="P218">
        <v>2.182689075278832E-3</v>
      </c>
      <c r="Q218">
        <v>8813.3031386066123</v>
      </c>
      <c r="R218">
        <v>75.094500000000011</v>
      </c>
      <c r="S218">
        <v>57371.820173248372</v>
      </c>
      <c r="T218">
        <v>15.062354766327759</v>
      </c>
      <c r="U218">
        <v>16.889396691502043</v>
      </c>
      <c r="V218">
        <v>9.1605000000000008</v>
      </c>
      <c r="W218">
        <v>138.45322851918567</v>
      </c>
      <c r="X218">
        <v>0.11311389531056548</v>
      </c>
      <c r="Y218">
        <v>0.17518934060906802</v>
      </c>
      <c r="Z218">
        <v>0.2934647668906698</v>
      </c>
      <c r="AA218">
        <v>170.54976234784559</v>
      </c>
      <c r="AB218">
        <v>5.7556192963380051</v>
      </c>
      <c r="AC218">
        <v>1.327897920284187</v>
      </c>
      <c r="AD218">
        <v>2.7078358353166134</v>
      </c>
      <c r="AE218">
        <v>1.2984115522889064</v>
      </c>
      <c r="AF218">
        <v>79.7</v>
      </c>
      <c r="AG218">
        <v>1.7397973116154184E-2</v>
      </c>
      <c r="AH218">
        <v>9.6265000000000001</v>
      </c>
      <c r="AI218">
        <v>3.8184231377194267</v>
      </c>
      <c r="AJ218">
        <v>-12559.090499999933</v>
      </c>
      <c r="AK218">
        <v>0.47088154837959312</v>
      </c>
      <c r="AL218">
        <v>12858860.058499999</v>
      </c>
      <c r="AM218">
        <v>1268.3007998500002</v>
      </c>
    </row>
    <row r="219" spans="1:39" ht="15" x14ac:dyDescent="0.25">
      <c r="A219" t="s">
        <v>391</v>
      </c>
      <c r="B219">
        <v>-60352.85</v>
      </c>
      <c r="C219">
        <v>0.28769452817110436</v>
      </c>
      <c r="D219">
        <v>-29637.65</v>
      </c>
      <c r="E219">
        <v>5.8271043650698464E-3</v>
      </c>
      <c r="F219">
        <v>0.74535816719050774</v>
      </c>
      <c r="G219">
        <v>43.94736842105263</v>
      </c>
      <c r="H219">
        <v>56.825999999999986</v>
      </c>
      <c r="I219">
        <v>5.6000000000000008E-2</v>
      </c>
      <c r="J219">
        <v>-38.854500000000002</v>
      </c>
      <c r="K219">
        <v>10470.943067465685</v>
      </c>
      <c r="L219">
        <v>2110.8059660999998</v>
      </c>
      <c r="M219">
        <v>2564.5903816579857</v>
      </c>
      <c r="N219">
        <v>0.43662079466395531</v>
      </c>
      <c r="O219">
        <v>0.14666770822237346</v>
      </c>
      <c r="P219">
        <v>2.3957220541418668E-2</v>
      </c>
      <c r="Q219">
        <v>8618.1907471754494</v>
      </c>
      <c r="R219">
        <v>131.16950000000003</v>
      </c>
      <c r="S219">
        <v>57825.771257800028</v>
      </c>
      <c r="T219">
        <v>13.373154582429605</v>
      </c>
      <c r="U219">
        <v>16.09220105359859</v>
      </c>
      <c r="V219">
        <v>17.639999999999997</v>
      </c>
      <c r="W219">
        <v>119.66020215986397</v>
      </c>
      <c r="X219">
        <v>0.1140562029130759</v>
      </c>
      <c r="Y219">
        <v>0.16810334156996132</v>
      </c>
      <c r="Z219">
        <v>0.28888848015760255</v>
      </c>
      <c r="AA219">
        <v>158.92853506559925</v>
      </c>
      <c r="AB219">
        <v>6.1252353433553743</v>
      </c>
      <c r="AC219">
        <v>1.4522562944286965</v>
      </c>
      <c r="AD219">
        <v>2.9892683012621499</v>
      </c>
      <c r="AE219">
        <v>1.2511334101674145</v>
      </c>
      <c r="AF219">
        <v>65.75</v>
      </c>
      <c r="AG219">
        <v>3.6279935275963862E-2</v>
      </c>
      <c r="AH219">
        <v>18.937000000000001</v>
      </c>
      <c r="AI219">
        <v>3.2892131768499597</v>
      </c>
      <c r="AJ219">
        <v>14352.615500000073</v>
      </c>
      <c r="AK219">
        <v>0.51435934672090167</v>
      </c>
      <c r="AL219">
        <v>22102129.097500004</v>
      </c>
      <c r="AM219">
        <v>2110.8059660999998</v>
      </c>
    </row>
    <row r="220" spans="1:39" ht="15" x14ac:dyDescent="0.25">
      <c r="A220" t="s">
        <v>393</v>
      </c>
      <c r="B220">
        <v>231497.71428571429</v>
      </c>
      <c r="C220">
        <v>0.29473637176647727</v>
      </c>
      <c r="D220">
        <v>216477.23809523811</v>
      </c>
      <c r="E220">
        <v>2.8068898145256985E-3</v>
      </c>
      <c r="F220">
        <v>0.72103271163880678</v>
      </c>
      <c r="G220">
        <v>30.333333333333332</v>
      </c>
      <c r="H220">
        <v>28.793809523809529</v>
      </c>
      <c r="I220">
        <v>0</v>
      </c>
      <c r="J220">
        <v>63.224285714285713</v>
      </c>
      <c r="K220">
        <v>10809.785215830945</v>
      </c>
      <c r="L220">
        <v>1165.4594078095238</v>
      </c>
      <c r="M220">
        <v>1379.1752271169917</v>
      </c>
      <c r="N220">
        <v>0.34870130786084319</v>
      </c>
      <c r="O220">
        <v>0.13599625683255459</v>
      </c>
      <c r="P220">
        <v>3.7556915072887468E-3</v>
      </c>
      <c r="Q220">
        <v>9134.7100995469045</v>
      </c>
      <c r="R220">
        <v>75.319523809523815</v>
      </c>
      <c r="S220">
        <v>56844.442407268085</v>
      </c>
      <c r="T220">
        <v>13.891927091565456</v>
      </c>
      <c r="U220">
        <v>15.473536592675016</v>
      </c>
      <c r="V220">
        <v>10.335238095238097</v>
      </c>
      <c r="W220">
        <v>112.7656080169554</v>
      </c>
      <c r="X220">
        <v>0.11538392963076628</v>
      </c>
      <c r="Y220">
        <v>0.16412031460215087</v>
      </c>
      <c r="Z220">
        <v>0.28530407433786548</v>
      </c>
      <c r="AA220">
        <v>164.2208325774607</v>
      </c>
      <c r="AB220">
        <v>6.1225786173380241</v>
      </c>
      <c r="AC220">
        <v>1.3621042871960845</v>
      </c>
      <c r="AD220">
        <v>3.0567650905754231</v>
      </c>
      <c r="AE220">
        <v>1.1872990645911348</v>
      </c>
      <c r="AF220">
        <v>65.857142857142861</v>
      </c>
      <c r="AG220">
        <v>4.6064332982734615E-2</v>
      </c>
      <c r="AH220">
        <v>12.983809523809525</v>
      </c>
      <c r="AI220">
        <v>3.7172427754448463</v>
      </c>
      <c r="AJ220">
        <v>-27801.37142857135</v>
      </c>
      <c r="AK220">
        <v>0.44615691828776238</v>
      </c>
      <c r="AL220">
        <v>12598365.876190476</v>
      </c>
      <c r="AM220">
        <v>1165.4594078095238</v>
      </c>
    </row>
    <row r="221" spans="1:39" ht="15" x14ac:dyDescent="0.25">
      <c r="A221" t="s">
        <v>394</v>
      </c>
      <c r="B221">
        <v>632611.4</v>
      </c>
      <c r="C221">
        <v>0.40086534258200651</v>
      </c>
      <c r="D221">
        <v>531665.15</v>
      </c>
      <c r="E221">
        <v>4.4125832672829001E-3</v>
      </c>
      <c r="F221">
        <v>0.66438834978865824</v>
      </c>
      <c r="G221">
        <v>9.9473684210526319</v>
      </c>
      <c r="H221">
        <v>36.644999999999996</v>
      </c>
      <c r="I221">
        <v>3.4240000000000004</v>
      </c>
      <c r="J221">
        <v>38.247500000000002</v>
      </c>
      <c r="K221">
        <v>12347.649413661828</v>
      </c>
      <c r="L221">
        <v>935.35311990000014</v>
      </c>
      <c r="M221">
        <v>1259.6167581937045</v>
      </c>
      <c r="N221">
        <v>0.88822809543717862</v>
      </c>
      <c r="O221">
        <v>0.16394047749195945</v>
      </c>
      <c r="P221">
        <v>7.7779949039757275E-3</v>
      </c>
      <c r="Q221">
        <v>9168.989160688765</v>
      </c>
      <c r="R221">
        <v>66.975499999999997</v>
      </c>
      <c r="S221">
        <v>53292.211943173243</v>
      </c>
      <c r="T221">
        <v>12.07157841300177</v>
      </c>
      <c r="U221">
        <v>13.965601151167219</v>
      </c>
      <c r="V221">
        <v>10.5725</v>
      </c>
      <c r="W221">
        <v>88.470382586899987</v>
      </c>
      <c r="X221">
        <v>0.1204721971791462</v>
      </c>
      <c r="Y221">
        <v>0.1860567531528175</v>
      </c>
      <c r="Z221">
        <v>0.31096475160936909</v>
      </c>
      <c r="AA221">
        <v>220.19576951004296</v>
      </c>
      <c r="AB221">
        <v>5.9722605345289015</v>
      </c>
      <c r="AC221">
        <v>1.3634715149678966</v>
      </c>
      <c r="AD221">
        <v>3.0086750512718918</v>
      </c>
      <c r="AE221">
        <v>1.1572889356613145</v>
      </c>
      <c r="AF221">
        <v>47.9</v>
      </c>
      <c r="AG221">
        <v>3.8482918831070238E-2</v>
      </c>
      <c r="AH221">
        <v>41.086500000000001</v>
      </c>
      <c r="AI221">
        <v>2.8181717226712975</v>
      </c>
      <c r="AJ221">
        <v>-36515.131500000134</v>
      </c>
      <c r="AK221">
        <v>0.65992337626978903</v>
      </c>
      <c r="AL221">
        <v>11549412.4025</v>
      </c>
      <c r="AM221">
        <v>935.35311990000014</v>
      </c>
    </row>
    <row r="222" spans="1:39" ht="15" x14ac:dyDescent="0.25">
      <c r="A222" t="s">
        <v>395</v>
      </c>
      <c r="B222">
        <v>938787.3</v>
      </c>
      <c r="C222">
        <v>0.42031300713449654</v>
      </c>
      <c r="D222">
        <v>964646.7</v>
      </c>
      <c r="E222">
        <v>4.7523375775305578E-3</v>
      </c>
      <c r="F222">
        <v>0.71507030583884967</v>
      </c>
      <c r="G222">
        <v>37.684210526315788</v>
      </c>
      <c r="H222">
        <v>29.203499999999998</v>
      </c>
      <c r="I222">
        <v>5.4999999999999997E-3</v>
      </c>
      <c r="J222">
        <v>30.103000000000023</v>
      </c>
      <c r="K222">
        <v>11701.838478111737</v>
      </c>
      <c r="L222">
        <v>1630.21507075</v>
      </c>
      <c r="M222">
        <v>1894.8123921687159</v>
      </c>
      <c r="N222">
        <v>0.23100054677248788</v>
      </c>
      <c r="O222">
        <v>0.1105474890911721</v>
      </c>
      <c r="P222">
        <v>1.2816747449394782E-2</v>
      </c>
      <c r="Q222">
        <v>10067.75843420883</v>
      </c>
      <c r="R222">
        <v>102.83750000000001</v>
      </c>
      <c r="S222">
        <v>63821.984451197277</v>
      </c>
      <c r="T222">
        <v>13.810623556581985</v>
      </c>
      <c r="U222">
        <v>15.85234054454844</v>
      </c>
      <c r="V222">
        <v>13.331999999999999</v>
      </c>
      <c r="W222">
        <v>122.27835814206423</v>
      </c>
      <c r="X222">
        <v>0.11948451774643926</v>
      </c>
      <c r="Y222">
        <v>0.14022219807168382</v>
      </c>
      <c r="Z222">
        <v>0.26966312472084625</v>
      </c>
      <c r="AA222">
        <v>185.18105703753196</v>
      </c>
      <c r="AB222">
        <v>6.0706510046294113</v>
      </c>
      <c r="AC222">
        <v>1.3116216243969765</v>
      </c>
      <c r="AD222">
        <v>2.6581938003202872</v>
      </c>
      <c r="AE222">
        <v>0.97006289819035685</v>
      </c>
      <c r="AF222">
        <v>42.8</v>
      </c>
      <c r="AG222">
        <v>7.3485101452311158E-2</v>
      </c>
      <c r="AH222">
        <v>47.854500000000016</v>
      </c>
      <c r="AI222">
        <v>4.2563435597663446</v>
      </c>
      <c r="AJ222">
        <v>-14861.977777777705</v>
      </c>
      <c r="AK222">
        <v>0.347212878118135</v>
      </c>
      <c r="AL222">
        <v>19076513.442500003</v>
      </c>
      <c r="AM222">
        <v>1630.21507075</v>
      </c>
    </row>
    <row r="223" spans="1:39" ht="15" x14ac:dyDescent="0.25">
      <c r="A223" t="s">
        <v>396</v>
      </c>
      <c r="B223">
        <v>444092.57142857142</v>
      </c>
      <c r="C223">
        <v>0.38860907444527609</v>
      </c>
      <c r="D223">
        <v>428041.28571428574</v>
      </c>
      <c r="E223">
        <v>3.9520829848177586E-3</v>
      </c>
      <c r="F223">
        <v>0.68849176951119362</v>
      </c>
      <c r="G223">
        <v>45.95</v>
      </c>
      <c r="H223">
        <v>26.127619047619046</v>
      </c>
      <c r="I223">
        <v>0</v>
      </c>
      <c r="J223">
        <v>41.647142857142839</v>
      </c>
      <c r="K223">
        <v>10393.021850179482</v>
      </c>
      <c r="L223">
        <v>1132.8057782380954</v>
      </c>
      <c r="M223">
        <v>1343.8636152229765</v>
      </c>
      <c r="N223">
        <v>0.35099647788179256</v>
      </c>
      <c r="O223">
        <v>0.14358400108818253</v>
      </c>
      <c r="P223">
        <v>1.3201903754766645E-3</v>
      </c>
      <c r="Q223">
        <v>8760.7663991145801</v>
      </c>
      <c r="R223">
        <v>72.88</v>
      </c>
      <c r="S223">
        <v>54381.254867753902</v>
      </c>
      <c r="T223">
        <v>11.956379697872562</v>
      </c>
      <c r="U223">
        <v>15.543438230489775</v>
      </c>
      <c r="V223">
        <v>10.753809523809522</v>
      </c>
      <c r="W223">
        <v>105.3399519240136</v>
      </c>
      <c r="X223">
        <v>0.11784287061365901</v>
      </c>
      <c r="Y223">
        <v>0.16314491935251227</v>
      </c>
      <c r="Z223">
        <v>0.28679056492667193</v>
      </c>
      <c r="AA223">
        <v>179.01543069556237</v>
      </c>
      <c r="AB223">
        <v>6.2917043740360645</v>
      </c>
      <c r="AC223">
        <v>1.4747251903449596</v>
      </c>
      <c r="AD223">
        <v>2.6448199730238975</v>
      </c>
      <c r="AE223">
        <v>1.3918748108934345</v>
      </c>
      <c r="AF223">
        <v>86.095238095238102</v>
      </c>
      <c r="AG223">
        <v>1.7750670449798212E-2</v>
      </c>
      <c r="AH223">
        <v>8.5133333333333336</v>
      </c>
      <c r="AI223">
        <v>3.6873399153545225</v>
      </c>
      <c r="AJ223">
        <v>-16724.060476190469</v>
      </c>
      <c r="AK223">
        <v>0.43815517057716341</v>
      </c>
      <c r="AL223">
        <v>11773275.205238095</v>
      </c>
      <c r="AM223">
        <v>1132.8057782380954</v>
      </c>
    </row>
    <row r="224" spans="1:39" ht="15" x14ac:dyDescent="0.25">
      <c r="A224" t="s">
        <v>397</v>
      </c>
      <c r="B224">
        <v>358090.15</v>
      </c>
      <c r="C224">
        <v>0.30648096830748306</v>
      </c>
      <c r="D224">
        <v>392710.40000000002</v>
      </c>
      <c r="E224">
        <v>6.4128648205129144E-3</v>
      </c>
      <c r="F224">
        <v>0.71212381525233093</v>
      </c>
      <c r="G224">
        <v>36.9</v>
      </c>
      <c r="H224">
        <v>61.023499999999991</v>
      </c>
      <c r="I224">
        <v>7.9000000000000001E-2</v>
      </c>
      <c r="J224">
        <v>53.30800000000005</v>
      </c>
      <c r="K224">
        <v>10142.948216060546</v>
      </c>
      <c r="L224">
        <v>1942.0939949500003</v>
      </c>
      <c r="M224">
        <v>2356.5808507025904</v>
      </c>
      <c r="N224">
        <v>0.4373294330802287</v>
      </c>
      <c r="O224">
        <v>0.14404473914621327</v>
      </c>
      <c r="P224">
        <v>7.1575307303073541E-3</v>
      </c>
      <c r="Q224">
        <v>8358.9573494272754</v>
      </c>
      <c r="R224">
        <v>119.01050000000001</v>
      </c>
      <c r="S224">
        <v>55383.595128160967</v>
      </c>
      <c r="T224">
        <v>13.951290012225812</v>
      </c>
      <c r="U224">
        <v>16.318677721293501</v>
      </c>
      <c r="V224">
        <v>14.901</v>
      </c>
      <c r="W224">
        <v>130.33313166566003</v>
      </c>
      <c r="X224">
        <v>0.11390842257693225</v>
      </c>
      <c r="Y224">
        <v>0.16112977834010239</v>
      </c>
      <c r="Z224">
        <v>0.29353948273788305</v>
      </c>
      <c r="AA224">
        <v>168.94807916258833</v>
      </c>
      <c r="AB224">
        <v>6.03353164557155</v>
      </c>
      <c r="AC224">
        <v>1.3730928669249822</v>
      </c>
      <c r="AD224">
        <v>2.9919175098338817</v>
      </c>
      <c r="AE224">
        <v>1.1420826906142179</v>
      </c>
      <c r="AF224">
        <v>63.4</v>
      </c>
      <c r="AG224">
        <v>2.430590452370382E-2</v>
      </c>
      <c r="AH224">
        <v>22.210999999999999</v>
      </c>
      <c r="AI224">
        <v>3.2483179977062142</v>
      </c>
      <c r="AJ224">
        <v>-295.80100000009406</v>
      </c>
      <c r="AK224">
        <v>0.45703017354646991</v>
      </c>
      <c r="AL224">
        <v>19698558.821499996</v>
      </c>
      <c r="AM224">
        <v>1942.0939949500003</v>
      </c>
    </row>
    <row r="225" spans="1:39" ht="15" x14ac:dyDescent="0.25">
      <c r="A225" t="s">
        <v>398</v>
      </c>
      <c r="B225">
        <v>417324.95</v>
      </c>
      <c r="C225">
        <v>0.34470217059421743</v>
      </c>
      <c r="D225">
        <v>422928.6</v>
      </c>
      <c r="E225">
        <v>2.2380223144659308E-3</v>
      </c>
      <c r="F225">
        <v>0.72149925771172807</v>
      </c>
      <c r="G225">
        <v>45.2</v>
      </c>
      <c r="H225">
        <v>71.190000000000012</v>
      </c>
      <c r="I225">
        <v>6.0999999999999999E-2</v>
      </c>
      <c r="J225">
        <v>-56.187499999999972</v>
      </c>
      <c r="K225">
        <v>10657.960093391472</v>
      </c>
      <c r="L225">
        <v>2422.8590016500002</v>
      </c>
      <c r="M225">
        <v>2992.8781814447857</v>
      </c>
      <c r="N225">
        <v>0.51357449162440005</v>
      </c>
      <c r="O225">
        <v>0.14624799167375849</v>
      </c>
      <c r="P225">
        <v>1.9689112353427483E-2</v>
      </c>
      <c r="Q225">
        <v>8628.0606780441376</v>
      </c>
      <c r="R225">
        <v>147.09650000000002</v>
      </c>
      <c r="S225">
        <v>59875.70937445826</v>
      </c>
      <c r="T225">
        <v>12.188937194290821</v>
      </c>
      <c r="U225">
        <v>16.471221284326951</v>
      </c>
      <c r="V225">
        <v>19.188499999999998</v>
      </c>
      <c r="W225">
        <v>126.26620119602887</v>
      </c>
      <c r="X225">
        <v>0.11503617353518913</v>
      </c>
      <c r="Y225">
        <v>0.16392039862715299</v>
      </c>
      <c r="Z225">
        <v>0.28397680071443554</v>
      </c>
      <c r="AA225">
        <v>168.08338814708674</v>
      </c>
      <c r="AB225">
        <v>5.9248322872117791</v>
      </c>
      <c r="AC225">
        <v>1.3464211764812772</v>
      </c>
      <c r="AD225">
        <v>3.0731366642000761</v>
      </c>
      <c r="AE225">
        <v>1.245424084824772</v>
      </c>
      <c r="AF225">
        <v>64</v>
      </c>
      <c r="AG225">
        <v>3.3865300256615979E-2</v>
      </c>
      <c r="AH225">
        <v>24.9285</v>
      </c>
      <c r="AI225">
        <v>3.1892347219093145</v>
      </c>
      <c r="AJ225">
        <v>10193.192499999888</v>
      </c>
      <c r="AK225">
        <v>0.53093943478049643</v>
      </c>
      <c r="AL225">
        <v>25822734.5515</v>
      </c>
      <c r="AM225">
        <v>2422.8590016500002</v>
      </c>
    </row>
    <row r="226" spans="1:39" ht="15" x14ac:dyDescent="0.25">
      <c r="A226" t="s">
        <v>399</v>
      </c>
      <c r="B226">
        <v>777993.75</v>
      </c>
      <c r="C226">
        <v>0.40907943771138294</v>
      </c>
      <c r="D226">
        <v>757781.85</v>
      </c>
      <c r="E226">
        <v>6.8508768440867481E-3</v>
      </c>
      <c r="F226">
        <v>0.6264534926734544</v>
      </c>
      <c r="G226">
        <v>20.294117647058822</v>
      </c>
      <c r="H226">
        <v>78.026500000000027</v>
      </c>
      <c r="I226">
        <v>16.294999999999998</v>
      </c>
      <c r="J226">
        <v>-36.24799999999999</v>
      </c>
      <c r="K226">
        <v>12943.035093024546</v>
      </c>
      <c r="L226">
        <v>1106.5108765500001</v>
      </c>
      <c r="M226">
        <v>1464.3728894669589</v>
      </c>
      <c r="N226">
        <v>0.7245398423462972</v>
      </c>
      <c r="O226">
        <v>0.17397961943241783</v>
      </c>
      <c r="P226">
        <v>2.3397570144743283E-2</v>
      </c>
      <c r="Q226">
        <v>9780.0288499011749</v>
      </c>
      <c r="R226">
        <v>76.652000000000001</v>
      </c>
      <c r="S226">
        <v>57284.144118874916</v>
      </c>
      <c r="T226">
        <v>12.617413766111778</v>
      </c>
      <c r="U226">
        <v>14.435512139931117</v>
      </c>
      <c r="V226">
        <v>12.173</v>
      </c>
      <c r="W226">
        <v>90.898782268134383</v>
      </c>
      <c r="X226">
        <v>0.11352427272098056</v>
      </c>
      <c r="Y226">
        <v>0.16048703545604359</v>
      </c>
      <c r="Z226">
        <v>0.28643746233229256</v>
      </c>
      <c r="AA226">
        <v>211.29385616973221</v>
      </c>
      <c r="AB226">
        <v>5.9180465737763148</v>
      </c>
      <c r="AC226">
        <v>1.4889599867749619</v>
      </c>
      <c r="AD226">
        <v>2.8224110630094787</v>
      </c>
      <c r="AE226">
        <v>0.90369590305044678</v>
      </c>
      <c r="AF226">
        <v>24.15</v>
      </c>
      <c r="AG226">
        <v>9.282383871911444E-2</v>
      </c>
      <c r="AH226">
        <v>39.635000000000005</v>
      </c>
      <c r="AI226">
        <v>3.0041423056528398</v>
      </c>
      <c r="AJ226">
        <v>20940.330499999924</v>
      </c>
      <c r="AK226">
        <v>0.6136473796959715</v>
      </c>
      <c r="AL226">
        <v>14321609.106000001</v>
      </c>
      <c r="AM226">
        <v>1106.5108765500001</v>
      </c>
    </row>
    <row r="227" spans="1:39" ht="15" x14ac:dyDescent="0.25">
      <c r="A227" t="s">
        <v>400</v>
      </c>
      <c r="B227">
        <v>878135.66666666663</v>
      </c>
      <c r="C227">
        <v>0.3216226267721945</v>
      </c>
      <c r="D227">
        <v>695925.33333333337</v>
      </c>
      <c r="E227">
        <v>1.6313920667719059E-3</v>
      </c>
      <c r="F227">
        <v>0.7328397577447866</v>
      </c>
      <c r="G227">
        <v>65.238095238095241</v>
      </c>
      <c r="H227">
        <v>65.219047619047615</v>
      </c>
      <c r="I227">
        <v>5.1428571428571435E-2</v>
      </c>
      <c r="J227">
        <v>38.490476190476258</v>
      </c>
      <c r="K227">
        <v>10606.512973702938</v>
      </c>
      <c r="L227">
        <v>2613.4242930476194</v>
      </c>
      <c r="M227">
        <v>3100.2127109348203</v>
      </c>
      <c r="N227">
        <v>0.32917323309825264</v>
      </c>
      <c r="O227">
        <v>0.12969281386211423</v>
      </c>
      <c r="P227">
        <v>1.7110010828068088E-2</v>
      </c>
      <c r="Q227">
        <v>8941.1021934819692</v>
      </c>
      <c r="R227">
        <v>158.06095238095239</v>
      </c>
      <c r="S227">
        <v>62301.632040683522</v>
      </c>
      <c r="T227">
        <v>13.435745101347282</v>
      </c>
      <c r="U227">
        <v>16.534281577330027</v>
      </c>
      <c r="V227">
        <v>17.364285714285714</v>
      </c>
      <c r="W227">
        <v>150.50571823392295</v>
      </c>
      <c r="X227">
        <v>0.11626838497050919</v>
      </c>
      <c r="Y227">
        <v>0.15673580176043089</v>
      </c>
      <c r="Z227">
        <v>0.27847955080382802</v>
      </c>
      <c r="AA227">
        <v>153.5523996222604</v>
      </c>
      <c r="AB227">
        <v>6.3862162219248528</v>
      </c>
      <c r="AC227">
        <v>1.3103710071934505</v>
      </c>
      <c r="AD227">
        <v>3.095432579481157</v>
      </c>
      <c r="AE227">
        <v>1.0961097609963661</v>
      </c>
      <c r="AF227">
        <v>46.285714285714285</v>
      </c>
      <c r="AG227">
        <v>4.602402291357436E-2</v>
      </c>
      <c r="AH227">
        <v>46.579999999999991</v>
      </c>
      <c r="AI227">
        <v>3.5487619573255884</v>
      </c>
      <c r="AJ227">
        <v>-5309.1128571428126</v>
      </c>
      <c r="AK227">
        <v>0.41414000315708549</v>
      </c>
      <c r="AL227">
        <v>27719318.669999998</v>
      </c>
      <c r="AM227">
        <v>2613.4242930476194</v>
      </c>
    </row>
    <row r="228" spans="1:39" ht="15" x14ac:dyDescent="0.25">
      <c r="A228" t="s">
        <v>401</v>
      </c>
      <c r="B228">
        <v>346449.6</v>
      </c>
      <c r="C228">
        <v>0.40281128991762954</v>
      </c>
      <c r="D228">
        <v>340163</v>
      </c>
      <c r="E228">
        <v>3.2290470832386201E-3</v>
      </c>
      <c r="F228">
        <v>0.69344079389844593</v>
      </c>
      <c r="G228">
        <v>37.5</v>
      </c>
      <c r="H228">
        <v>24.048999999999999</v>
      </c>
      <c r="I228">
        <v>0</v>
      </c>
      <c r="J228">
        <v>37.845999999999989</v>
      </c>
      <c r="K228">
        <v>10604.689592302448</v>
      </c>
      <c r="L228">
        <v>1000.2701381000001</v>
      </c>
      <c r="M228">
        <v>1190.6017185472103</v>
      </c>
      <c r="N228">
        <v>0.36199647061122242</v>
      </c>
      <c r="O228">
        <v>0.14659180231904598</v>
      </c>
      <c r="P228">
        <v>2.1227566625484171E-3</v>
      </c>
      <c r="Q228">
        <v>8909.4061916385381</v>
      </c>
      <c r="R228">
        <v>65.947500000000005</v>
      </c>
      <c r="S228">
        <v>54291.793434171122</v>
      </c>
      <c r="T228">
        <v>13.278744455817126</v>
      </c>
      <c r="U228">
        <v>15.167673347738729</v>
      </c>
      <c r="V228">
        <v>9.1155000000000008</v>
      </c>
      <c r="W228">
        <v>109.73288772969117</v>
      </c>
      <c r="X228">
        <v>0.12055550568028429</v>
      </c>
      <c r="Y228">
        <v>0.17018120723027422</v>
      </c>
      <c r="Z228">
        <v>0.29672581520149766</v>
      </c>
      <c r="AA228">
        <v>184.33205488892324</v>
      </c>
      <c r="AB228">
        <v>6.3010563756682121</v>
      </c>
      <c r="AC228">
        <v>1.4819941550646119</v>
      </c>
      <c r="AD228">
        <v>2.706610086621867</v>
      </c>
      <c r="AE228">
        <v>1.2881655309462328</v>
      </c>
      <c r="AF228">
        <v>94.35</v>
      </c>
      <c r="AG228">
        <v>2.0707228149560501E-2</v>
      </c>
      <c r="AH228">
        <v>5.9820000000000002</v>
      </c>
      <c r="AI228">
        <v>3.5133784174720168</v>
      </c>
      <c r="AJ228">
        <v>-2427.3250000000116</v>
      </c>
      <c r="AK228">
        <v>0.46481582442522867</v>
      </c>
      <c r="AL228">
        <v>10607554.322999999</v>
      </c>
      <c r="AM228">
        <v>1000.2701381000001</v>
      </c>
    </row>
    <row r="229" spans="1:39" ht="15" x14ac:dyDescent="0.25">
      <c r="A229" t="s">
        <v>402</v>
      </c>
      <c r="B229">
        <v>612012.19999999995</v>
      </c>
      <c r="C229">
        <v>0.43046155454855756</v>
      </c>
      <c r="D229">
        <v>628018.65</v>
      </c>
      <c r="E229">
        <v>4.3378368203807445E-3</v>
      </c>
      <c r="F229">
        <v>0.67065717884673315</v>
      </c>
      <c r="G229">
        <v>34.473684210526315</v>
      </c>
      <c r="H229">
        <v>21.9955</v>
      </c>
      <c r="I229">
        <v>0</v>
      </c>
      <c r="J229">
        <v>35.202500000000015</v>
      </c>
      <c r="K229">
        <v>10736.842623684397</v>
      </c>
      <c r="L229">
        <v>931.71539814999994</v>
      </c>
      <c r="M229">
        <v>1098.5139477249159</v>
      </c>
      <c r="N229">
        <v>0.34908701605212389</v>
      </c>
      <c r="O229">
        <v>0.14001668552331634</v>
      </c>
      <c r="P229">
        <v>1.8402037289545466E-3</v>
      </c>
      <c r="Q229">
        <v>9106.5585655222549</v>
      </c>
      <c r="R229">
        <v>61.674999999999997</v>
      </c>
      <c r="S229">
        <v>53094.48092419943</v>
      </c>
      <c r="T229">
        <v>13.705715443858939</v>
      </c>
      <c r="U229">
        <v>15.106856881232265</v>
      </c>
      <c r="V229">
        <v>8.9675000000000011</v>
      </c>
      <c r="W229">
        <v>103.89912441037076</v>
      </c>
      <c r="X229">
        <v>0.11329554181888442</v>
      </c>
      <c r="Y229">
        <v>0.17563935167612291</v>
      </c>
      <c r="Z229">
        <v>0.29428547459561899</v>
      </c>
      <c r="AA229">
        <v>179.43934417308418</v>
      </c>
      <c r="AB229">
        <v>5.4265751939152951</v>
      </c>
      <c r="AC229">
        <v>1.1761204469980813</v>
      </c>
      <c r="AD229">
        <v>2.7829194001425952</v>
      </c>
      <c r="AE229">
        <v>1.3611214836461047</v>
      </c>
      <c r="AF229">
        <v>86.1</v>
      </c>
      <c r="AG229">
        <v>2.9777876178626938E-2</v>
      </c>
      <c r="AH229">
        <v>6.1844999999999999</v>
      </c>
      <c r="AI229">
        <v>3.9808391697053245</v>
      </c>
      <c r="AJ229">
        <v>-31386.617000000027</v>
      </c>
      <c r="AK229">
        <v>0.42997333582038955</v>
      </c>
      <c r="AL229">
        <v>10003681.6</v>
      </c>
      <c r="AM229">
        <v>931.71539814999994</v>
      </c>
    </row>
    <row r="230" spans="1:39" ht="15" x14ac:dyDescent="0.25">
      <c r="A230" t="s">
        <v>403</v>
      </c>
      <c r="B230">
        <v>190183.55</v>
      </c>
      <c r="C230">
        <v>0.47744590245581164</v>
      </c>
      <c r="D230">
        <v>100855.15</v>
      </c>
      <c r="E230">
        <v>2.576566847246223E-3</v>
      </c>
      <c r="F230">
        <v>0.70444985765111756</v>
      </c>
      <c r="G230">
        <v>39.611111111111114</v>
      </c>
      <c r="H230">
        <v>22.108499999999999</v>
      </c>
      <c r="I230">
        <v>0</v>
      </c>
      <c r="J230">
        <v>66.599499999999964</v>
      </c>
      <c r="K230">
        <v>11067.445980897306</v>
      </c>
      <c r="L230">
        <v>1018.4844342999999</v>
      </c>
      <c r="M230">
        <v>1200.2516841063575</v>
      </c>
      <c r="N230">
        <v>0.37481723808805401</v>
      </c>
      <c r="O230">
        <v>0.13700892905241727</v>
      </c>
      <c r="P230">
        <v>2.4965802759151705E-3</v>
      </c>
      <c r="Q230">
        <v>9391.3814979501913</v>
      </c>
      <c r="R230">
        <v>65.018500000000003</v>
      </c>
      <c r="S230">
        <v>54471.337388589396</v>
      </c>
      <c r="T230">
        <v>13.217776479002129</v>
      </c>
      <c r="U230">
        <v>15.664532929858421</v>
      </c>
      <c r="V230">
        <v>9.2855000000000008</v>
      </c>
      <c r="W230">
        <v>109.68547028162186</v>
      </c>
      <c r="X230">
        <v>0.11618968065401529</v>
      </c>
      <c r="Y230">
        <v>0.17044969167695787</v>
      </c>
      <c r="Z230">
        <v>0.29352317239411868</v>
      </c>
      <c r="AA230">
        <v>177.85971380554463</v>
      </c>
      <c r="AB230">
        <v>7.4823271772951676</v>
      </c>
      <c r="AC230">
        <v>1.469957435203993</v>
      </c>
      <c r="AD230">
        <v>3.0216011744030489</v>
      </c>
      <c r="AE230">
        <v>1.3805834054725599</v>
      </c>
      <c r="AF230">
        <v>86.05</v>
      </c>
      <c r="AG230">
        <v>7.0419936954010708E-3</v>
      </c>
      <c r="AH230">
        <v>7.1126315789473677</v>
      </c>
      <c r="AI230">
        <v>3.6674118062707501</v>
      </c>
      <c r="AJ230">
        <v>-23787.919000000169</v>
      </c>
      <c r="AK230">
        <v>0.47429378109773368</v>
      </c>
      <c r="AL230">
        <v>11272021.459000001</v>
      </c>
      <c r="AM230">
        <v>1018.4844342999999</v>
      </c>
    </row>
    <row r="231" spans="1:39" ht="15" x14ac:dyDescent="0.25">
      <c r="A231" t="s">
        <v>404</v>
      </c>
      <c r="B231">
        <v>320603.75</v>
      </c>
      <c r="C231">
        <v>0.3085739203011349</v>
      </c>
      <c r="D231">
        <v>368962.85</v>
      </c>
      <c r="E231">
        <v>2.7505883455336113E-3</v>
      </c>
      <c r="F231">
        <v>0.7120415753171554</v>
      </c>
      <c r="G231">
        <v>34.799999999999997</v>
      </c>
      <c r="H231">
        <v>57.924999999999997</v>
      </c>
      <c r="I231">
        <v>0.05</v>
      </c>
      <c r="J231">
        <v>-54.820999999999998</v>
      </c>
      <c r="K231">
        <v>10455.39352052371</v>
      </c>
      <c r="L231">
        <v>1951.3669890999997</v>
      </c>
      <c r="M231">
        <v>2433.771759902299</v>
      </c>
      <c r="N231">
        <v>0.51291607288161856</v>
      </c>
      <c r="O231">
        <v>0.16011621445133936</v>
      </c>
      <c r="P231">
        <v>7.8755957417769151E-3</v>
      </c>
      <c r="Q231">
        <v>8383.000456385862</v>
      </c>
      <c r="R231">
        <v>123.62750000000001</v>
      </c>
      <c r="S231">
        <v>55675.715759034189</v>
      </c>
      <c r="T231">
        <v>13.558472022810458</v>
      </c>
      <c r="U231">
        <v>15.784246944247839</v>
      </c>
      <c r="V231">
        <v>15.5435</v>
      </c>
      <c r="W231">
        <v>125.54231602277477</v>
      </c>
      <c r="X231">
        <v>0.11225216125578569</v>
      </c>
      <c r="Y231">
        <v>0.16299882962111328</v>
      </c>
      <c r="Z231">
        <v>0.29265974410581458</v>
      </c>
      <c r="AA231">
        <v>183.69945376872934</v>
      </c>
      <c r="AB231">
        <v>5.2604070675788339</v>
      </c>
      <c r="AC231">
        <v>1.3535215232279969</v>
      </c>
      <c r="AD231">
        <v>2.6428770796483496</v>
      </c>
      <c r="AE231">
        <v>1.185242973499788</v>
      </c>
      <c r="AF231">
        <v>83.35</v>
      </c>
      <c r="AG231">
        <v>3.6788709995179886E-2</v>
      </c>
      <c r="AH231">
        <v>18.444499999999998</v>
      </c>
      <c r="AI231">
        <v>3.2417583135263284</v>
      </c>
      <c r="AJ231">
        <v>-13905.289500000072</v>
      </c>
      <c r="AK231">
        <v>0.48834199295538572</v>
      </c>
      <c r="AL231">
        <v>20402309.774</v>
      </c>
      <c r="AM231">
        <v>1951.3669890999997</v>
      </c>
    </row>
    <row r="232" spans="1:39" ht="15" x14ac:dyDescent="0.25">
      <c r="A232" t="s">
        <v>405</v>
      </c>
      <c r="B232">
        <v>193127.95</v>
      </c>
      <c r="C232">
        <v>0.38731812271797256</v>
      </c>
      <c r="D232">
        <v>252822.85</v>
      </c>
      <c r="E232">
        <v>2.51903728809949E-3</v>
      </c>
      <c r="F232">
        <v>0.69529743467181571</v>
      </c>
      <c r="G232">
        <v>31.05263157894737</v>
      </c>
      <c r="H232">
        <v>27.968499999999999</v>
      </c>
      <c r="I232">
        <v>0</v>
      </c>
      <c r="J232">
        <v>25.117500000000007</v>
      </c>
      <c r="K232">
        <v>10916.2170027467</v>
      </c>
      <c r="L232">
        <v>1084.14845885</v>
      </c>
      <c r="M232">
        <v>1313.2848036448654</v>
      </c>
      <c r="N232">
        <v>0.4494197149593635</v>
      </c>
      <c r="O232">
        <v>0.14939788395936807</v>
      </c>
      <c r="P232">
        <v>2.2651616390295258E-3</v>
      </c>
      <c r="Q232">
        <v>9011.6019062688629</v>
      </c>
      <c r="R232">
        <v>70.683500000000009</v>
      </c>
      <c r="S232">
        <v>53767.632969504913</v>
      </c>
      <c r="T232">
        <v>10.961539821882052</v>
      </c>
      <c r="U232">
        <v>15.338069830299856</v>
      </c>
      <c r="V232">
        <v>12.048500000000001</v>
      </c>
      <c r="W232">
        <v>89.982027542847632</v>
      </c>
      <c r="X232">
        <v>0.11629564377396627</v>
      </c>
      <c r="Y232">
        <v>0.18064759736808156</v>
      </c>
      <c r="Z232">
        <v>0.3023134284677918</v>
      </c>
      <c r="AA232">
        <v>194.26177132917854</v>
      </c>
      <c r="AB232">
        <v>5.4885156280417791</v>
      </c>
      <c r="AC232">
        <v>1.3438537172746032</v>
      </c>
      <c r="AD232">
        <v>2.6747050975126374</v>
      </c>
      <c r="AE232">
        <v>1.4300467835623067</v>
      </c>
      <c r="AF232">
        <v>89.7</v>
      </c>
      <c r="AG232">
        <v>1.1992361012553824E-2</v>
      </c>
      <c r="AH232">
        <v>8.0374999999999996</v>
      </c>
      <c r="AI232">
        <v>3.4701666228574748</v>
      </c>
      <c r="AJ232">
        <v>-8438.4255000000703</v>
      </c>
      <c r="AK232">
        <v>0.48674478739827526</v>
      </c>
      <c r="AL232">
        <v>11834799.84</v>
      </c>
      <c r="AM232">
        <v>1084.14845885</v>
      </c>
    </row>
    <row r="233" spans="1:39" ht="15" x14ac:dyDescent="0.25">
      <c r="A233" t="s">
        <v>406</v>
      </c>
      <c r="B233">
        <v>188706.35</v>
      </c>
      <c r="C233">
        <v>0.29815111147058715</v>
      </c>
      <c r="D233">
        <v>133656.85</v>
      </c>
      <c r="E233">
        <v>4.2476729592688355E-3</v>
      </c>
      <c r="F233">
        <v>0.71944766980112973</v>
      </c>
      <c r="G233">
        <v>48.684210526315788</v>
      </c>
      <c r="H233">
        <v>38.155000000000001</v>
      </c>
      <c r="I233">
        <v>0</v>
      </c>
      <c r="J233">
        <v>1.339500000000001</v>
      </c>
      <c r="K233">
        <v>10783.454183662201</v>
      </c>
      <c r="L233">
        <v>1471.4168550500001</v>
      </c>
      <c r="M233">
        <v>1781.8520595427958</v>
      </c>
      <c r="N233">
        <v>0.43943925355403668</v>
      </c>
      <c r="O233">
        <v>0.1453761516771066</v>
      </c>
      <c r="P233">
        <v>4.1278570237620439E-3</v>
      </c>
      <c r="Q233">
        <v>8904.7551150634172</v>
      </c>
      <c r="R233">
        <v>93.359000000000009</v>
      </c>
      <c r="S233">
        <v>55634.942613995445</v>
      </c>
      <c r="T233">
        <v>14.646686446941379</v>
      </c>
      <c r="U233">
        <v>15.760846357073234</v>
      </c>
      <c r="V233">
        <v>13.484</v>
      </c>
      <c r="W233">
        <v>109.12317228196378</v>
      </c>
      <c r="X233">
        <v>0.11490303641080055</v>
      </c>
      <c r="Y233">
        <v>0.17963220696019344</v>
      </c>
      <c r="Z233">
        <v>0.30152331135927668</v>
      </c>
      <c r="AA233">
        <v>192.41365832415951</v>
      </c>
      <c r="AB233">
        <v>5.2731051120599801</v>
      </c>
      <c r="AC233">
        <v>1.3423942880192088</v>
      </c>
      <c r="AD233">
        <v>2.6288143166501072</v>
      </c>
      <c r="AE233">
        <v>1.2472297114184414</v>
      </c>
      <c r="AF233">
        <v>100</v>
      </c>
      <c r="AG233">
        <v>2.4055827700559747E-2</v>
      </c>
      <c r="AH233">
        <v>9.4775000000000009</v>
      </c>
      <c r="AI233">
        <v>3.3654119685183557</v>
      </c>
      <c r="AJ233">
        <v>-430.52199999999721</v>
      </c>
      <c r="AK233">
        <v>0.52550011206440017</v>
      </c>
      <c r="AL233">
        <v>15866956.2415</v>
      </c>
      <c r="AM233">
        <v>1471.4168550500001</v>
      </c>
    </row>
    <row r="234" spans="1:39" ht="15" x14ac:dyDescent="0.25">
      <c r="A234" t="s">
        <v>407</v>
      </c>
      <c r="B234">
        <v>312541.3</v>
      </c>
      <c r="C234">
        <v>0.41981033197558265</v>
      </c>
      <c r="D234">
        <v>384831.1</v>
      </c>
      <c r="E234">
        <v>3.0044996095746472E-3</v>
      </c>
      <c r="F234">
        <v>0.68133509383969337</v>
      </c>
      <c r="G234">
        <v>28.470588235294116</v>
      </c>
      <c r="H234">
        <v>31.067</v>
      </c>
      <c r="I234">
        <v>0</v>
      </c>
      <c r="J234">
        <v>6.9999999999999858</v>
      </c>
      <c r="K234">
        <v>11001.40912398707</v>
      </c>
      <c r="L234">
        <v>1200.8868031</v>
      </c>
      <c r="M234">
        <v>1506.8422461311234</v>
      </c>
      <c r="N234">
        <v>0.55414877966194553</v>
      </c>
      <c r="O234">
        <v>0.16238916557047145</v>
      </c>
      <c r="P234">
        <v>1.3512000430109482E-3</v>
      </c>
      <c r="Q234">
        <v>8767.6377977992779</v>
      </c>
      <c r="R234">
        <v>78.983500000000006</v>
      </c>
      <c r="S234">
        <v>53267.076807181242</v>
      </c>
      <c r="T234">
        <v>12.965366184076421</v>
      </c>
      <c r="U234">
        <v>15.204274349705948</v>
      </c>
      <c r="V234">
        <v>11.721500000000001</v>
      </c>
      <c r="W234">
        <v>102.4516318815851</v>
      </c>
      <c r="X234">
        <v>0.1129477726759693</v>
      </c>
      <c r="Y234">
        <v>0.18556742910913901</v>
      </c>
      <c r="Z234">
        <v>0.30346203900306717</v>
      </c>
      <c r="AA234">
        <v>211.55436910804707</v>
      </c>
      <c r="AB234">
        <v>5.3994748927240934</v>
      </c>
      <c r="AC234">
        <v>1.3663850494099949</v>
      </c>
      <c r="AD234">
        <v>2.5552809366240137</v>
      </c>
      <c r="AE234">
        <v>1.4021530911720999</v>
      </c>
      <c r="AF234">
        <v>92.7</v>
      </c>
      <c r="AG234">
        <v>7.2243435496823164E-3</v>
      </c>
      <c r="AH234">
        <v>8.9030000000000005</v>
      </c>
      <c r="AI234">
        <v>3.0803165506615859</v>
      </c>
      <c r="AJ234">
        <v>-25580.110000000102</v>
      </c>
      <c r="AK234">
        <v>0.53455935740208305</v>
      </c>
      <c r="AL234">
        <v>13211447.032500003</v>
      </c>
      <c r="AM234">
        <v>1200.8868031</v>
      </c>
    </row>
    <row r="235" spans="1:39" ht="15" x14ac:dyDescent="0.25">
      <c r="A235" t="s">
        <v>408</v>
      </c>
      <c r="B235">
        <v>188055.66666666666</v>
      </c>
      <c r="C235">
        <v>0.36772322620265996</v>
      </c>
      <c r="D235">
        <v>175911.42857142858</v>
      </c>
      <c r="E235">
        <v>2.4652353320390678E-3</v>
      </c>
      <c r="F235">
        <v>0.72083531126487976</v>
      </c>
      <c r="G235">
        <v>52.952380952380949</v>
      </c>
      <c r="H235">
        <v>29.889523809523812</v>
      </c>
      <c r="I235">
        <v>0</v>
      </c>
      <c r="J235">
        <v>61.78428571428573</v>
      </c>
      <c r="K235">
        <v>10757.446644014262</v>
      </c>
      <c r="L235">
        <v>1549.9360487619047</v>
      </c>
      <c r="M235">
        <v>1849.9101523385755</v>
      </c>
      <c r="N235">
        <v>0.39532510012662581</v>
      </c>
      <c r="O235">
        <v>0.13685429225898621</v>
      </c>
      <c r="P235">
        <v>3.9710778513747632E-3</v>
      </c>
      <c r="Q235">
        <v>9013.0617020036098</v>
      </c>
      <c r="R235">
        <v>98.74761904761904</v>
      </c>
      <c r="S235">
        <v>56320.945151179054</v>
      </c>
      <c r="T235">
        <v>12.248637700728167</v>
      </c>
      <c r="U235">
        <v>15.695933367410907</v>
      </c>
      <c r="V235">
        <v>12.593809523809526</v>
      </c>
      <c r="W235">
        <v>123.07126337202708</v>
      </c>
      <c r="X235">
        <v>0.11492145743329048</v>
      </c>
      <c r="Y235">
        <v>0.16501020281947909</v>
      </c>
      <c r="Z235">
        <v>0.30106935215196262</v>
      </c>
      <c r="AA235">
        <v>175.18108337912849</v>
      </c>
      <c r="AB235">
        <v>5.9786154970203826</v>
      </c>
      <c r="AC235">
        <v>1.4066330416707806</v>
      </c>
      <c r="AD235">
        <v>3.0646153717991638</v>
      </c>
      <c r="AE235">
        <v>1.2545042482887567</v>
      </c>
      <c r="AF235">
        <v>110.71428571428571</v>
      </c>
      <c r="AG235">
        <v>2.7895377253526987E-2</v>
      </c>
      <c r="AH235">
        <v>10.487142857142857</v>
      </c>
      <c r="AI235">
        <v>3.353068805094046</v>
      </c>
      <c r="AJ235">
        <v>-26472.335714285611</v>
      </c>
      <c r="AK235">
        <v>0.4660064260761721</v>
      </c>
      <c r="AL235">
        <v>16673354.346190475</v>
      </c>
      <c r="AM235">
        <v>1549.9360487619047</v>
      </c>
    </row>
    <row r="236" spans="1:39" ht="15" x14ac:dyDescent="0.25">
      <c r="A236" t="s">
        <v>409</v>
      </c>
      <c r="B236">
        <v>380153.4736842105</v>
      </c>
      <c r="C236">
        <v>0.27578907060610552</v>
      </c>
      <c r="D236">
        <v>337298.68421052629</v>
      </c>
      <c r="E236">
        <v>8.2882869993524365E-3</v>
      </c>
      <c r="F236">
        <v>0.69176661979042664</v>
      </c>
      <c r="G236">
        <v>21.166666666666668</v>
      </c>
      <c r="H236">
        <v>61.628999999999998</v>
      </c>
      <c r="I236">
        <v>2.3805000000000001</v>
      </c>
      <c r="J236">
        <v>-68.308999999999997</v>
      </c>
      <c r="K236">
        <v>12110.756854496312</v>
      </c>
      <c r="L236">
        <v>1389.8854405</v>
      </c>
      <c r="M236">
        <v>1900.0643953760343</v>
      </c>
      <c r="N236">
        <v>0.91929573741728821</v>
      </c>
      <c r="O236">
        <v>0.17393209552078909</v>
      </c>
      <c r="P236">
        <v>1.5273990849463826E-3</v>
      </c>
      <c r="Q236">
        <v>8858.9442897111567</v>
      </c>
      <c r="R236">
        <v>97.364000000000004</v>
      </c>
      <c r="S236">
        <v>53183.174243046706</v>
      </c>
      <c r="T236">
        <v>12.58884187173904</v>
      </c>
      <c r="U236">
        <v>14.275147287498456</v>
      </c>
      <c r="V236">
        <v>13.247</v>
      </c>
      <c r="W236">
        <v>104.92077002340152</v>
      </c>
      <c r="X236">
        <v>0.11316904813997003</v>
      </c>
      <c r="Y236">
        <v>0.2017644462762595</v>
      </c>
      <c r="Z236">
        <v>0.32017060496297289</v>
      </c>
      <c r="AA236">
        <v>194.51836973178226</v>
      </c>
      <c r="AB236">
        <v>6.8620937589291255</v>
      </c>
      <c r="AC236">
        <v>1.5062055531872987</v>
      </c>
      <c r="AD236">
        <v>3.3584441070320592</v>
      </c>
      <c r="AE236">
        <v>1.2244238308275626</v>
      </c>
      <c r="AF236">
        <v>56.2</v>
      </c>
      <c r="AG236">
        <v>3.9599911268975128E-2</v>
      </c>
      <c r="AH236">
        <v>33.797000000000004</v>
      </c>
      <c r="AI236">
        <v>2.735175514843772</v>
      </c>
      <c r="AJ236">
        <v>-34844.485999999917</v>
      </c>
      <c r="AK236">
        <v>0.67740934716906187</v>
      </c>
      <c r="AL236">
        <v>16832564.625500001</v>
      </c>
      <c r="AM236">
        <v>1389.8854405</v>
      </c>
    </row>
    <row r="237" spans="1:39" ht="15" x14ac:dyDescent="0.25">
      <c r="A237" t="s">
        <v>410</v>
      </c>
      <c r="B237">
        <v>611660.44999999995</v>
      </c>
      <c r="C237">
        <v>0.37531725227355528</v>
      </c>
      <c r="D237">
        <v>522418.65</v>
      </c>
      <c r="E237">
        <v>6.9799780274523663E-3</v>
      </c>
      <c r="F237">
        <v>0.67395540925237385</v>
      </c>
      <c r="G237">
        <v>21.666666666666668</v>
      </c>
      <c r="H237">
        <v>26.935500000000001</v>
      </c>
      <c r="I237">
        <v>0.05</v>
      </c>
      <c r="J237">
        <v>29.344999999999999</v>
      </c>
      <c r="K237">
        <v>12043.245056135458</v>
      </c>
      <c r="L237">
        <v>1160.4494266999998</v>
      </c>
      <c r="M237">
        <v>1578.2651407628859</v>
      </c>
      <c r="N237">
        <v>0.91206283535320221</v>
      </c>
      <c r="O237">
        <v>0.16800797097588846</v>
      </c>
      <c r="P237">
        <v>2.201947315589983E-4</v>
      </c>
      <c r="Q237">
        <v>8855.0247103884121</v>
      </c>
      <c r="R237">
        <v>79.45750000000001</v>
      </c>
      <c r="S237">
        <v>53883.662240820559</v>
      </c>
      <c r="T237">
        <v>12.594154107541767</v>
      </c>
      <c r="U237">
        <v>14.604655654909857</v>
      </c>
      <c r="V237">
        <v>10.7685</v>
      </c>
      <c r="W237">
        <v>107.76333070529788</v>
      </c>
      <c r="X237">
        <v>0.10765181265774337</v>
      </c>
      <c r="Y237">
        <v>0.19879454077825898</v>
      </c>
      <c r="Z237">
        <v>0.31066106831005491</v>
      </c>
      <c r="AA237">
        <v>193.10160774281678</v>
      </c>
      <c r="AB237">
        <v>6.371175323700216</v>
      </c>
      <c r="AC237">
        <v>1.4912781732260556</v>
      </c>
      <c r="AD237">
        <v>3.0925474011718346</v>
      </c>
      <c r="AE237">
        <v>1.3362359004154107</v>
      </c>
      <c r="AF237">
        <v>83.45</v>
      </c>
      <c r="AG237">
        <v>2.2291508169471088E-2</v>
      </c>
      <c r="AH237">
        <v>12.377368421052632</v>
      </c>
      <c r="AI237">
        <v>2.9268396502296121</v>
      </c>
      <c r="AJ237">
        <v>-79047.995999999926</v>
      </c>
      <c r="AK237">
        <v>0.64314162785680429</v>
      </c>
      <c r="AL237">
        <v>13975576.820999999</v>
      </c>
      <c r="AM237">
        <v>1160.4494266999998</v>
      </c>
    </row>
    <row r="238" spans="1:39" ht="15" x14ac:dyDescent="0.25">
      <c r="A238" t="s">
        <v>411</v>
      </c>
      <c r="B238">
        <v>774530.4</v>
      </c>
      <c r="C238">
        <v>0.46641613106515234</v>
      </c>
      <c r="D238">
        <v>780088.55</v>
      </c>
      <c r="E238">
        <v>6.9515271428747226E-4</v>
      </c>
      <c r="F238">
        <v>0.69369134706253566</v>
      </c>
      <c r="G238">
        <v>46.789473684210527</v>
      </c>
      <c r="H238">
        <v>24.137</v>
      </c>
      <c r="I238">
        <v>0</v>
      </c>
      <c r="J238">
        <v>60.232499999999973</v>
      </c>
      <c r="K238">
        <v>10279.344650352006</v>
      </c>
      <c r="L238">
        <v>1226.7887538499999</v>
      </c>
      <c r="M238">
        <v>1393.6778401686265</v>
      </c>
      <c r="N238">
        <v>0.2042159537766943</v>
      </c>
      <c r="O238">
        <v>0.11120849304482726</v>
      </c>
      <c r="P238">
        <v>4.610746660538438E-3</v>
      </c>
      <c r="Q238">
        <v>9048.4214145746864</v>
      </c>
      <c r="R238">
        <v>73.972999999999999</v>
      </c>
      <c r="S238">
        <v>57369.565476592819</v>
      </c>
      <c r="T238">
        <v>13.9915915266381</v>
      </c>
      <c r="U238">
        <v>16.584277423519392</v>
      </c>
      <c r="V238">
        <v>9.3514999999999979</v>
      </c>
      <c r="W238">
        <v>131.18630742126928</v>
      </c>
      <c r="X238">
        <v>0.11675811771389231</v>
      </c>
      <c r="Y238">
        <v>0.15547866050296749</v>
      </c>
      <c r="Z238">
        <v>0.27785663639082397</v>
      </c>
      <c r="AA238">
        <v>163.53455260361002</v>
      </c>
      <c r="AB238">
        <v>6.056946436924898</v>
      </c>
      <c r="AC238">
        <v>1.259253079230704</v>
      </c>
      <c r="AD238">
        <v>2.8738413267514811</v>
      </c>
      <c r="AE238">
        <v>1.0896547505344802</v>
      </c>
      <c r="AF238">
        <v>57.5</v>
      </c>
      <c r="AG238">
        <v>3.3203135616810896E-2</v>
      </c>
      <c r="AH238">
        <v>14.82578947368421</v>
      </c>
      <c r="AI238">
        <v>4.0493815310201651</v>
      </c>
      <c r="AJ238">
        <v>-7616.8799999999464</v>
      </c>
      <c r="AK238">
        <v>0.3712750949841217</v>
      </c>
      <c r="AL238">
        <v>12610584.413999999</v>
      </c>
      <c r="AM238">
        <v>1226.7887538499999</v>
      </c>
    </row>
    <row r="239" spans="1:39" ht="15" x14ac:dyDescent="0.25">
      <c r="A239" t="s">
        <v>412</v>
      </c>
      <c r="B239">
        <v>783487.35</v>
      </c>
      <c r="C239">
        <v>0.48114082366653121</v>
      </c>
      <c r="D239">
        <v>756435.35</v>
      </c>
      <c r="E239">
        <v>7.8693075466666285E-4</v>
      </c>
      <c r="F239">
        <v>0.70317647479465883</v>
      </c>
      <c r="G239">
        <v>36.799999999999997</v>
      </c>
      <c r="H239">
        <v>21.047000000000001</v>
      </c>
      <c r="I239">
        <v>0</v>
      </c>
      <c r="J239">
        <v>59.562500000000014</v>
      </c>
      <c r="K239">
        <v>10399.50327133682</v>
      </c>
      <c r="L239">
        <v>1072.0418197499998</v>
      </c>
      <c r="M239">
        <v>1217.0484645203401</v>
      </c>
      <c r="N239">
        <v>0.19472359254481411</v>
      </c>
      <c r="O239">
        <v>0.11217298750345696</v>
      </c>
      <c r="P239">
        <v>3.509238707569552E-3</v>
      </c>
      <c r="Q239">
        <v>9160.4424445774985</v>
      </c>
      <c r="R239">
        <v>65.039999999999992</v>
      </c>
      <c r="S239">
        <v>57916.554535670359</v>
      </c>
      <c r="T239">
        <v>14.167435424354244</v>
      </c>
      <c r="U239">
        <v>16.482807806734314</v>
      </c>
      <c r="V239">
        <v>8.0920000000000005</v>
      </c>
      <c r="W239">
        <v>132.48168805610476</v>
      </c>
      <c r="X239">
        <v>0.116156526140891</v>
      </c>
      <c r="Y239">
        <v>0.15696835377727833</v>
      </c>
      <c r="Z239">
        <v>0.27793451883445242</v>
      </c>
      <c r="AA239">
        <v>172.13307037129701</v>
      </c>
      <c r="AB239">
        <v>5.8076563107527424</v>
      </c>
      <c r="AC239">
        <v>1.2131640048695673</v>
      </c>
      <c r="AD239">
        <v>2.8690342964177038</v>
      </c>
      <c r="AE239">
        <v>1.0813593182540537</v>
      </c>
      <c r="AF239">
        <v>55.95</v>
      </c>
      <c r="AG239">
        <v>2.7975330980269681E-2</v>
      </c>
      <c r="AH239">
        <v>12.985999999999999</v>
      </c>
      <c r="AI239">
        <v>4.0681786230092731</v>
      </c>
      <c r="AJ239">
        <v>-6710.5705000000307</v>
      </c>
      <c r="AK239">
        <v>0.39881839693502308</v>
      </c>
      <c r="AL239">
        <v>11148702.411499999</v>
      </c>
      <c r="AM239">
        <v>1072.0418197499998</v>
      </c>
    </row>
    <row r="240" spans="1:39" ht="15" x14ac:dyDescent="0.25">
      <c r="A240" t="s">
        <v>413</v>
      </c>
      <c r="B240">
        <v>394556.57894736843</v>
      </c>
      <c r="C240">
        <v>0.55030134441104261</v>
      </c>
      <c r="D240">
        <v>388638.73684210528</v>
      </c>
      <c r="E240">
        <v>8.9159370593997487E-4</v>
      </c>
      <c r="F240">
        <v>0.68469662198110859</v>
      </c>
      <c r="G240">
        <v>17.210526315789473</v>
      </c>
      <c r="H240">
        <v>10.257368421052631</v>
      </c>
      <c r="I240">
        <v>0</v>
      </c>
      <c r="J240">
        <v>66.346999999999994</v>
      </c>
      <c r="K240">
        <v>10948.607142494886</v>
      </c>
      <c r="L240">
        <v>635.96617869999989</v>
      </c>
      <c r="M240">
        <v>729.02201148057577</v>
      </c>
      <c r="N240">
        <v>0.20935294801707668</v>
      </c>
      <c r="O240">
        <v>0.12530039272354154</v>
      </c>
      <c r="P240">
        <v>2.7486810754202137E-3</v>
      </c>
      <c r="Q240">
        <v>9551.0749152263725</v>
      </c>
      <c r="R240">
        <v>44.136499999999998</v>
      </c>
      <c r="S240">
        <v>55696.985896027101</v>
      </c>
      <c r="T240">
        <v>15.207368051386043</v>
      </c>
      <c r="U240">
        <v>14.409075905429749</v>
      </c>
      <c r="V240">
        <v>5.7179999999999991</v>
      </c>
      <c r="W240">
        <v>111.22178711087793</v>
      </c>
      <c r="X240">
        <v>0.11789140614606992</v>
      </c>
      <c r="Y240">
        <v>0.14650155350077737</v>
      </c>
      <c r="Z240">
        <v>0.27358232435903268</v>
      </c>
      <c r="AA240">
        <v>212.23015393035396</v>
      </c>
      <c r="AB240">
        <v>5.1965145749611752</v>
      </c>
      <c r="AC240">
        <v>1.1366088098794409</v>
      </c>
      <c r="AD240">
        <v>2.4762344003757844</v>
      </c>
      <c r="AE240">
        <v>1.1998429221071987</v>
      </c>
      <c r="AF240">
        <v>58.05</v>
      </c>
      <c r="AG240">
        <v>2.7667210989603251E-2</v>
      </c>
      <c r="AH240">
        <v>5.5926315789473682</v>
      </c>
      <c r="AI240">
        <v>3.9858039649623938</v>
      </c>
      <c r="AJ240">
        <v>-10730.214999999967</v>
      </c>
      <c r="AK240">
        <v>0.54549852292500722</v>
      </c>
      <c r="AL240">
        <v>6962943.8465</v>
      </c>
      <c r="AM240">
        <v>635.96617869999989</v>
      </c>
    </row>
    <row r="241" spans="1:39" ht="15" x14ac:dyDescent="0.25">
      <c r="A241" t="s">
        <v>414</v>
      </c>
      <c r="B241">
        <v>346889.35</v>
      </c>
      <c r="C241">
        <v>0.50141576171893909</v>
      </c>
      <c r="D241">
        <v>341923.75</v>
      </c>
      <c r="E241">
        <v>1.5841239979525385E-3</v>
      </c>
      <c r="F241">
        <v>0.65386186984690886</v>
      </c>
      <c r="G241">
        <v>27.333333333333332</v>
      </c>
      <c r="H241">
        <v>12.049499999999998</v>
      </c>
      <c r="I241">
        <v>0</v>
      </c>
      <c r="J241">
        <v>54.91749999999999</v>
      </c>
      <c r="K241">
        <v>10959.714984734001</v>
      </c>
      <c r="L241">
        <v>708.50783130000002</v>
      </c>
      <c r="M241">
        <v>824.0683032502418</v>
      </c>
      <c r="N241">
        <v>0.33460178494430703</v>
      </c>
      <c r="O241">
        <v>0.13434951308208637</v>
      </c>
      <c r="P241">
        <v>3.988349069925093E-3</v>
      </c>
      <c r="Q241">
        <v>9422.8158817340372</v>
      </c>
      <c r="R241">
        <v>47.246500000000005</v>
      </c>
      <c r="S241">
        <v>52945.974834114691</v>
      </c>
      <c r="T241">
        <v>13.160763231138814</v>
      </c>
      <c r="U241">
        <v>14.995985550252401</v>
      </c>
      <c r="V241">
        <v>7.6385000000000005</v>
      </c>
      <c r="W241">
        <v>92.754838161942814</v>
      </c>
      <c r="X241">
        <v>0.11611596980922578</v>
      </c>
      <c r="Y241">
        <v>0.1589183769573628</v>
      </c>
      <c r="Z241">
        <v>0.28077224488102992</v>
      </c>
      <c r="AA241">
        <v>196.10721838467276</v>
      </c>
      <c r="AB241">
        <v>6.6146508544840152</v>
      </c>
      <c r="AC241">
        <v>1.4389348440193319</v>
      </c>
      <c r="AD241">
        <v>2.5155421700187488</v>
      </c>
      <c r="AE241">
        <v>1.3519566116029709</v>
      </c>
      <c r="AF241">
        <v>70.900000000000006</v>
      </c>
      <c r="AG241">
        <v>1.5749763913983087E-2</v>
      </c>
      <c r="AH241">
        <v>5.5830000000000002</v>
      </c>
      <c r="AI241">
        <v>3.6521943013631195</v>
      </c>
      <c r="AJ241">
        <v>-16638.132999999973</v>
      </c>
      <c r="AK241">
        <v>0.4914385419236445</v>
      </c>
      <c r="AL241">
        <v>7765043.8954999996</v>
      </c>
      <c r="AM241">
        <v>708.50783130000002</v>
      </c>
    </row>
    <row r="242" spans="1:39" ht="15" x14ac:dyDescent="0.25">
      <c r="A242" t="s">
        <v>415</v>
      </c>
      <c r="B242">
        <v>623178</v>
      </c>
      <c r="C242">
        <v>0.45876348239317333</v>
      </c>
      <c r="D242">
        <v>590358.61904761905</v>
      </c>
      <c r="E242">
        <v>5.9737468707793499E-3</v>
      </c>
      <c r="F242">
        <v>0.71809441040495303</v>
      </c>
      <c r="G242">
        <v>43.666666666666664</v>
      </c>
      <c r="H242">
        <v>45.649047619047622</v>
      </c>
      <c r="I242">
        <v>2.9523809523809529E-2</v>
      </c>
      <c r="J242">
        <v>73.093809523809526</v>
      </c>
      <c r="K242">
        <v>11629.092647403762</v>
      </c>
      <c r="L242">
        <v>1831.5427407619045</v>
      </c>
      <c r="M242">
        <v>2177.3933939261647</v>
      </c>
      <c r="N242">
        <v>0.35447354573124268</v>
      </c>
      <c r="O242">
        <v>0.13208756917982287</v>
      </c>
      <c r="P242">
        <v>8.0638678477706269E-3</v>
      </c>
      <c r="Q242">
        <v>9781.9623589444254</v>
      </c>
      <c r="R242">
        <v>116.74666666666666</v>
      </c>
      <c r="S242">
        <v>62194.034139855117</v>
      </c>
      <c r="T242">
        <v>13.432013965933562</v>
      </c>
      <c r="U242">
        <v>15.688180168700642</v>
      </c>
      <c r="V242">
        <v>15.203333333333333</v>
      </c>
      <c r="W242">
        <v>120.46981412597488</v>
      </c>
      <c r="X242">
        <v>0.1173896727999128</v>
      </c>
      <c r="Y242">
        <v>0.15226333092702635</v>
      </c>
      <c r="Z242">
        <v>0.28023994604894031</v>
      </c>
      <c r="AA242">
        <v>175.66107235418647</v>
      </c>
      <c r="AB242">
        <v>6.5226866563672123</v>
      </c>
      <c r="AC242">
        <v>1.4309816681975731</v>
      </c>
      <c r="AD242">
        <v>3.3976143598921666</v>
      </c>
      <c r="AE242">
        <v>1.0646312818270856</v>
      </c>
      <c r="AF242">
        <v>54.333333333333336</v>
      </c>
      <c r="AG242">
        <v>2.7934018563465505E-2</v>
      </c>
      <c r="AH242">
        <v>31.653809523809525</v>
      </c>
      <c r="AI242">
        <v>3.6805624162659076</v>
      </c>
      <c r="AJ242">
        <v>-22839.841428571264</v>
      </c>
      <c r="AK242">
        <v>0.42633038840114912</v>
      </c>
      <c r="AL242">
        <v>21299180.219999999</v>
      </c>
      <c r="AM242">
        <v>1831.5427407619045</v>
      </c>
    </row>
    <row r="243" spans="1:39" ht="15" x14ac:dyDescent="0.25">
      <c r="A243" t="s">
        <v>416</v>
      </c>
      <c r="B243">
        <v>615461.35</v>
      </c>
      <c r="C243">
        <v>0.39287452630012715</v>
      </c>
      <c r="D243">
        <v>595916.94999999995</v>
      </c>
      <c r="E243">
        <v>2.0042272764752107E-3</v>
      </c>
      <c r="F243">
        <v>0.68459236680021984</v>
      </c>
      <c r="G243">
        <v>44.631578947368418</v>
      </c>
      <c r="H243">
        <v>22.11</v>
      </c>
      <c r="I243">
        <v>0</v>
      </c>
      <c r="J243">
        <v>19.902500000000003</v>
      </c>
      <c r="K243">
        <v>10854.089848196207</v>
      </c>
      <c r="L243">
        <v>980.11063679999984</v>
      </c>
      <c r="M243">
        <v>1144.7629258772554</v>
      </c>
      <c r="N243">
        <v>0.32124256051130745</v>
      </c>
      <c r="O243">
        <v>0.1286172936165404</v>
      </c>
      <c r="P243">
        <v>1.9237355245484873E-3</v>
      </c>
      <c r="Q243">
        <v>9292.9362687455305</v>
      </c>
      <c r="R243">
        <v>63.587000000000003</v>
      </c>
      <c r="S243">
        <v>55504.926494409236</v>
      </c>
      <c r="T243">
        <v>14.149904854765911</v>
      </c>
      <c r="U243">
        <v>15.413695201849436</v>
      </c>
      <c r="V243">
        <v>8.4550000000000001</v>
      </c>
      <c r="W243">
        <v>115.92083226493199</v>
      </c>
      <c r="X243">
        <v>0.11685495458788056</v>
      </c>
      <c r="Y243">
        <v>0.16407672835584972</v>
      </c>
      <c r="Z243">
        <v>0.28598539582772436</v>
      </c>
      <c r="AA243">
        <v>165.33944629872218</v>
      </c>
      <c r="AB243">
        <v>5.8212629885847615</v>
      </c>
      <c r="AC243">
        <v>1.2749863144893632</v>
      </c>
      <c r="AD243">
        <v>2.9885565033713171</v>
      </c>
      <c r="AE243">
        <v>1.2672365249203272</v>
      </c>
      <c r="AF243">
        <v>63.75</v>
      </c>
      <c r="AG243">
        <v>3.6324094794600213E-2</v>
      </c>
      <c r="AH243">
        <v>9.5599999999999987</v>
      </c>
      <c r="AI243">
        <v>4.0911959027243707</v>
      </c>
      <c r="AJ243">
        <v>-35247.655000000028</v>
      </c>
      <c r="AK243">
        <v>0.39550580300818183</v>
      </c>
      <c r="AL243">
        <v>10638208.912999999</v>
      </c>
      <c r="AM243">
        <v>980.11063679999984</v>
      </c>
    </row>
    <row r="244" spans="1:39" ht="15" x14ac:dyDescent="0.25">
      <c r="A244" t="s">
        <v>417</v>
      </c>
      <c r="B244">
        <v>541367.44999999995</v>
      </c>
      <c r="C244">
        <v>0.3944467340508494</v>
      </c>
      <c r="D244">
        <v>593381.35</v>
      </c>
      <c r="E244">
        <v>9.2143970735625216E-3</v>
      </c>
      <c r="F244">
        <v>0.65430428876243663</v>
      </c>
      <c r="G244">
        <v>51.4</v>
      </c>
      <c r="H244">
        <v>28.6</v>
      </c>
      <c r="I244">
        <v>0</v>
      </c>
      <c r="J244">
        <v>14.940500000000043</v>
      </c>
      <c r="K244">
        <v>11525.547687658027</v>
      </c>
      <c r="L244">
        <v>1304.4853773499999</v>
      </c>
      <c r="M244">
        <v>1592.3972772096295</v>
      </c>
      <c r="N244">
        <v>0.48550782335068848</v>
      </c>
      <c r="O244">
        <v>0.1418090917399121</v>
      </c>
      <c r="P244">
        <v>1.6510535628810896E-2</v>
      </c>
      <c r="Q244">
        <v>9441.6818212888375</v>
      </c>
      <c r="R244">
        <v>86.515999999999991</v>
      </c>
      <c r="S244">
        <v>54108.357777752091</v>
      </c>
      <c r="T244">
        <v>12.89645845855102</v>
      </c>
      <c r="U244">
        <v>15.077966819432243</v>
      </c>
      <c r="V244">
        <v>10.161</v>
      </c>
      <c r="W244">
        <v>128.38159407046547</v>
      </c>
      <c r="X244">
        <v>0.10986540146073025</v>
      </c>
      <c r="Y244">
        <v>0.18155826024177393</v>
      </c>
      <c r="Z244">
        <v>0.31532150307597662</v>
      </c>
      <c r="AA244">
        <v>189.34217607080947</v>
      </c>
      <c r="AB244">
        <v>6.9042192890437475</v>
      </c>
      <c r="AC244">
        <v>1.4508013086142542</v>
      </c>
      <c r="AD244">
        <v>3.0824546598481501</v>
      </c>
      <c r="AE244">
        <v>1.3995122393973332</v>
      </c>
      <c r="AF244">
        <v>143.15</v>
      </c>
      <c r="AG244">
        <v>1.9019721693827353E-2</v>
      </c>
      <c r="AH244">
        <v>5.7680000000000007</v>
      </c>
      <c r="AI244">
        <v>3.0228913590699342</v>
      </c>
      <c r="AJ244">
        <v>-34530.034000000102</v>
      </c>
      <c r="AK244">
        <v>0.50990414423137964</v>
      </c>
      <c r="AL244">
        <v>15034908.4245</v>
      </c>
      <c r="AM244">
        <v>1304.4853773499999</v>
      </c>
    </row>
    <row r="245" spans="1:39" ht="15" x14ac:dyDescent="0.25">
      <c r="A245" t="s">
        <v>418</v>
      </c>
      <c r="B245">
        <v>165623.65</v>
      </c>
      <c r="C245">
        <v>0.35396589221567509</v>
      </c>
      <c r="D245">
        <v>207016.15</v>
      </c>
      <c r="E245">
        <v>3.67073651771729E-3</v>
      </c>
      <c r="F245">
        <v>0.70781430625287201</v>
      </c>
      <c r="G245">
        <v>44.315789473684212</v>
      </c>
      <c r="H245">
        <v>33.143500000000003</v>
      </c>
      <c r="I245">
        <v>0</v>
      </c>
      <c r="J245">
        <v>55.073999999999984</v>
      </c>
      <c r="K245">
        <v>11076.607032199179</v>
      </c>
      <c r="L245">
        <v>1183.68383485</v>
      </c>
      <c r="M245">
        <v>1434.1565434056322</v>
      </c>
      <c r="N245">
        <v>0.42680965869067694</v>
      </c>
      <c r="O245">
        <v>0.14610989802181126</v>
      </c>
      <c r="P245">
        <v>1.1983539085669388E-3</v>
      </c>
      <c r="Q245">
        <v>9142.0987125055217</v>
      </c>
      <c r="R245">
        <v>78.013499999999993</v>
      </c>
      <c r="S245">
        <v>53759.460830497279</v>
      </c>
      <c r="T245">
        <v>11.505060021662915</v>
      </c>
      <c r="U245">
        <v>15.172807717254059</v>
      </c>
      <c r="V245">
        <v>10.7735</v>
      </c>
      <c r="W245">
        <v>109.86994336566572</v>
      </c>
      <c r="X245">
        <v>0.11381505315902632</v>
      </c>
      <c r="Y245">
        <v>0.18148414007540897</v>
      </c>
      <c r="Z245">
        <v>0.30264755200377147</v>
      </c>
      <c r="AA245">
        <v>193.62150876128445</v>
      </c>
      <c r="AB245">
        <v>6.5748621658373203</v>
      </c>
      <c r="AC245">
        <v>1.358192004202688</v>
      </c>
      <c r="AD245">
        <v>2.8761788306605118</v>
      </c>
      <c r="AE245">
        <v>1.3170296191650577</v>
      </c>
      <c r="AF245">
        <v>82.2</v>
      </c>
      <c r="AG245">
        <v>1.448399045716931E-2</v>
      </c>
      <c r="AH245">
        <v>9.2531578947368427</v>
      </c>
      <c r="AI245">
        <v>3.47630638769613</v>
      </c>
      <c r="AJ245">
        <v>-29163.384499999986</v>
      </c>
      <c r="AK245">
        <v>0.46410760246318877</v>
      </c>
      <c r="AL245">
        <v>13111200.689000001</v>
      </c>
      <c r="AM245">
        <v>1183.68383485</v>
      </c>
    </row>
    <row r="246" spans="1:39" ht="15" x14ac:dyDescent="0.25">
      <c r="A246" t="s">
        <v>419</v>
      </c>
      <c r="B246">
        <v>531664.1</v>
      </c>
      <c r="C246">
        <v>0.4568136904933206</v>
      </c>
      <c r="D246">
        <v>470754</v>
      </c>
      <c r="E246">
        <v>2.9193075483623905E-3</v>
      </c>
      <c r="F246">
        <v>0.65482275978231586</v>
      </c>
      <c r="G246">
        <v>36.10526315789474</v>
      </c>
      <c r="H246">
        <v>20.042999999999999</v>
      </c>
      <c r="I246">
        <v>0</v>
      </c>
      <c r="J246">
        <v>43.793000000000006</v>
      </c>
      <c r="K246">
        <v>10731.36109106305</v>
      </c>
      <c r="L246">
        <v>952.41361485000016</v>
      </c>
      <c r="M246">
        <v>1139.3675585543463</v>
      </c>
      <c r="N246">
        <v>0.39832511125930181</v>
      </c>
      <c r="O246">
        <v>0.13694989326726759</v>
      </c>
      <c r="P246">
        <v>2.564516678381039E-3</v>
      </c>
      <c r="Q246">
        <v>8970.4980032679141</v>
      </c>
      <c r="R246">
        <v>62.288499999999999</v>
      </c>
      <c r="S246">
        <v>53085.57346059064</v>
      </c>
      <c r="T246">
        <v>11.396164621077727</v>
      </c>
      <c r="U246">
        <v>15.29036041725198</v>
      </c>
      <c r="V246">
        <v>9.2835000000000001</v>
      </c>
      <c r="W246">
        <v>102.59208432703181</v>
      </c>
      <c r="X246">
        <v>0.11658500377777917</v>
      </c>
      <c r="Y246">
        <v>0.16454975896646462</v>
      </c>
      <c r="Z246">
        <v>0.28654809400175263</v>
      </c>
      <c r="AA246">
        <v>189.34467881205342</v>
      </c>
      <c r="AB246">
        <v>6.4225310111295988</v>
      </c>
      <c r="AC246">
        <v>1.4967918886269376</v>
      </c>
      <c r="AD246">
        <v>2.6190644521886974</v>
      </c>
      <c r="AE246">
        <v>1.335961901490768</v>
      </c>
      <c r="AF246">
        <v>75.900000000000006</v>
      </c>
      <c r="AG246">
        <v>8.7170068922981965E-3</v>
      </c>
      <c r="AH246">
        <v>7.721000000000001</v>
      </c>
      <c r="AI246">
        <v>3.6878269687159149</v>
      </c>
      <c r="AJ246">
        <v>-27884.067000000039</v>
      </c>
      <c r="AK246">
        <v>0.48043493986574626</v>
      </c>
      <c r="AL246">
        <v>10220694.409</v>
      </c>
      <c r="AM246">
        <v>952.41361485000016</v>
      </c>
    </row>
    <row r="247" spans="1:39" ht="15" x14ac:dyDescent="0.25">
      <c r="A247" t="s">
        <v>420</v>
      </c>
      <c r="B247">
        <v>321565.59999999998</v>
      </c>
      <c r="C247">
        <v>0.3859659905733292</v>
      </c>
      <c r="D247">
        <v>242616.45</v>
      </c>
      <c r="E247">
        <v>5.048874045495786E-3</v>
      </c>
      <c r="F247">
        <v>0.71737887718491333</v>
      </c>
      <c r="G247">
        <v>64.10526315789474</v>
      </c>
      <c r="H247">
        <v>46.681499999999993</v>
      </c>
      <c r="I247">
        <v>0</v>
      </c>
      <c r="J247">
        <v>46.246500000000026</v>
      </c>
      <c r="K247">
        <v>10587.015326233701</v>
      </c>
      <c r="L247">
        <v>1844.7233446999999</v>
      </c>
      <c r="M247">
        <v>2248.9174271565903</v>
      </c>
      <c r="N247">
        <v>0.46468037969639508</v>
      </c>
      <c r="O247">
        <v>0.15036193145000207</v>
      </c>
      <c r="P247">
        <v>1.5635543716009436E-3</v>
      </c>
      <c r="Q247">
        <v>8684.2291705181997</v>
      </c>
      <c r="R247">
        <v>115.53450000000001</v>
      </c>
      <c r="S247">
        <v>54412.249198291429</v>
      </c>
      <c r="T247">
        <v>12.238768506376886</v>
      </c>
      <c r="U247">
        <v>15.966861367816545</v>
      </c>
      <c r="V247">
        <v>15.5565</v>
      </c>
      <c r="W247">
        <v>118.58215824253529</v>
      </c>
      <c r="X247">
        <v>0.11605304139707655</v>
      </c>
      <c r="Y247">
        <v>0.17673299243391191</v>
      </c>
      <c r="Z247">
        <v>0.29945428155167225</v>
      </c>
      <c r="AA247">
        <v>179.49829764519484</v>
      </c>
      <c r="AB247">
        <v>5.8999194653857003</v>
      </c>
      <c r="AC247">
        <v>1.3463108082846129</v>
      </c>
      <c r="AD247">
        <v>2.8118820492702596</v>
      </c>
      <c r="AE247">
        <v>1.2733854831141036</v>
      </c>
      <c r="AF247">
        <v>117.75</v>
      </c>
      <c r="AG247">
        <v>1.2725384473936268E-2</v>
      </c>
      <c r="AH247">
        <v>11.700526315789475</v>
      </c>
      <c r="AI247">
        <v>3.3073730921230213</v>
      </c>
      <c r="AJ247">
        <v>-19488.522499999963</v>
      </c>
      <c r="AK247">
        <v>0.50812994228091457</v>
      </c>
      <c r="AL247">
        <v>19530114.323000003</v>
      </c>
      <c r="AM247">
        <v>1844.7233446999999</v>
      </c>
    </row>
    <row r="248" spans="1:39" ht="15" x14ac:dyDescent="0.25">
      <c r="A248" t="s">
        <v>421</v>
      </c>
      <c r="B248">
        <v>464435.25</v>
      </c>
      <c r="C248">
        <v>0.41255822490964617</v>
      </c>
      <c r="D248">
        <v>409663.65</v>
      </c>
      <c r="E248">
        <v>3.5638713397576991E-3</v>
      </c>
      <c r="F248">
        <v>0.66278487274562958</v>
      </c>
      <c r="G248">
        <v>15</v>
      </c>
      <c r="H248">
        <v>30.231000000000005</v>
      </c>
      <c r="I248">
        <v>0</v>
      </c>
      <c r="J248">
        <v>-0.20900000000000318</v>
      </c>
      <c r="K248">
        <v>11383.294243565528</v>
      </c>
      <c r="L248">
        <v>1023.3867389999999</v>
      </c>
      <c r="M248">
        <v>1290.7333967236532</v>
      </c>
      <c r="N248">
        <v>0.58797171041904628</v>
      </c>
      <c r="O248">
        <v>0.16039506053243865</v>
      </c>
      <c r="P248">
        <v>1.6374780287239971E-3</v>
      </c>
      <c r="Q248">
        <v>9025.4985301927281</v>
      </c>
      <c r="R248">
        <v>70.628500000000003</v>
      </c>
      <c r="S248">
        <v>51811.436672164928</v>
      </c>
      <c r="T248">
        <v>11.678713267307108</v>
      </c>
      <c r="U248">
        <v>14.489713628351163</v>
      </c>
      <c r="V248">
        <v>11.3485</v>
      </c>
      <c r="W248">
        <v>90.178150328237223</v>
      </c>
      <c r="X248">
        <v>0.11382023418036265</v>
      </c>
      <c r="Y248">
        <v>0.1853347748978604</v>
      </c>
      <c r="Z248">
        <v>0.30499120448294964</v>
      </c>
      <c r="AA248">
        <v>205.98019494172866</v>
      </c>
      <c r="AB248">
        <v>5.914515670022495</v>
      </c>
      <c r="AC248">
        <v>1.4544608045450278</v>
      </c>
      <c r="AD248">
        <v>2.7639322116876199</v>
      </c>
      <c r="AE248">
        <v>1.2330082814719971</v>
      </c>
      <c r="AF248">
        <v>67.099999999999994</v>
      </c>
      <c r="AG248">
        <v>1.3733702459020747E-2</v>
      </c>
      <c r="AH248">
        <v>13.631000000000004</v>
      </c>
      <c r="AI248">
        <v>3.2345320257195747</v>
      </c>
      <c r="AJ248">
        <v>-27694.998000000021</v>
      </c>
      <c r="AK248">
        <v>0.56331424999374868</v>
      </c>
      <c r="AL248">
        <v>11649512.375000002</v>
      </c>
      <c r="AM248">
        <v>1023.3867389999999</v>
      </c>
    </row>
    <row r="249" spans="1:39" ht="15" x14ac:dyDescent="0.25">
      <c r="A249" t="s">
        <v>422</v>
      </c>
      <c r="B249">
        <v>445069.35</v>
      </c>
      <c r="C249">
        <v>0.32304236681905452</v>
      </c>
      <c r="D249">
        <v>330742.45</v>
      </c>
      <c r="E249">
        <v>5.5256869695286823E-3</v>
      </c>
      <c r="F249">
        <v>0.73457161538047255</v>
      </c>
      <c r="G249">
        <v>70.94736842105263</v>
      </c>
      <c r="H249">
        <v>76.927500000000009</v>
      </c>
      <c r="I249">
        <v>7.9000000000000001E-2</v>
      </c>
      <c r="J249">
        <v>60.976500000000016</v>
      </c>
      <c r="K249">
        <v>10334.623926344235</v>
      </c>
      <c r="L249">
        <v>2776.3719234</v>
      </c>
      <c r="M249">
        <v>3331.1504453974012</v>
      </c>
      <c r="N249">
        <v>0.40039094871650727</v>
      </c>
      <c r="O249">
        <v>0.1411548784753858</v>
      </c>
      <c r="P249">
        <v>1.4584350806434179E-2</v>
      </c>
      <c r="Q249">
        <v>8613.4685833971653</v>
      </c>
      <c r="R249">
        <v>167.6405</v>
      </c>
      <c r="S249">
        <v>59067.13606198979</v>
      </c>
      <c r="T249">
        <v>13.623497901760015</v>
      </c>
      <c r="U249">
        <v>16.561462912601666</v>
      </c>
      <c r="V249">
        <v>19.734000000000002</v>
      </c>
      <c r="W249">
        <v>140.68977011249618</v>
      </c>
      <c r="X249">
        <v>0.1139428829653656</v>
      </c>
      <c r="Y249">
        <v>0.16494095126019293</v>
      </c>
      <c r="Z249">
        <v>0.28496329422015232</v>
      </c>
      <c r="AA249">
        <v>152.85788853543917</v>
      </c>
      <c r="AB249">
        <v>6.3234860535825099</v>
      </c>
      <c r="AC249">
        <v>1.3536831963780516</v>
      </c>
      <c r="AD249">
        <v>3.0969369708806993</v>
      </c>
      <c r="AE249">
        <v>1.194265829660172</v>
      </c>
      <c r="AF249">
        <v>75.2</v>
      </c>
      <c r="AG249">
        <v>2.9150498392551703E-2</v>
      </c>
      <c r="AH249">
        <v>23.361999999999995</v>
      </c>
      <c r="AI249">
        <v>3.4517732638394656</v>
      </c>
      <c r="AJ249">
        <v>-24878.621000000043</v>
      </c>
      <c r="AK249">
        <v>0.44748677644772006</v>
      </c>
      <c r="AL249">
        <v>28692759.707999997</v>
      </c>
      <c r="AM249">
        <v>2776.3719234</v>
      </c>
    </row>
    <row r="250" spans="1:39" ht="15" x14ac:dyDescent="0.25">
      <c r="A250" t="s">
        <v>423</v>
      </c>
      <c r="B250">
        <v>3286261.0476190476</v>
      </c>
      <c r="C250">
        <v>0.34588701695779722</v>
      </c>
      <c r="D250">
        <v>3243528.7619047621</v>
      </c>
      <c r="E250">
        <v>1.9817744186672002E-3</v>
      </c>
      <c r="F250">
        <v>0.75232926784444887</v>
      </c>
      <c r="G250">
        <v>139.5</v>
      </c>
      <c r="H250">
        <v>357.5861904761905</v>
      </c>
      <c r="I250">
        <v>0.7338095238095238</v>
      </c>
      <c r="J250">
        <v>-53.580952380952382</v>
      </c>
      <c r="K250">
        <v>11392.583282105426</v>
      </c>
      <c r="L250">
        <v>7516.5380854761906</v>
      </c>
      <c r="M250">
        <v>9345.0528472124515</v>
      </c>
      <c r="N250">
        <v>0.41222426629727571</v>
      </c>
      <c r="O250">
        <v>0.15130346696470076</v>
      </c>
      <c r="P250">
        <v>4.3240710337549941E-2</v>
      </c>
      <c r="Q250">
        <v>9163.4351920704521</v>
      </c>
      <c r="R250">
        <v>444.02333333333331</v>
      </c>
      <c r="S250">
        <v>67096.834385580354</v>
      </c>
      <c r="T250">
        <v>12.929822435328905</v>
      </c>
      <c r="U250">
        <v>16.928250209394832</v>
      </c>
      <c r="V250">
        <v>46.231428571428573</v>
      </c>
      <c r="W250">
        <v>162.58502749624046</v>
      </c>
      <c r="X250">
        <v>0.11805455882179106</v>
      </c>
      <c r="Y250">
        <v>0.14954849682616239</v>
      </c>
      <c r="Z250">
        <v>0.27425006006158342</v>
      </c>
      <c r="AA250">
        <v>156.30197052494344</v>
      </c>
      <c r="AB250">
        <v>6.2941128490436302</v>
      </c>
      <c r="AC250">
        <v>1.3145383782420155</v>
      </c>
      <c r="AD250">
        <v>3.3797442716482804</v>
      </c>
      <c r="AE250">
        <v>0.86689673364877851</v>
      </c>
      <c r="AF250">
        <v>33.571428571428569</v>
      </c>
      <c r="AG250">
        <v>0.1123421882060196</v>
      </c>
      <c r="AH250">
        <v>114.35157894736841</v>
      </c>
      <c r="AI250">
        <v>3.4144516281391595</v>
      </c>
      <c r="AJ250">
        <v>115729.43238095194</v>
      </c>
      <c r="AK250">
        <v>0.44874128408906544</v>
      </c>
      <c r="AL250">
        <v>85632786.131904766</v>
      </c>
      <c r="AM250">
        <v>7516.5380854761906</v>
      </c>
    </row>
    <row r="251" spans="1:39" ht="15" x14ac:dyDescent="0.25">
      <c r="A251" t="s">
        <v>424</v>
      </c>
      <c r="B251">
        <v>5457148.3499999996</v>
      </c>
      <c r="C251">
        <v>0.3822537550485664</v>
      </c>
      <c r="D251">
        <v>4793028.0999999996</v>
      </c>
      <c r="E251">
        <v>1.1434158996285713E-3</v>
      </c>
      <c r="F251">
        <v>0.78640889492618393</v>
      </c>
      <c r="G251">
        <v>156.85</v>
      </c>
      <c r="H251">
        <v>164.14900000000003</v>
      </c>
      <c r="I251">
        <v>5.4000000000000006E-2</v>
      </c>
      <c r="J251">
        <v>-19.992500000000007</v>
      </c>
      <c r="K251">
        <v>11695.572954138561</v>
      </c>
      <c r="L251">
        <v>9414.6312867500001</v>
      </c>
      <c r="M251">
        <v>11258.301315411047</v>
      </c>
      <c r="N251">
        <v>0.2102536070303529</v>
      </c>
      <c r="O251">
        <v>0.13104359922053749</v>
      </c>
      <c r="P251">
        <v>4.1340465828732048E-2</v>
      </c>
      <c r="Q251">
        <v>9780.2949100123515</v>
      </c>
      <c r="R251">
        <v>524.03250000000003</v>
      </c>
      <c r="S251">
        <v>71072.05610434468</v>
      </c>
      <c r="T251">
        <v>13.08497087489803</v>
      </c>
      <c r="U251">
        <v>17.965739313401365</v>
      </c>
      <c r="V251">
        <v>56.718499999999992</v>
      </c>
      <c r="W251">
        <v>165.98872125937743</v>
      </c>
      <c r="X251">
        <v>0.11585007671068336</v>
      </c>
      <c r="Y251">
        <v>0.15455724613425045</v>
      </c>
      <c r="Z251">
        <v>0.27696137481378275</v>
      </c>
      <c r="AA251">
        <v>149.99651149243135</v>
      </c>
      <c r="AB251">
        <v>6.6425855913753811</v>
      </c>
      <c r="AC251">
        <v>1.2686916404093485</v>
      </c>
      <c r="AD251">
        <v>3.4388433570840342</v>
      </c>
      <c r="AE251">
        <v>0.89266167687800202</v>
      </c>
      <c r="AF251">
        <v>36.85</v>
      </c>
      <c r="AG251">
        <v>9.0102270392685702E-2</v>
      </c>
      <c r="AH251">
        <v>137.239</v>
      </c>
      <c r="AI251">
        <v>3.9916641764397203</v>
      </c>
      <c r="AJ251">
        <v>144074.52800000086</v>
      </c>
      <c r="AK251">
        <v>0.39940748098747275</v>
      </c>
      <c r="AL251">
        <v>110109507.05050001</v>
      </c>
      <c r="AM251">
        <v>9414.6312867500001</v>
      </c>
    </row>
    <row r="252" spans="1:39" ht="15" x14ac:dyDescent="0.25">
      <c r="A252" t="s">
        <v>425</v>
      </c>
      <c r="B252">
        <v>248104.85714285713</v>
      </c>
      <c r="C252">
        <v>0.41813660352510629</v>
      </c>
      <c r="D252">
        <v>175551.57142857142</v>
      </c>
      <c r="E252">
        <v>3.1634445883481342E-3</v>
      </c>
      <c r="F252">
        <v>0.69935102832206131</v>
      </c>
      <c r="G252">
        <v>51</v>
      </c>
      <c r="H252">
        <v>30.221428571428572</v>
      </c>
      <c r="I252">
        <v>0</v>
      </c>
      <c r="J252">
        <v>54.759999999999991</v>
      </c>
      <c r="K252">
        <v>10208.714192153137</v>
      </c>
      <c r="L252">
        <v>1292.4116585238098</v>
      </c>
      <c r="M252">
        <v>1541.2713992722859</v>
      </c>
      <c r="N252">
        <v>0.3630650442936828</v>
      </c>
      <c r="O252">
        <v>0.13761338245763463</v>
      </c>
      <c r="P252">
        <v>1.1903486893384304E-3</v>
      </c>
      <c r="Q252">
        <v>8560.3750557531239</v>
      </c>
      <c r="R252">
        <v>80.687619047619052</v>
      </c>
      <c r="S252">
        <v>54318.630314440168</v>
      </c>
      <c r="T252">
        <v>12.288425674559146</v>
      </c>
      <c r="U252">
        <v>16.017471748188193</v>
      </c>
      <c r="V252">
        <v>11.527142857142858</v>
      </c>
      <c r="W252">
        <v>112.11899379931424</v>
      </c>
      <c r="X252">
        <v>0.1168133335726599</v>
      </c>
      <c r="Y252">
        <v>0.16754773957343183</v>
      </c>
      <c r="Z252">
        <v>0.29091108811769889</v>
      </c>
      <c r="AA252">
        <v>177.89816824252284</v>
      </c>
      <c r="AB252">
        <v>6.3188843128316536</v>
      </c>
      <c r="AC252">
        <v>1.4151060638477002</v>
      </c>
      <c r="AD252">
        <v>2.8313381767510566</v>
      </c>
      <c r="AE252">
        <v>1.2378569968048678</v>
      </c>
      <c r="AF252">
        <v>80.857142857142861</v>
      </c>
      <c r="AG252">
        <v>1.0506568939350638E-2</v>
      </c>
      <c r="AH252">
        <v>10.447619047619048</v>
      </c>
      <c r="AI252">
        <v>3.6785010249565331</v>
      </c>
      <c r="AJ252">
        <v>-28441.590952380968</v>
      </c>
      <c r="AK252">
        <v>0.43489980379902449</v>
      </c>
      <c r="AL252">
        <v>13193861.240476187</v>
      </c>
      <c r="AM252">
        <v>1292.4116585238098</v>
      </c>
    </row>
    <row r="253" spans="1:39" ht="15" x14ac:dyDescent="0.25">
      <c r="A253" t="s">
        <v>426</v>
      </c>
      <c r="B253">
        <v>400254.8</v>
      </c>
      <c r="C253">
        <v>0.3169051748957884</v>
      </c>
      <c r="D253">
        <v>283759.95</v>
      </c>
      <c r="E253">
        <v>4.4427908424753172E-3</v>
      </c>
      <c r="F253">
        <v>0.68708846976134252</v>
      </c>
      <c r="G253">
        <v>15.842105263157896</v>
      </c>
      <c r="H253">
        <v>39.594499999999996</v>
      </c>
      <c r="I253">
        <v>0.30349999999999999</v>
      </c>
      <c r="J253">
        <v>-34.311999999999983</v>
      </c>
      <c r="K253">
        <v>12449.224661026647</v>
      </c>
      <c r="L253">
        <v>1151.7270132000001</v>
      </c>
      <c r="M253">
        <v>1577.2238817506175</v>
      </c>
      <c r="N253">
        <v>0.93000178073794948</v>
      </c>
      <c r="O253">
        <v>0.173662199512262</v>
      </c>
      <c r="P253">
        <v>8.2357931969012882E-4</v>
      </c>
      <c r="Q253">
        <v>9090.7248497820237</v>
      </c>
      <c r="R253">
        <v>83.081500000000005</v>
      </c>
      <c r="S253">
        <v>52631.037318777351</v>
      </c>
      <c r="T253">
        <v>12.821145501706157</v>
      </c>
      <c r="U253">
        <v>13.862616986934517</v>
      </c>
      <c r="V253">
        <v>10.856999999999999</v>
      </c>
      <c r="W253">
        <v>106.08151544625586</v>
      </c>
      <c r="X253">
        <v>0.11443819918055519</v>
      </c>
      <c r="Y253">
        <v>0.20323054237046917</v>
      </c>
      <c r="Z253">
        <v>0.32223980946446906</v>
      </c>
      <c r="AA253">
        <v>208.35887953452755</v>
      </c>
      <c r="AB253">
        <v>6.3985298464345188</v>
      </c>
      <c r="AC253">
        <v>1.4695867485677008</v>
      </c>
      <c r="AD253">
        <v>3.2290141768298084</v>
      </c>
      <c r="AE253">
        <v>1.225491414294628</v>
      </c>
      <c r="AF253">
        <v>53.95</v>
      </c>
      <c r="AG253">
        <v>2.7309495470099792E-2</v>
      </c>
      <c r="AH253">
        <v>36.205500000000008</v>
      </c>
      <c r="AI253">
        <v>2.8400096909930652</v>
      </c>
      <c r="AJ253">
        <v>-36770.4304999999</v>
      </c>
      <c r="AK253">
        <v>0.67912649817957182</v>
      </c>
      <c r="AL253">
        <v>14338108.335499996</v>
      </c>
      <c r="AM253">
        <v>1151.7270132000001</v>
      </c>
    </row>
    <row r="254" spans="1:39" ht="15" x14ac:dyDescent="0.25">
      <c r="A254" t="s">
        <v>427</v>
      </c>
      <c r="B254">
        <v>562414.75</v>
      </c>
      <c r="C254">
        <v>0.33370344109785183</v>
      </c>
      <c r="D254">
        <v>534502.30000000005</v>
      </c>
      <c r="E254">
        <v>4.9703516962460613E-3</v>
      </c>
      <c r="F254">
        <v>0.72947885972479309</v>
      </c>
      <c r="G254">
        <v>63.3</v>
      </c>
      <c r="H254">
        <v>31.090499999999999</v>
      </c>
      <c r="I254">
        <v>3.5000000000000005E-3</v>
      </c>
      <c r="J254">
        <v>96.439999999999984</v>
      </c>
      <c r="K254">
        <v>10140.134981718064</v>
      </c>
      <c r="L254">
        <v>1839.5486111999999</v>
      </c>
      <c r="M254">
        <v>2138.5718513656866</v>
      </c>
      <c r="N254">
        <v>0.29555156824333007</v>
      </c>
      <c r="O254">
        <v>0.12842680726761971</v>
      </c>
      <c r="P254">
        <v>3.1551600021125876E-3</v>
      </c>
      <c r="Q254">
        <v>8722.3027886989494</v>
      </c>
      <c r="R254">
        <v>108.46799999999999</v>
      </c>
      <c r="S254">
        <v>56789.756121621118</v>
      </c>
      <c r="T254">
        <v>13.056385293358408</v>
      </c>
      <c r="U254">
        <v>16.959366921119592</v>
      </c>
      <c r="V254">
        <v>14.244</v>
      </c>
      <c r="W254">
        <v>129.14550766638587</v>
      </c>
      <c r="X254">
        <v>0.11394659620166564</v>
      </c>
      <c r="Y254">
        <v>0.16811486055348518</v>
      </c>
      <c r="Z254">
        <v>0.28605355395810056</v>
      </c>
      <c r="AA254">
        <v>159.55887124316291</v>
      </c>
      <c r="AB254">
        <v>6.2400868674073653</v>
      </c>
      <c r="AC254">
        <v>1.4306173251706977</v>
      </c>
      <c r="AD254">
        <v>3.0054724984609034</v>
      </c>
      <c r="AE254">
        <v>1.0714617452466215</v>
      </c>
      <c r="AF254">
        <v>78.349999999999994</v>
      </c>
      <c r="AG254">
        <v>2.5625024268020647E-2</v>
      </c>
      <c r="AH254">
        <v>20.877499999999998</v>
      </c>
      <c r="AI254">
        <v>3.4705539160971042</v>
      </c>
      <c r="AJ254">
        <v>-12332.999000000069</v>
      </c>
      <c r="AK254">
        <v>0.44476868190908458</v>
      </c>
      <c r="AL254">
        <v>18653271.222999997</v>
      </c>
      <c r="AM254">
        <v>1839.5486111999999</v>
      </c>
    </row>
    <row r="255" spans="1:39" ht="15" x14ac:dyDescent="0.25">
      <c r="A255" t="s">
        <v>428</v>
      </c>
      <c r="B255">
        <v>553352.5</v>
      </c>
      <c r="C255">
        <v>0.42544778518120457</v>
      </c>
      <c r="D255">
        <v>308039.25</v>
      </c>
      <c r="E255">
        <v>5.8576158611611754E-3</v>
      </c>
      <c r="F255">
        <v>0.73419299042768493</v>
      </c>
      <c r="G255">
        <v>71.473684210526315</v>
      </c>
      <c r="H255">
        <v>67.716000000000008</v>
      </c>
      <c r="I255">
        <v>1.4000000000000002E-2</v>
      </c>
      <c r="J255">
        <v>37.042500000000018</v>
      </c>
      <c r="K255">
        <v>10692.857906251002</v>
      </c>
      <c r="L255">
        <v>2698.2144623499998</v>
      </c>
      <c r="M255">
        <v>3236.4024970276537</v>
      </c>
      <c r="N255">
        <v>0.35388273744496035</v>
      </c>
      <c r="O255">
        <v>0.14072214204919167</v>
      </c>
      <c r="P255">
        <v>8.8763071409604238E-3</v>
      </c>
      <c r="Q255">
        <v>8914.7205494364935</v>
      </c>
      <c r="R255">
        <v>164.64099999999999</v>
      </c>
      <c r="S255">
        <v>61093.950765605172</v>
      </c>
      <c r="T255">
        <v>14.113434685163478</v>
      </c>
      <c r="U255">
        <v>16.388472266021225</v>
      </c>
      <c r="V255">
        <v>19.567</v>
      </c>
      <c r="W255">
        <v>137.89617531302707</v>
      </c>
      <c r="X255">
        <v>0.12237372116230966</v>
      </c>
      <c r="Y255">
        <v>0.1545146323027953</v>
      </c>
      <c r="Z255">
        <v>0.28360764622860296</v>
      </c>
      <c r="AA255">
        <v>180.34053882292204</v>
      </c>
      <c r="AB255">
        <v>5.478293475438476</v>
      </c>
      <c r="AC255">
        <v>1.1306633491400335</v>
      </c>
      <c r="AD255">
        <v>2.6499849351861586</v>
      </c>
      <c r="AE255">
        <v>1.0839170916897725</v>
      </c>
      <c r="AF255">
        <v>57.25</v>
      </c>
      <c r="AG255">
        <v>4.9675970611126108E-2</v>
      </c>
      <c r="AH255">
        <v>30.106500000000004</v>
      </c>
      <c r="AI255">
        <v>3.6713583853594254</v>
      </c>
      <c r="AJ255">
        <v>-715.53149999992456</v>
      </c>
      <c r="AK255">
        <v>0.43649678736755304</v>
      </c>
      <c r="AL255">
        <v>28851623.846500002</v>
      </c>
      <c r="AM255">
        <v>2698.2144623499998</v>
      </c>
    </row>
    <row r="256" spans="1:39" ht="15" x14ac:dyDescent="0.25">
      <c r="A256" t="s">
        <v>429</v>
      </c>
      <c r="B256">
        <v>573830.75</v>
      </c>
      <c r="C256">
        <v>0.37523673239088112</v>
      </c>
      <c r="D256">
        <v>604815.65</v>
      </c>
      <c r="E256">
        <v>7.3492975156514817E-4</v>
      </c>
      <c r="F256">
        <v>0.64792260083143849</v>
      </c>
      <c r="G256">
        <v>24.789473684210527</v>
      </c>
      <c r="H256">
        <v>22.699500000000004</v>
      </c>
      <c r="I256">
        <v>0</v>
      </c>
      <c r="J256">
        <v>20.408500000000018</v>
      </c>
      <c r="K256">
        <v>10634.338024672954</v>
      </c>
      <c r="L256">
        <v>859.61683879999998</v>
      </c>
      <c r="M256">
        <v>1038.5278455882506</v>
      </c>
      <c r="N256">
        <v>0.46716926288996757</v>
      </c>
      <c r="O256">
        <v>0.14123278316590371</v>
      </c>
      <c r="P256">
        <v>3.5403435142666727E-3</v>
      </c>
      <c r="Q256">
        <v>8802.3215500033402</v>
      </c>
      <c r="R256">
        <v>56.685000000000002</v>
      </c>
      <c r="S256">
        <v>51889.47686336773</v>
      </c>
      <c r="T256">
        <v>12.609155861338978</v>
      </c>
      <c r="U256">
        <v>15.164802660315779</v>
      </c>
      <c r="V256">
        <v>9.8360000000000003</v>
      </c>
      <c r="W256">
        <v>87.394961244408279</v>
      </c>
      <c r="X256">
        <v>0.11878230114510793</v>
      </c>
      <c r="Y256">
        <v>0.16817856662524064</v>
      </c>
      <c r="Z256">
        <v>0.29236587047185947</v>
      </c>
      <c r="AA256">
        <v>191.63793979415937</v>
      </c>
      <c r="AB256">
        <v>5.8836413893327002</v>
      </c>
      <c r="AC256">
        <v>1.427573232678869</v>
      </c>
      <c r="AD256">
        <v>2.6055022697031358</v>
      </c>
      <c r="AE256">
        <v>1.1983367780998966</v>
      </c>
      <c r="AF256">
        <v>58.45</v>
      </c>
      <c r="AG256">
        <v>3.4858816838397998E-2</v>
      </c>
      <c r="AH256">
        <v>10.153499999999999</v>
      </c>
      <c r="AI256">
        <v>3.2338298460798995</v>
      </c>
      <c r="AJ256">
        <v>-3224.3255000000354</v>
      </c>
      <c r="AK256">
        <v>0.48031315714354017</v>
      </c>
      <c r="AL256">
        <v>9141456.0354999993</v>
      </c>
      <c r="AM256">
        <v>859.61683879999998</v>
      </c>
    </row>
    <row r="257" spans="1:39" ht="15" x14ac:dyDescent="0.25">
      <c r="A257" t="s">
        <v>430</v>
      </c>
      <c r="B257">
        <v>278588.28571428574</v>
      </c>
      <c r="C257">
        <v>0.40302515418556073</v>
      </c>
      <c r="D257">
        <v>321853.76190476189</v>
      </c>
      <c r="E257">
        <v>3.7063219045981649E-3</v>
      </c>
      <c r="F257">
        <v>0.71839603140037989</v>
      </c>
      <c r="G257">
        <v>55.95</v>
      </c>
      <c r="H257">
        <v>31.829047619047611</v>
      </c>
      <c r="I257">
        <v>0</v>
      </c>
      <c r="J257">
        <v>84.489047619047611</v>
      </c>
      <c r="K257">
        <v>10300.161340459466</v>
      </c>
      <c r="L257">
        <v>1467.3337117142858</v>
      </c>
      <c r="M257">
        <v>1741.9842293512161</v>
      </c>
      <c r="N257">
        <v>0.35687319462859723</v>
      </c>
      <c r="O257">
        <v>0.13965757679239615</v>
      </c>
      <c r="P257">
        <v>1.4664844988418958E-3</v>
      </c>
      <c r="Q257">
        <v>8676.1830080294949</v>
      </c>
      <c r="R257">
        <v>91.733333333333334</v>
      </c>
      <c r="S257">
        <v>54882.848292151168</v>
      </c>
      <c r="T257">
        <v>12.648982558139537</v>
      </c>
      <c r="U257">
        <v>15.99564365967608</v>
      </c>
      <c r="V257">
        <v>12.901428571428571</v>
      </c>
      <c r="W257">
        <v>113.73420420772892</v>
      </c>
      <c r="X257">
        <v>0.11503673262985463</v>
      </c>
      <c r="Y257">
        <v>0.1698978368372841</v>
      </c>
      <c r="Z257">
        <v>0.29112694808470557</v>
      </c>
      <c r="AA257">
        <v>168.77398776276672</v>
      </c>
      <c r="AB257">
        <v>6.4455496487618831</v>
      </c>
      <c r="AC257">
        <v>1.4622498583337356</v>
      </c>
      <c r="AD257">
        <v>2.8118032985790302</v>
      </c>
      <c r="AE257">
        <v>1.2614832633392619</v>
      </c>
      <c r="AF257">
        <v>86.19047619047619</v>
      </c>
      <c r="AG257">
        <v>1.9452192855260442E-2</v>
      </c>
      <c r="AH257">
        <v>10.528095238095238</v>
      </c>
      <c r="AI257">
        <v>3.512824029074745</v>
      </c>
      <c r="AJ257">
        <v>-7514.645238095196</v>
      </c>
      <c r="AK257">
        <v>0.47144900328420697</v>
      </c>
      <c r="AL257">
        <v>15113773.97095238</v>
      </c>
      <c r="AM257">
        <v>1467.3337117142858</v>
      </c>
    </row>
    <row r="258" spans="1:39" ht="15" x14ac:dyDescent="0.25">
      <c r="A258" t="s">
        <v>431</v>
      </c>
      <c r="B258">
        <v>542995.94999999995</v>
      </c>
      <c r="C258">
        <v>0.51037917545919642</v>
      </c>
      <c r="D258">
        <v>525463.75</v>
      </c>
      <c r="E258">
        <v>4.1445960840364292E-3</v>
      </c>
      <c r="F258">
        <v>0.67276895211545629</v>
      </c>
      <c r="G258">
        <v>27.631578947368421</v>
      </c>
      <c r="H258">
        <v>17.4345</v>
      </c>
      <c r="I258">
        <v>0</v>
      </c>
      <c r="J258">
        <v>44.893999999999963</v>
      </c>
      <c r="K258">
        <v>10759.635461357273</v>
      </c>
      <c r="L258">
        <v>904.28007175000005</v>
      </c>
      <c r="M258">
        <v>1069.6080862508798</v>
      </c>
      <c r="N258">
        <v>0.36626072131507187</v>
      </c>
      <c r="O258">
        <v>0.13937168006599943</v>
      </c>
      <c r="P258">
        <v>2.6223920266326491E-3</v>
      </c>
      <c r="Q258">
        <v>9096.5317596877849</v>
      </c>
      <c r="R258">
        <v>60.722500000000004</v>
      </c>
      <c r="S258">
        <v>54491.085635472846</v>
      </c>
      <c r="T258">
        <v>12.436905595125365</v>
      </c>
      <c r="U258">
        <v>14.892009909835728</v>
      </c>
      <c r="V258">
        <v>9.1340000000000003</v>
      </c>
      <c r="W258">
        <v>99.00154059010292</v>
      </c>
      <c r="X258">
        <v>0.1165354600673472</v>
      </c>
      <c r="Y258">
        <v>0.16506062355262369</v>
      </c>
      <c r="Z258">
        <v>0.28833883243318625</v>
      </c>
      <c r="AA258">
        <v>184.48924753715275</v>
      </c>
      <c r="AB258">
        <v>5.9622450225514063</v>
      </c>
      <c r="AC258">
        <v>1.4764422335437972</v>
      </c>
      <c r="AD258">
        <v>2.7223221609788895</v>
      </c>
      <c r="AE258">
        <v>1.3380115652417801</v>
      </c>
      <c r="AF258">
        <v>89.95</v>
      </c>
      <c r="AG258">
        <v>1.9283686512071976E-2</v>
      </c>
      <c r="AH258">
        <v>5.3321052631578949</v>
      </c>
      <c r="AI258">
        <v>3.6825770241391247</v>
      </c>
      <c r="AJ258">
        <v>-11659.774499999941</v>
      </c>
      <c r="AK258">
        <v>0.48703476621023223</v>
      </c>
      <c r="AL258">
        <v>9729723.9269999992</v>
      </c>
      <c r="AM258">
        <v>904.28007175000005</v>
      </c>
    </row>
    <row r="259" spans="1:39" ht="15" x14ac:dyDescent="0.25">
      <c r="A259" t="s">
        <v>432</v>
      </c>
      <c r="B259">
        <v>469891.42857142858</v>
      </c>
      <c r="C259">
        <v>0.47122568045831964</v>
      </c>
      <c r="D259">
        <v>489832.52380952379</v>
      </c>
      <c r="E259">
        <v>3.023113417196379E-3</v>
      </c>
      <c r="F259">
        <v>0.70998388306384075</v>
      </c>
      <c r="G259">
        <v>37</v>
      </c>
      <c r="H259">
        <v>17.007619047619048</v>
      </c>
      <c r="I259">
        <v>0</v>
      </c>
      <c r="J259">
        <v>55.206666666666663</v>
      </c>
      <c r="K259">
        <v>10310.979713087911</v>
      </c>
      <c r="L259">
        <v>1168.2754256190476</v>
      </c>
      <c r="M259">
        <v>1347.1828086687817</v>
      </c>
      <c r="N259">
        <v>0.27000304933556885</v>
      </c>
      <c r="O259">
        <v>0.12571886394673443</v>
      </c>
      <c r="P259">
        <v>2.9488275914888347E-3</v>
      </c>
      <c r="Q259">
        <v>8941.670080217591</v>
      </c>
      <c r="R259">
        <v>70.752857142857138</v>
      </c>
      <c r="S259">
        <v>57530.316339235847</v>
      </c>
      <c r="T259">
        <v>14.032749813233188</v>
      </c>
      <c r="U259">
        <v>16.51206004670853</v>
      </c>
      <c r="V259">
        <v>9.7714285714285705</v>
      </c>
      <c r="W259">
        <v>119.56035057504873</v>
      </c>
      <c r="X259">
        <v>0.11775880248449001</v>
      </c>
      <c r="Y259">
        <v>0.16122032871203579</v>
      </c>
      <c r="Z259">
        <v>0.28506631107468622</v>
      </c>
      <c r="AA259">
        <v>165.67823415548335</v>
      </c>
      <c r="AB259">
        <v>6.2604731452200566</v>
      </c>
      <c r="AC259">
        <v>1.4640495444451931</v>
      </c>
      <c r="AD259">
        <v>2.7350468151018745</v>
      </c>
      <c r="AE259">
        <v>1.2255415405589931</v>
      </c>
      <c r="AF259">
        <v>75.80952380952381</v>
      </c>
      <c r="AG259">
        <v>2.7885127792382843E-2</v>
      </c>
      <c r="AH259">
        <v>9.9933333333333341</v>
      </c>
      <c r="AI259">
        <v>3.8478159596619008</v>
      </c>
      <c r="AJ259">
        <v>-10005.087142857141</v>
      </c>
      <c r="AK259">
        <v>0.42969704433224237</v>
      </c>
      <c r="AL259">
        <v>12046064.212857142</v>
      </c>
      <c r="AM259">
        <v>1168.2754256190476</v>
      </c>
    </row>
    <row r="260" spans="1:39" ht="15" x14ac:dyDescent="0.25">
      <c r="A260" t="s">
        <v>433</v>
      </c>
      <c r="B260">
        <v>91578.571428571435</v>
      </c>
      <c r="C260">
        <v>0.26487312970387261</v>
      </c>
      <c r="D260">
        <v>111265</v>
      </c>
      <c r="E260">
        <v>9.1400621846269813E-3</v>
      </c>
      <c r="F260">
        <v>0.74238645475860998</v>
      </c>
      <c r="G260">
        <v>48.25</v>
      </c>
      <c r="H260">
        <v>43.766666666666666</v>
      </c>
      <c r="I260">
        <v>2.7619047619047616E-2</v>
      </c>
      <c r="J260">
        <v>131.28333333333336</v>
      </c>
      <c r="K260">
        <v>10164.171274709581</v>
      </c>
      <c r="L260">
        <v>1673.5364593809525</v>
      </c>
      <c r="M260">
        <v>1961.5743762826321</v>
      </c>
      <c r="N260">
        <v>0.33064993992816438</v>
      </c>
      <c r="O260">
        <v>0.12854906255199125</v>
      </c>
      <c r="P260">
        <v>4.4573447222782435E-3</v>
      </c>
      <c r="Q260">
        <v>8671.6626263515991</v>
      </c>
      <c r="R260">
        <v>101.44952380952381</v>
      </c>
      <c r="S260">
        <v>55906.773070351665</v>
      </c>
      <c r="T260">
        <v>13.828129400499426</v>
      </c>
      <c r="U260">
        <v>16.496247557781487</v>
      </c>
      <c r="V260">
        <v>13.593333333333332</v>
      </c>
      <c r="W260">
        <v>123.11450167098717</v>
      </c>
      <c r="X260">
        <v>0.11200974654524057</v>
      </c>
      <c r="Y260">
        <v>0.16934901681118139</v>
      </c>
      <c r="Z260">
        <v>0.28957874090531943</v>
      </c>
      <c r="AA260">
        <v>155.89999959119081</v>
      </c>
      <c r="AB260">
        <v>6.1324700332597741</v>
      </c>
      <c r="AC260">
        <v>1.3044504708987479</v>
      </c>
      <c r="AD260">
        <v>2.9996043888372874</v>
      </c>
      <c r="AE260">
        <v>1.1123699334319919</v>
      </c>
      <c r="AF260">
        <v>56.476190476190474</v>
      </c>
      <c r="AG260">
        <v>3.2888866848837683E-2</v>
      </c>
      <c r="AH260">
        <v>23.03380952380952</v>
      </c>
      <c r="AI260">
        <v>3.624654082403453</v>
      </c>
      <c r="AJ260">
        <v>-8938.4428571427707</v>
      </c>
      <c r="AK260">
        <v>0.43500142268189801</v>
      </c>
      <c r="AL260">
        <v>17010111.207619049</v>
      </c>
      <c r="AM260">
        <v>1673.5364593809525</v>
      </c>
    </row>
    <row r="261" spans="1:39" ht="15" x14ac:dyDescent="0.25">
      <c r="A261" t="s">
        <v>434</v>
      </c>
      <c r="B261">
        <v>272305.85714285716</v>
      </c>
      <c r="C261">
        <v>0.28398396681818122</v>
      </c>
      <c r="D261">
        <v>268470.80952380953</v>
      </c>
      <c r="E261">
        <v>5.7311609235262146E-3</v>
      </c>
      <c r="F261">
        <v>0.72303029551800002</v>
      </c>
      <c r="G261">
        <v>46.89473684210526</v>
      </c>
      <c r="H261">
        <v>78.741428571428585</v>
      </c>
      <c r="I261">
        <v>1.9047619047619049E-2</v>
      </c>
      <c r="J261">
        <v>37.609523809523807</v>
      </c>
      <c r="K261">
        <v>10864.130060009338</v>
      </c>
      <c r="L261">
        <v>2538.1509010952382</v>
      </c>
      <c r="M261">
        <v>3142.1329713784744</v>
      </c>
      <c r="N261">
        <v>0.54494021084153677</v>
      </c>
      <c r="O261">
        <v>0.14494637346811037</v>
      </c>
      <c r="P261">
        <v>1.0501452094017141E-2</v>
      </c>
      <c r="Q261">
        <v>8775.8225869516045</v>
      </c>
      <c r="R261">
        <v>157.40857142857143</v>
      </c>
      <c r="S261">
        <v>58941.197959208374</v>
      </c>
      <c r="T261">
        <v>12.807434701323217</v>
      </c>
      <c r="U261">
        <v>16.124604130893829</v>
      </c>
      <c r="V261">
        <v>19.529523809523809</v>
      </c>
      <c r="W261">
        <v>129.96481254998542</v>
      </c>
      <c r="X261">
        <v>0.11611107814108029</v>
      </c>
      <c r="Y261">
        <v>0.16259092764362298</v>
      </c>
      <c r="Z261">
        <v>0.29330866266024697</v>
      </c>
      <c r="AA261">
        <v>165.79732074481126</v>
      </c>
      <c r="AB261">
        <v>5.6215891486333156</v>
      </c>
      <c r="AC261">
        <v>1.3531479505195714</v>
      </c>
      <c r="AD261">
        <v>2.5199314499369772</v>
      </c>
      <c r="AE261">
        <v>1.1255613489512395</v>
      </c>
      <c r="AF261">
        <v>49.857142857142854</v>
      </c>
      <c r="AG261">
        <v>2.8779057786334907E-2</v>
      </c>
      <c r="AH261">
        <v>49.636666666666663</v>
      </c>
      <c r="AI261">
        <v>3.2072870586773288</v>
      </c>
      <c r="AJ261">
        <v>-40051.918095238274</v>
      </c>
      <c r="AK261">
        <v>0.54073965239284927</v>
      </c>
      <c r="AL261">
        <v>27574801.501428571</v>
      </c>
      <c r="AM261">
        <v>2538.1509010952382</v>
      </c>
    </row>
    <row r="262" spans="1:39" ht="15" x14ac:dyDescent="0.25">
      <c r="A262" t="s">
        <v>435</v>
      </c>
      <c r="B262">
        <v>412393.18181818182</v>
      </c>
      <c r="C262">
        <v>0.30535392442288462</v>
      </c>
      <c r="D262">
        <v>511633.13636363635</v>
      </c>
      <c r="E262">
        <v>7.4034426553763457E-3</v>
      </c>
      <c r="F262">
        <v>0.75165988015410223</v>
      </c>
      <c r="G262">
        <v>60.61904761904762</v>
      </c>
      <c r="H262">
        <v>51.321363636363635</v>
      </c>
      <c r="I262">
        <v>1.2272727272727274E-2</v>
      </c>
      <c r="J262">
        <v>107.7440909090909</v>
      </c>
      <c r="K262">
        <v>10142.859498176635</v>
      </c>
      <c r="L262">
        <v>2384.3540572272727</v>
      </c>
      <c r="M262">
        <v>2810.9389677476192</v>
      </c>
      <c r="N262">
        <v>0.32279174781637421</v>
      </c>
      <c r="O262">
        <v>0.13313562195238113</v>
      </c>
      <c r="P262">
        <v>1.3090797235162804E-2</v>
      </c>
      <c r="Q262">
        <v>8603.5906413657212</v>
      </c>
      <c r="R262">
        <v>137.76363636363638</v>
      </c>
      <c r="S262">
        <v>60063.209746601569</v>
      </c>
      <c r="T262">
        <v>12.573907879107827</v>
      </c>
      <c r="U262">
        <v>17.307572013659762</v>
      </c>
      <c r="V262">
        <v>17.954090909090908</v>
      </c>
      <c r="W262">
        <v>132.80282857540698</v>
      </c>
      <c r="X262">
        <v>0.11234389361829626</v>
      </c>
      <c r="Y262">
        <v>0.15541634666439147</v>
      </c>
      <c r="Z262">
        <v>0.28302683653899896</v>
      </c>
      <c r="AA262">
        <v>151.85082738285826</v>
      </c>
      <c r="AB262">
        <v>6.0705728021814203</v>
      </c>
      <c r="AC262">
        <v>1.414157069495716</v>
      </c>
      <c r="AD262">
        <v>2.7468707776266386</v>
      </c>
      <c r="AE262">
        <v>1.1188383662565142</v>
      </c>
      <c r="AF262">
        <v>65.681818181818187</v>
      </c>
      <c r="AG262">
        <v>2.7280816604306438E-2</v>
      </c>
      <c r="AH262">
        <v>29.704761904761902</v>
      </c>
      <c r="AI262">
        <v>3.5677236797157086</v>
      </c>
      <c r="AJ262">
        <v>-8615.1809090909082</v>
      </c>
      <c r="AK262">
        <v>0.41311751975664912</v>
      </c>
      <c r="AL262">
        <v>24184168.196363639</v>
      </c>
      <c r="AM262">
        <v>2384.3540572272727</v>
      </c>
    </row>
    <row r="263" spans="1:39" ht="15" x14ac:dyDescent="0.25">
      <c r="A263" t="s">
        <v>436</v>
      </c>
      <c r="B263">
        <v>271326.5</v>
      </c>
      <c r="C263">
        <v>0.333242130189916</v>
      </c>
      <c r="D263">
        <v>329244.34999999998</v>
      </c>
      <c r="E263">
        <v>3.7211812747676345E-3</v>
      </c>
      <c r="F263">
        <v>0.73421398368592294</v>
      </c>
      <c r="G263">
        <v>45.578947368421055</v>
      </c>
      <c r="H263">
        <v>39.548999999999992</v>
      </c>
      <c r="I263">
        <v>0</v>
      </c>
      <c r="J263">
        <v>85.288500000000013</v>
      </c>
      <c r="K263">
        <v>10371.990594563242</v>
      </c>
      <c r="L263">
        <v>1524.0796965999998</v>
      </c>
      <c r="M263">
        <v>1795.2117130900376</v>
      </c>
      <c r="N263">
        <v>0.31507858547113199</v>
      </c>
      <c r="O263">
        <v>0.14067474235651461</v>
      </c>
      <c r="P263">
        <v>3.3672514379980622E-3</v>
      </c>
      <c r="Q263">
        <v>8805.5019712915473</v>
      </c>
      <c r="R263">
        <v>91.834500000000006</v>
      </c>
      <c r="S263">
        <v>56758.896242697461</v>
      </c>
      <c r="T263">
        <v>13.414893095731998</v>
      </c>
      <c r="U263">
        <v>16.595938308587733</v>
      </c>
      <c r="V263">
        <v>13.1995</v>
      </c>
      <c r="W263">
        <v>115.46495674836167</v>
      </c>
      <c r="X263">
        <v>0.11525934170758714</v>
      </c>
      <c r="Y263">
        <v>0.17077344351955273</v>
      </c>
      <c r="Z263">
        <v>0.29267029077211032</v>
      </c>
      <c r="AA263">
        <v>160.47428526579847</v>
      </c>
      <c r="AB263">
        <v>6.1977108366492804</v>
      </c>
      <c r="AC263">
        <v>1.3940589474174856</v>
      </c>
      <c r="AD263">
        <v>2.9829476897940759</v>
      </c>
      <c r="AE263">
        <v>1.2391789312869479</v>
      </c>
      <c r="AF263">
        <v>70.75</v>
      </c>
      <c r="AG263">
        <v>3.781373370030551E-2</v>
      </c>
      <c r="AH263">
        <v>14.866315789473683</v>
      </c>
      <c r="AI263">
        <v>3.7732874524855102</v>
      </c>
      <c r="AJ263">
        <v>-16568.666000000085</v>
      </c>
      <c r="AK263">
        <v>0.45622176772283463</v>
      </c>
      <c r="AL263">
        <v>15807740.2785</v>
      </c>
      <c r="AM263">
        <v>1524.0796965999998</v>
      </c>
    </row>
    <row r="264" spans="1:39" ht="15" x14ac:dyDescent="0.25">
      <c r="A264" t="s">
        <v>437</v>
      </c>
      <c r="B264">
        <v>648767.05000000005</v>
      </c>
      <c r="C264">
        <v>0.48274191810716038</v>
      </c>
      <c r="D264">
        <v>677552.7</v>
      </c>
      <c r="E264">
        <v>2.1834015469561056E-3</v>
      </c>
      <c r="F264">
        <v>0.66005379133558917</v>
      </c>
      <c r="G264">
        <v>33.9</v>
      </c>
      <c r="H264">
        <v>19.2</v>
      </c>
      <c r="I264">
        <v>0</v>
      </c>
      <c r="J264">
        <v>31.073499999999996</v>
      </c>
      <c r="K264">
        <v>11101.405298057934</v>
      </c>
      <c r="L264">
        <v>841.03684505000001</v>
      </c>
      <c r="M264">
        <v>994.61316720819525</v>
      </c>
      <c r="N264">
        <v>0.36157907187992583</v>
      </c>
      <c r="O264">
        <v>0.14540672833748403</v>
      </c>
      <c r="P264">
        <v>6.4849673734279167E-4</v>
      </c>
      <c r="Q264">
        <v>9387.2584793014485</v>
      </c>
      <c r="R264">
        <v>56.008500000000005</v>
      </c>
      <c r="S264">
        <v>53959.800940928602</v>
      </c>
      <c r="T264">
        <v>14.679914655811171</v>
      </c>
      <c r="U264">
        <v>15.0162358400957</v>
      </c>
      <c r="V264">
        <v>7.5805000000000007</v>
      </c>
      <c r="W264">
        <v>110.94741046764725</v>
      </c>
      <c r="X264">
        <v>0.1166858239721336</v>
      </c>
      <c r="Y264">
        <v>0.16484267549179341</v>
      </c>
      <c r="Z264">
        <v>0.28892989706334543</v>
      </c>
      <c r="AA264">
        <v>190.16610382924625</v>
      </c>
      <c r="AB264">
        <v>5.4801523321414036</v>
      </c>
      <c r="AC264">
        <v>1.3048653967475881</v>
      </c>
      <c r="AD264">
        <v>2.4914220938658858</v>
      </c>
      <c r="AE264">
        <v>1.4682973030483939</v>
      </c>
      <c r="AF264">
        <v>99.6</v>
      </c>
      <c r="AG264">
        <v>3.6869275056361353E-2</v>
      </c>
      <c r="AH264">
        <v>5.0190000000000001</v>
      </c>
      <c r="AI264">
        <v>3.616768342217759</v>
      </c>
      <c r="AJ264">
        <v>-14004.756000000052</v>
      </c>
      <c r="AK264">
        <v>0.50359763565588722</v>
      </c>
      <c r="AL264">
        <v>9336690.8874999993</v>
      </c>
      <c r="AM264">
        <v>841.03684505000001</v>
      </c>
    </row>
    <row r="265" spans="1:39" ht="15" x14ac:dyDescent="0.25">
      <c r="A265" t="s">
        <v>438</v>
      </c>
      <c r="B265">
        <v>843248.85714285716</v>
      </c>
      <c r="C265">
        <v>0.40141799038010534</v>
      </c>
      <c r="D265">
        <v>853476</v>
      </c>
      <c r="E265">
        <v>6.3493475699213158E-3</v>
      </c>
      <c r="F265">
        <v>0.71490278845594535</v>
      </c>
      <c r="G265">
        <v>41.523809523809526</v>
      </c>
      <c r="H265">
        <v>51.100952380952386</v>
      </c>
      <c r="I265">
        <v>2.9523809523809529E-2</v>
      </c>
      <c r="J265">
        <v>40.848095238095254</v>
      </c>
      <c r="K265">
        <v>11038.505294497749</v>
      </c>
      <c r="L265">
        <v>2057.6392040952378</v>
      </c>
      <c r="M265">
        <v>2481.6446789313482</v>
      </c>
      <c r="N265">
        <v>0.40449458963441626</v>
      </c>
      <c r="O265">
        <v>0.13760813000243188</v>
      </c>
      <c r="P265">
        <v>6.7836319274143918E-3</v>
      </c>
      <c r="Q265">
        <v>9152.5033544900034</v>
      </c>
      <c r="R265">
        <v>127.99619047619048</v>
      </c>
      <c r="S265">
        <v>59729.292345010261</v>
      </c>
      <c r="T265">
        <v>13.280157147534149</v>
      </c>
      <c r="U265">
        <v>16.075784727968095</v>
      </c>
      <c r="V265">
        <v>16.274761904761903</v>
      </c>
      <c r="W265">
        <v>126.43129381162774</v>
      </c>
      <c r="X265">
        <v>0.11791479011456371</v>
      </c>
      <c r="Y265">
        <v>0.16209346672993369</v>
      </c>
      <c r="Z265">
        <v>0.28603608651070328</v>
      </c>
      <c r="AA265">
        <v>184.89980871325079</v>
      </c>
      <c r="AB265">
        <v>5.9436483921158008</v>
      </c>
      <c r="AC265">
        <v>1.2934373439768383</v>
      </c>
      <c r="AD265">
        <v>3.1515712603348427</v>
      </c>
      <c r="AE265">
        <v>1.0828463343067751</v>
      </c>
      <c r="AF265">
        <v>50.857142857142854</v>
      </c>
      <c r="AG265">
        <v>2.9800891361422249E-2</v>
      </c>
      <c r="AH265">
        <v>32.331428571428575</v>
      </c>
      <c r="AI265">
        <v>3.3433377385068304</v>
      </c>
      <c r="AJ265">
        <v>14092.12809523812</v>
      </c>
      <c r="AK265">
        <v>0.44803991657996561</v>
      </c>
      <c r="AL265">
        <v>22713261.248571429</v>
      </c>
      <c r="AM265">
        <v>2057.6392040952378</v>
      </c>
    </row>
    <row r="266" spans="1:39" ht="15" x14ac:dyDescent="0.25">
      <c r="A266" t="s">
        <v>439</v>
      </c>
      <c r="B266">
        <v>417802.2</v>
      </c>
      <c r="C266">
        <v>0.32641466835147376</v>
      </c>
      <c r="D266">
        <v>379771.15</v>
      </c>
      <c r="E266">
        <v>8.972734328200168E-3</v>
      </c>
      <c r="F266">
        <v>0.73697360274911472</v>
      </c>
      <c r="G266">
        <v>47.55</v>
      </c>
      <c r="H266">
        <v>59.563499999999998</v>
      </c>
      <c r="I266">
        <v>2.8999999999999998E-2</v>
      </c>
      <c r="J266">
        <v>97.321500000000071</v>
      </c>
      <c r="K266">
        <v>10200.284607237392</v>
      </c>
      <c r="L266">
        <v>2239.5281154499999</v>
      </c>
      <c r="M266">
        <v>2689.1364734539866</v>
      </c>
      <c r="N266">
        <v>0.40147231673371386</v>
      </c>
      <c r="O266">
        <v>0.1412540418973198</v>
      </c>
      <c r="P266">
        <v>1.0089747654478367E-2</v>
      </c>
      <c r="Q266">
        <v>8494.8549056563425</v>
      </c>
      <c r="R266">
        <v>136.16550000000001</v>
      </c>
      <c r="S266">
        <v>57713.789028792162</v>
      </c>
      <c r="T266">
        <v>12.746988040289205</v>
      </c>
      <c r="U266">
        <v>16.44710382181977</v>
      </c>
      <c r="V266">
        <v>16.343499999999999</v>
      </c>
      <c r="W266">
        <v>137.02867289442287</v>
      </c>
      <c r="X266">
        <v>0.11154869803600896</v>
      </c>
      <c r="Y266">
        <v>0.15661857811236851</v>
      </c>
      <c r="Z266">
        <v>0.28431136198600676</v>
      </c>
      <c r="AA266">
        <v>169.66589853400896</v>
      </c>
      <c r="AB266">
        <v>6.0063973052719337</v>
      </c>
      <c r="AC266">
        <v>1.3158980376293958</v>
      </c>
      <c r="AD266">
        <v>2.6365837337032207</v>
      </c>
      <c r="AE266">
        <v>1.1651417934653538</v>
      </c>
      <c r="AF266">
        <v>61.25</v>
      </c>
      <c r="AG266">
        <v>2.3271244632668994E-2</v>
      </c>
      <c r="AH266">
        <v>23.518947368421053</v>
      </c>
      <c r="AI266">
        <v>3.2921188296847452</v>
      </c>
      <c r="AJ266">
        <v>5354.6049999999814</v>
      </c>
      <c r="AK266">
        <v>0.45001828919151704</v>
      </c>
      <c r="AL266">
        <v>22843824.163500004</v>
      </c>
      <c r="AM266">
        <v>2239.5281154499999</v>
      </c>
    </row>
    <row r="267" spans="1:39" ht="15" x14ac:dyDescent="0.25">
      <c r="A267" t="s">
        <v>440</v>
      </c>
      <c r="B267">
        <v>265361.47619047621</v>
      </c>
      <c r="C267">
        <v>0.4023360570326116</v>
      </c>
      <c r="D267">
        <v>216975.42857142858</v>
      </c>
      <c r="E267">
        <v>2.5934405538053477E-3</v>
      </c>
      <c r="F267">
        <v>0.70835179559314532</v>
      </c>
      <c r="G267">
        <v>51.15</v>
      </c>
      <c r="H267">
        <v>32.170952380952386</v>
      </c>
      <c r="I267">
        <v>0</v>
      </c>
      <c r="J267">
        <v>47.737142857142842</v>
      </c>
      <c r="K267">
        <v>10423.151520960768</v>
      </c>
      <c r="L267">
        <v>1300.2943263809523</v>
      </c>
      <c r="M267">
        <v>1550.9604328208081</v>
      </c>
      <c r="N267">
        <v>0.38674709394422724</v>
      </c>
      <c r="O267">
        <v>0.14001645625371059</v>
      </c>
      <c r="P267">
        <v>1.284505115802819E-3</v>
      </c>
      <c r="Q267">
        <v>8738.5625699454322</v>
      </c>
      <c r="R267">
        <v>81.975238095238097</v>
      </c>
      <c r="S267">
        <v>54174.240159630077</v>
      </c>
      <c r="T267">
        <v>12.025117921788228</v>
      </c>
      <c r="U267">
        <v>15.862037812812233</v>
      </c>
      <c r="V267">
        <v>10.994285714285715</v>
      </c>
      <c r="W267">
        <v>118.27001409390161</v>
      </c>
      <c r="X267">
        <v>0.11603251721769518</v>
      </c>
      <c r="Y267">
        <v>0.17541573295515769</v>
      </c>
      <c r="Z267">
        <v>0.29876608980124603</v>
      </c>
      <c r="AA267">
        <v>178.5183371509797</v>
      </c>
      <c r="AB267">
        <v>6.2214444081569678</v>
      </c>
      <c r="AC267">
        <v>1.4552274315264222</v>
      </c>
      <c r="AD267">
        <v>2.7403008172477468</v>
      </c>
      <c r="AE267">
        <v>1.2592558188183101</v>
      </c>
      <c r="AF267">
        <v>84</v>
      </c>
      <c r="AG267">
        <v>1.5746805468816578E-2</v>
      </c>
      <c r="AH267">
        <v>10.518571428571429</v>
      </c>
      <c r="AI267">
        <v>3.7050129199489077</v>
      </c>
      <c r="AJ267">
        <v>-18914.523333333316</v>
      </c>
      <c r="AK267">
        <v>0.4498596880200682</v>
      </c>
      <c r="AL267">
        <v>13553164.785714285</v>
      </c>
      <c r="AM267">
        <v>1300.2943263809523</v>
      </c>
    </row>
    <row r="268" spans="1:39" ht="15" x14ac:dyDescent="0.25">
      <c r="A268" t="s">
        <v>441</v>
      </c>
      <c r="B268">
        <v>356342.33333333331</v>
      </c>
      <c r="C268">
        <v>0.31080389504312178</v>
      </c>
      <c r="D268">
        <v>318036.38095238095</v>
      </c>
      <c r="E268">
        <v>4.2341015113550838E-3</v>
      </c>
      <c r="F268">
        <v>0.71402724199770717</v>
      </c>
      <c r="G268">
        <v>44.666666666666664</v>
      </c>
      <c r="H268">
        <v>31.810476190476191</v>
      </c>
      <c r="I268">
        <v>0</v>
      </c>
      <c r="J268">
        <v>59.490476190476215</v>
      </c>
      <c r="K268">
        <v>10580.982170374831</v>
      </c>
      <c r="L268">
        <v>1472.5566386190476</v>
      </c>
      <c r="M268">
        <v>1759.2464808222783</v>
      </c>
      <c r="N268">
        <v>0.39994368626664001</v>
      </c>
      <c r="O268">
        <v>0.13632589274746809</v>
      </c>
      <c r="P268">
        <v>2.4234436584834587E-3</v>
      </c>
      <c r="Q268">
        <v>8856.6870577524605</v>
      </c>
      <c r="R268">
        <v>93.044761904761913</v>
      </c>
      <c r="S268">
        <v>55635.611334022542</v>
      </c>
      <c r="T268">
        <v>13.786503167958076</v>
      </c>
      <c r="U268">
        <v>15.826324969548708</v>
      </c>
      <c r="V268">
        <v>11.971428571428572</v>
      </c>
      <c r="W268">
        <v>123.00592446698488</v>
      </c>
      <c r="X268">
        <v>0.11558062179969267</v>
      </c>
      <c r="Y268">
        <v>0.17976149060480021</v>
      </c>
      <c r="Z268">
        <v>0.30074257225454193</v>
      </c>
      <c r="AA268">
        <v>173.11052147923152</v>
      </c>
      <c r="AB268">
        <v>5.474323219911172</v>
      </c>
      <c r="AC268">
        <v>1.4034927994685813</v>
      </c>
      <c r="AD268">
        <v>2.9616921379596866</v>
      </c>
      <c r="AE268">
        <v>1.2784077752327345</v>
      </c>
      <c r="AF268">
        <v>101.61904761904762</v>
      </c>
      <c r="AG268">
        <v>1.8759908426152862E-2</v>
      </c>
      <c r="AH268">
        <v>10.644761904761905</v>
      </c>
      <c r="AI268">
        <v>3.5028210778880036</v>
      </c>
      <c r="AJ268">
        <v>-26795.620000000112</v>
      </c>
      <c r="AK268">
        <v>0.47133372684156855</v>
      </c>
      <c r="AL268">
        <v>15581095.53809524</v>
      </c>
      <c r="AM268">
        <v>1472.5566386190476</v>
      </c>
    </row>
    <row r="269" spans="1:39" ht="15" x14ac:dyDescent="0.25">
      <c r="A269" t="s">
        <v>442</v>
      </c>
      <c r="B269">
        <v>293531.36842105264</v>
      </c>
      <c r="C269">
        <v>0.41336032781956161</v>
      </c>
      <c r="D269">
        <v>400171.31578947371</v>
      </c>
      <c r="E269">
        <v>3.9710817286523733E-3</v>
      </c>
      <c r="F269">
        <v>0.65913021352092427</v>
      </c>
      <c r="G269">
        <v>18.5</v>
      </c>
      <c r="H269">
        <v>22.087</v>
      </c>
      <c r="I269">
        <v>0</v>
      </c>
      <c r="J269">
        <v>-3.0470000000000113</v>
      </c>
      <c r="K269">
        <v>11531.992975428948</v>
      </c>
      <c r="L269">
        <v>913.96695314999999</v>
      </c>
      <c r="M269">
        <v>1146.0229279697182</v>
      </c>
      <c r="N269">
        <v>0.57717901936375948</v>
      </c>
      <c r="O269">
        <v>0.15633780866751895</v>
      </c>
      <c r="P269">
        <v>1.1687370055541702E-3</v>
      </c>
      <c r="Q269">
        <v>9196.9019347390386</v>
      </c>
      <c r="R269">
        <v>64</v>
      </c>
      <c r="S269">
        <v>49280.764374999999</v>
      </c>
      <c r="T269">
        <v>11.268750000000001</v>
      </c>
      <c r="U269">
        <v>14.280733642968752</v>
      </c>
      <c r="V269">
        <v>11.140499999999999</v>
      </c>
      <c r="W269">
        <v>82.040029904402871</v>
      </c>
      <c r="X269">
        <v>0.11170736988731395</v>
      </c>
      <c r="Y269">
        <v>0.19784167187369769</v>
      </c>
      <c r="Z269">
        <v>0.31565195810381264</v>
      </c>
      <c r="AA269">
        <v>204.79143075677624</v>
      </c>
      <c r="AB269">
        <v>6.2239936347520954</v>
      </c>
      <c r="AC269">
        <v>1.4407754553818239</v>
      </c>
      <c r="AD269">
        <v>2.8123775248086522</v>
      </c>
      <c r="AE269">
        <v>1.3576131296021652</v>
      </c>
      <c r="AF269">
        <v>80.8</v>
      </c>
      <c r="AG269">
        <v>8.8199671356967539E-3</v>
      </c>
      <c r="AH269">
        <v>8.0689999999999991</v>
      </c>
      <c r="AI269">
        <v>3.1403159977014985</v>
      </c>
      <c r="AJ269">
        <v>-32538.845499999996</v>
      </c>
      <c r="AK269">
        <v>0.54792097782169868</v>
      </c>
      <c r="AL269">
        <v>10539860.4835</v>
      </c>
      <c r="AM269">
        <v>913.96695314999999</v>
      </c>
    </row>
    <row r="270" spans="1:39" ht="15" x14ac:dyDescent="0.25">
      <c r="A270" t="s">
        <v>443</v>
      </c>
      <c r="B270">
        <v>476637.19047619047</v>
      </c>
      <c r="C270">
        <v>0.3015561791355687</v>
      </c>
      <c r="D270">
        <v>512932.42857142858</v>
      </c>
      <c r="E270">
        <v>3.2838109635611916E-3</v>
      </c>
      <c r="F270">
        <v>0.72642991176570348</v>
      </c>
      <c r="G270">
        <v>50.736842105263158</v>
      </c>
      <c r="H270">
        <v>44.05</v>
      </c>
      <c r="I270">
        <v>0</v>
      </c>
      <c r="J270">
        <v>62.397142857142882</v>
      </c>
      <c r="K270">
        <v>9982.1564903134804</v>
      </c>
      <c r="L270">
        <v>2075.0502127619047</v>
      </c>
      <c r="M270">
        <v>2506.4578154071328</v>
      </c>
      <c r="N270">
        <v>0.45394026667848242</v>
      </c>
      <c r="O270">
        <v>0.13739823306850191</v>
      </c>
      <c r="P270">
        <v>1.0887837960373646E-2</v>
      </c>
      <c r="Q270">
        <v>8264.0433131259597</v>
      </c>
      <c r="R270">
        <v>120.97238095238096</v>
      </c>
      <c r="S270">
        <v>57578.49213909512</v>
      </c>
      <c r="T270">
        <v>13.203328583462579</v>
      </c>
      <c r="U270">
        <v>17.153090618086775</v>
      </c>
      <c r="V270">
        <v>16.126190476190477</v>
      </c>
      <c r="W270">
        <v>128.67578463900782</v>
      </c>
      <c r="X270">
        <v>0.1162698658471919</v>
      </c>
      <c r="Y270">
        <v>0.16169532923955668</v>
      </c>
      <c r="Z270">
        <v>0.29489303694263125</v>
      </c>
      <c r="AA270">
        <v>174.84742694167315</v>
      </c>
      <c r="AB270">
        <v>5.5640387294611591</v>
      </c>
      <c r="AC270">
        <v>1.3733125038308025</v>
      </c>
      <c r="AD270">
        <v>2.6726442176507366</v>
      </c>
      <c r="AE270">
        <v>1.1824911945577388</v>
      </c>
      <c r="AF270">
        <v>83.666666666666671</v>
      </c>
      <c r="AG270">
        <v>1.8776112081154945E-2</v>
      </c>
      <c r="AH270">
        <v>17.433809523809526</v>
      </c>
      <c r="AI270">
        <v>3.2122097206119213</v>
      </c>
      <c r="AJ270">
        <v>-19191.317142857122</v>
      </c>
      <c r="AK270">
        <v>0.50185207450097624</v>
      </c>
      <c r="AL270">
        <v>20713475.949047618</v>
      </c>
      <c r="AM270">
        <v>2075.0502127619047</v>
      </c>
    </row>
    <row r="271" spans="1:39" ht="15" x14ac:dyDescent="0.25">
      <c r="A271" t="s">
        <v>444</v>
      </c>
      <c r="B271">
        <v>2980010.65</v>
      </c>
      <c r="C271">
        <v>0.32927281221365451</v>
      </c>
      <c r="D271">
        <v>2785662.4</v>
      </c>
      <c r="E271">
        <v>2.7372063941798505E-3</v>
      </c>
      <c r="F271">
        <v>0.76935916901257684</v>
      </c>
      <c r="G271">
        <v>121.26315789473684</v>
      </c>
      <c r="H271">
        <v>211.07200000000003</v>
      </c>
      <c r="I271">
        <v>8.5000000000000006E-2</v>
      </c>
      <c r="J271">
        <v>-30.294499999999985</v>
      </c>
      <c r="K271">
        <v>11322.654419157338</v>
      </c>
      <c r="L271">
        <v>6534.4704012000002</v>
      </c>
      <c r="M271">
        <v>7958.9812566773544</v>
      </c>
      <c r="N271">
        <v>0.32865049244168587</v>
      </c>
      <c r="O271">
        <v>0.14455370917688073</v>
      </c>
      <c r="P271">
        <v>2.1949129614798016E-2</v>
      </c>
      <c r="Q271">
        <v>9296.1081046555519</v>
      </c>
      <c r="R271">
        <v>386.19150000000002</v>
      </c>
      <c r="S271">
        <v>66743.914633025328</v>
      </c>
      <c r="T271">
        <v>13.165618611491967</v>
      </c>
      <c r="U271">
        <v>16.920285405556569</v>
      </c>
      <c r="V271">
        <v>38.791499999999999</v>
      </c>
      <c r="W271">
        <v>168.45108854259308</v>
      </c>
      <c r="X271">
        <v>0.12026409393425345</v>
      </c>
      <c r="Y271">
        <v>0.15377075981024058</v>
      </c>
      <c r="Z271">
        <v>0.2804185058431693</v>
      </c>
      <c r="AA271">
        <v>857.88803924653712</v>
      </c>
      <c r="AB271">
        <v>1.121569455732268</v>
      </c>
      <c r="AC271">
        <v>0.2085158525638601</v>
      </c>
      <c r="AD271">
        <v>0.58157242700653111</v>
      </c>
      <c r="AE271">
        <v>0.85026484851552575</v>
      </c>
      <c r="AF271">
        <v>32.049999999999997</v>
      </c>
      <c r="AG271">
        <v>9.3670626138944751E-2</v>
      </c>
      <c r="AH271">
        <v>100.19050000000001</v>
      </c>
      <c r="AI271">
        <v>3.7803538647709582</v>
      </c>
      <c r="AJ271">
        <v>-461.1230000006035</v>
      </c>
      <c r="AK271">
        <v>0.40196409788888843</v>
      </c>
      <c r="AL271">
        <v>73987550.164999992</v>
      </c>
      <c r="AM271">
        <v>6534.4704012000002</v>
      </c>
    </row>
    <row r="272" spans="1:39" ht="15" x14ac:dyDescent="0.25">
      <c r="A272" t="s">
        <v>445</v>
      </c>
      <c r="B272">
        <v>326175.5</v>
      </c>
      <c r="C272">
        <v>0.34282994217726231</v>
      </c>
      <c r="D272">
        <v>354868.95</v>
      </c>
      <c r="E272">
        <v>3.2140802149825459E-3</v>
      </c>
      <c r="F272">
        <v>0.68215003805739804</v>
      </c>
      <c r="G272">
        <v>34.799999999999997</v>
      </c>
      <c r="H272">
        <v>28.649000000000001</v>
      </c>
      <c r="I272">
        <v>0</v>
      </c>
      <c r="J272">
        <v>-0.96549999999999159</v>
      </c>
      <c r="K272">
        <v>11049.633206073038</v>
      </c>
      <c r="L272">
        <v>1016.4292333999999</v>
      </c>
      <c r="M272">
        <v>1228.8015574817703</v>
      </c>
      <c r="N272">
        <v>0.42538903122028221</v>
      </c>
      <c r="O272">
        <v>0.15108328445682032</v>
      </c>
      <c r="P272">
        <v>2.9821829207534478E-3</v>
      </c>
      <c r="Q272">
        <v>9139.9381296492375</v>
      </c>
      <c r="R272">
        <v>65.381500000000003</v>
      </c>
      <c r="S272">
        <v>53304.616688206908</v>
      </c>
      <c r="T272">
        <v>13.048798207444001</v>
      </c>
      <c r="U272">
        <v>15.546129002852487</v>
      </c>
      <c r="V272">
        <v>10.5435</v>
      </c>
      <c r="W272">
        <v>96.403398624745094</v>
      </c>
      <c r="X272">
        <v>0.11632173905402148</v>
      </c>
      <c r="Y272">
        <v>0.17922003453615318</v>
      </c>
      <c r="Z272">
        <v>0.30117382868653086</v>
      </c>
      <c r="AA272">
        <v>188.4031309877121</v>
      </c>
      <c r="AB272">
        <v>5.8447901014342412</v>
      </c>
      <c r="AC272">
        <v>1.4764501096484068</v>
      </c>
      <c r="AD272">
        <v>2.688457287774392</v>
      </c>
      <c r="AE272">
        <v>1.3435263295217417</v>
      </c>
      <c r="AF272">
        <v>84.95</v>
      </c>
      <c r="AG272">
        <v>2.6407054206437814E-2</v>
      </c>
      <c r="AH272">
        <v>7.1325000000000003</v>
      </c>
      <c r="AI272">
        <v>3.3301837025802543</v>
      </c>
      <c r="AJ272">
        <v>-15540.656000000017</v>
      </c>
      <c r="AK272">
        <v>0.51418729688811016</v>
      </c>
      <c r="AL272">
        <v>11231170.209000001</v>
      </c>
      <c r="AM272">
        <v>1016.4292333999999</v>
      </c>
    </row>
    <row r="273" spans="1:39" ht="15" x14ac:dyDescent="0.25">
      <c r="A273" t="s">
        <v>446</v>
      </c>
      <c r="B273">
        <v>178853.4</v>
      </c>
      <c r="C273">
        <v>0.30415774035308707</v>
      </c>
      <c r="D273">
        <v>186763.45</v>
      </c>
      <c r="E273">
        <v>2.4103157997547304E-3</v>
      </c>
      <c r="F273">
        <v>0.7124648367571258</v>
      </c>
      <c r="G273">
        <v>50.4</v>
      </c>
      <c r="H273">
        <v>43.5535</v>
      </c>
      <c r="I273">
        <v>0</v>
      </c>
      <c r="J273">
        <v>40.629499999999979</v>
      </c>
      <c r="K273">
        <v>10663.267091001238</v>
      </c>
      <c r="L273">
        <v>1474.96581735</v>
      </c>
      <c r="M273">
        <v>1785.8474547068661</v>
      </c>
      <c r="N273">
        <v>0.44956806754434181</v>
      </c>
      <c r="O273">
        <v>0.14775001216064623</v>
      </c>
      <c r="P273">
        <v>1.5677400945836909E-3</v>
      </c>
      <c r="Q273">
        <v>8806.9977192322003</v>
      </c>
      <c r="R273">
        <v>93.41</v>
      </c>
      <c r="S273">
        <v>54393.306391178667</v>
      </c>
      <c r="T273">
        <v>12.646932876565677</v>
      </c>
      <c r="U273">
        <v>15.790234636013272</v>
      </c>
      <c r="V273">
        <v>13.4815</v>
      </c>
      <c r="W273">
        <v>109.40665484923785</v>
      </c>
      <c r="X273">
        <v>0.11629143481689942</v>
      </c>
      <c r="Y273">
        <v>0.17834683654884062</v>
      </c>
      <c r="Z273">
        <v>0.30087384821162133</v>
      </c>
      <c r="AA273">
        <v>202.07092021663792</v>
      </c>
      <c r="AB273">
        <v>5.6071224471787566</v>
      </c>
      <c r="AC273">
        <v>1.3576248734682403</v>
      </c>
      <c r="AD273">
        <v>2.6116615779957364</v>
      </c>
      <c r="AE273">
        <v>1.3357393421973582</v>
      </c>
      <c r="AF273">
        <v>95.4</v>
      </c>
      <c r="AG273">
        <v>1.3962238423729562E-2</v>
      </c>
      <c r="AH273">
        <v>10.587</v>
      </c>
      <c r="AI273">
        <v>3.1483990135583464</v>
      </c>
      <c r="AJ273">
        <v>-4916.0705000000307</v>
      </c>
      <c r="AK273">
        <v>0.51462190736458568</v>
      </c>
      <c r="AL273">
        <v>15727954.460500002</v>
      </c>
      <c r="AM273">
        <v>1474.96581735</v>
      </c>
    </row>
    <row r="274" spans="1:39" ht="15" x14ac:dyDescent="0.25">
      <c r="A274" t="s">
        <v>447</v>
      </c>
      <c r="B274">
        <v>686371.3</v>
      </c>
      <c r="C274">
        <v>0.42477001309653767</v>
      </c>
      <c r="D274">
        <v>668710.15</v>
      </c>
      <c r="E274">
        <v>2.454933287998166E-3</v>
      </c>
      <c r="F274">
        <v>0.71750330499075876</v>
      </c>
      <c r="G274">
        <v>47.222222222222221</v>
      </c>
      <c r="H274">
        <v>24.616499999999995</v>
      </c>
      <c r="I274">
        <v>0</v>
      </c>
      <c r="J274">
        <v>49.063499999999991</v>
      </c>
      <c r="K274">
        <v>10414.646009247705</v>
      </c>
      <c r="L274">
        <v>1469.1686340000001</v>
      </c>
      <c r="M274">
        <v>1692.0586108670009</v>
      </c>
      <c r="N274">
        <v>0.26503507901598722</v>
      </c>
      <c r="O274">
        <v>0.12297008404550515</v>
      </c>
      <c r="P274">
        <v>2.6817890464165737E-3</v>
      </c>
      <c r="Q274">
        <v>9042.7548742888539</v>
      </c>
      <c r="R274">
        <v>88.549499999999995</v>
      </c>
      <c r="S274">
        <v>57468.700557315409</v>
      </c>
      <c r="T274">
        <v>14.120915420188711</v>
      </c>
      <c r="U274">
        <v>16.591495536394898</v>
      </c>
      <c r="V274">
        <v>12.086500000000001</v>
      </c>
      <c r="W274">
        <v>121.55451404459518</v>
      </c>
      <c r="X274">
        <v>0.11423571865276644</v>
      </c>
      <c r="Y274">
        <v>0.16744107777966877</v>
      </c>
      <c r="Z274">
        <v>0.28777675946886222</v>
      </c>
      <c r="AA274">
        <v>170.10195032519326</v>
      </c>
      <c r="AB274">
        <v>6.0507894550984576</v>
      </c>
      <c r="AC274">
        <v>1.3116038433274264</v>
      </c>
      <c r="AD274">
        <v>2.7661739909154734</v>
      </c>
      <c r="AE274">
        <v>1.1347779802744349</v>
      </c>
      <c r="AF274">
        <v>72.25</v>
      </c>
      <c r="AG274">
        <v>2.2851874788756641E-2</v>
      </c>
      <c r="AH274">
        <v>14.7995</v>
      </c>
      <c r="AI274">
        <v>3.7180913900097354</v>
      </c>
      <c r="AJ274">
        <v>-670.41399999998976</v>
      </c>
      <c r="AK274">
        <v>0.43721136386731635</v>
      </c>
      <c r="AL274">
        <v>15300871.250999998</v>
      </c>
      <c r="AM274">
        <v>1469.1686340000001</v>
      </c>
    </row>
    <row r="275" spans="1:39" ht="15" x14ac:dyDescent="0.25">
      <c r="A275" t="s">
        <v>448</v>
      </c>
      <c r="B275">
        <v>262636.84999999998</v>
      </c>
      <c r="C275">
        <v>0.38289952196443044</v>
      </c>
      <c r="D275">
        <v>330090.84999999998</v>
      </c>
      <c r="E275">
        <v>2.086295866947906E-3</v>
      </c>
      <c r="F275">
        <v>0.69030433734960295</v>
      </c>
      <c r="G275">
        <v>38.263157894736842</v>
      </c>
      <c r="H275">
        <v>33.075000000000003</v>
      </c>
      <c r="I275">
        <v>0</v>
      </c>
      <c r="J275">
        <v>38.072499999999977</v>
      </c>
      <c r="K275">
        <v>11405.918808695389</v>
      </c>
      <c r="L275">
        <v>1138.4528114999998</v>
      </c>
      <c r="M275">
        <v>1376.3873548572851</v>
      </c>
      <c r="N275">
        <v>0.47067700337441692</v>
      </c>
      <c r="O275">
        <v>0.14648737498418479</v>
      </c>
      <c r="P275">
        <v>1.5950138043995682E-3</v>
      </c>
      <c r="Q275">
        <v>9434.1903750244783</v>
      </c>
      <c r="R275">
        <v>75.054500000000004</v>
      </c>
      <c r="S275">
        <v>53871.345488944695</v>
      </c>
      <c r="T275">
        <v>11.078616205557294</v>
      </c>
      <c r="U275">
        <v>15.168348486766286</v>
      </c>
      <c r="V275">
        <v>11.092500000000001</v>
      </c>
      <c r="W275">
        <v>102.63266274509807</v>
      </c>
      <c r="X275">
        <v>0.11308159794390167</v>
      </c>
      <c r="Y275">
        <v>0.19195372531197857</v>
      </c>
      <c r="Z275">
        <v>0.31114073994725427</v>
      </c>
      <c r="AA275">
        <v>193.24538336387599</v>
      </c>
      <c r="AB275">
        <v>6.1871493438090539</v>
      </c>
      <c r="AC275">
        <v>1.5532708433948523</v>
      </c>
      <c r="AD275">
        <v>2.835665782957558</v>
      </c>
      <c r="AE275">
        <v>1.3479711341370755</v>
      </c>
      <c r="AF275">
        <v>101.65</v>
      </c>
      <c r="AG275">
        <v>8.7773330762804126E-3</v>
      </c>
      <c r="AH275">
        <v>8.84</v>
      </c>
      <c r="AI275">
        <v>3.496897289419421</v>
      </c>
      <c r="AJ275">
        <v>-27387.487500000047</v>
      </c>
      <c r="AK275">
        <v>0.5109319758963452</v>
      </c>
      <c r="AL275">
        <v>12985100.335500002</v>
      </c>
      <c r="AM275">
        <v>1138.4528114999998</v>
      </c>
    </row>
    <row r="276" spans="1:39" ht="15" x14ac:dyDescent="0.25">
      <c r="A276" t="s">
        <v>449</v>
      </c>
      <c r="B276">
        <v>597753.85</v>
      </c>
      <c r="C276">
        <v>0.36803888845148919</v>
      </c>
      <c r="D276">
        <v>530161.75</v>
      </c>
      <c r="E276">
        <v>3.9616427406951272E-3</v>
      </c>
      <c r="F276">
        <v>0.71352647176564254</v>
      </c>
      <c r="G276">
        <v>65.099999999999994</v>
      </c>
      <c r="H276">
        <v>31.768000000000001</v>
      </c>
      <c r="I276">
        <v>0</v>
      </c>
      <c r="J276">
        <v>41.615500000000026</v>
      </c>
      <c r="K276">
        <v>10582.001418844849</v>
      </c>
      <c r="L276">
        <v>1712.4101363499999</v>
      </c>
      <c r="M276">
        <v>2036.6617481965659</v>
      </c>
      <c r="N276">
        <v>0.39735147498036488</v>
      </c>
      <c r="O276">
        <v>0.1324398321615903</v>
      </c>
      <c r="P276">
        <v>4.0342389672633995E-3</v>
      </c>
      <c r="Q276">
        <v>8897.2685368818056</v>
      </c>
      <c r="R276">
        <v>107.3595</v>
      </c>
      <c r="S276">
        <v>55625.369161555333</v>
      </c>
      <c r="T276">
        <v>13.083145879032596</v>
      </c>
      <c r="U276">
        <v>15.950243214154311</v>
      </c>
      <c r="V276">
        <v>13.618500000000001</v>
      </c>
      <c r="W276">
        <v>125.74146465102616</v>
      </c>
      <c r="X276">
        <v>0.11458803710063939</v>
      </c>
      <c r="Y276">
        <v>0.16375180412839538</v>
      </c>
      <c r="Z276">
        <v>0.29789391378826285</v>
      </c>
      <c r="AA276">
        <v>183.79933832374272</v>
      </c>
      <c r="AB276">
        <v>5.51255118155518</v>
      </c>
      <c r="AC276">
        <v>1.3492229725597189</v>
      </c>
      <c r="AD276">
        <v>2.8159811825544181</v>
      </c>
      <c r="AE276">
        <v>1.2670561110217562</v>
      </c>
      <c r="AF276">
        <v>124.15</v>
      </c>
      <c r="AG276">
        <v>2.2899358952055436E-2</v>
      </c>
      <c r="AH276">
        <v>9.1204999999999998</v>
      </c>
      <c r="AI276">
        <v>3.1398041640657546</v>
      </c>
      <c r="AJ276">
        <v>-20103.833499999833</v>
      </c>
      <c r="AK276">
        <v>0.50462307383238281</v>
      </c>
      <c r="AL276">
        <v>18120726.4925</v>
      </c>
      <c r="AM276">
        <v>1712.4101363499999</v>
      </c>
    </row>
    <row r="277" spans="1:39" ht="15" x14ac:dyDescent="0.25">
      <c r="A277" t="s">
        <v>450</v>
      </c>
      <c r="B277">
        <v>222280.09523809524</v>
      </c>
      <c r="C277">
        <v>0.33944780258021229</v>
      </c>
      <c r="D277">
        <v>190320.14285714287</v>
      </c>
      <c r="E277">
        <v>3.164412414560001E-3</v>
      </c>
      <c r="F277">
        <v>0.71203407601473911</v>
      </c>
      <c r="G277">
        <v>46.761904761904759</v>
      </c>
      <c r="H277">
        <v>34.34238095238095</v>
      </c>
      <c r="I277">
        <v>0</v>
      </c>
      <c r="J277">
        <v>46.075238095238092</v>
      </c>
      <c r="K277">
        <v>10786.056850722387</v>
      </c>
      <c r="L277">
        <v>1240.9318917142857</v>
      </c>
      <c r="M277">
        <v>1462.1576820878358</v>
      </c>
      <c r="N277">
        <v>0.35988648015331393</v>
      </c>
      <c r="O277">
        <v>0.13872732777291752</v>
      </c>
      <c r="P277">
        <v>1.4180408728364747E-3</v>
      </c>
      <c r="Q277">
        <v>9154.116615379311</v>
      </c>
      <c r="R277">
        <v>79.258571428571443</v>
      </c>
      <c r="S277">
        <v>54626.451067332353</v>
      </c>
      <c r="T277">
        <v>13.620879219913121</v>
      </c>
      <c r="U277">
        <v>15.656753198392236</v>
      </c>
      <c r="V277">
        <v>11.037142857142856</v>
      </c>
      <c r="W277">
        <v>112.43234845974629</v>
      </c>
      <c r="X277">
        <v>0.11459675303861623</v>
      </c>
      <c r="Y277">
        <v>0.18170939826319163</v>
      </c>
      <c r="Z277">
        <v>0.302681626518916</v>
      </c>
      <c r="AA277">
        <v>181.41343275070469</v>
      </c>
      <c r="AB277">
        <v>6.8238105143545642</v>
      </c>
      <c r="AC277">
        <v>1.382139775816511</v>
      </c>
      <c r="AD277">
        <v>2.6921386060789123</v>
      </c>
      <c r="AE277">
        <v>1.2809496347651401</v>
      </c>
      <c r="AF277">
        <v>91.428571428571431</v>
      </c>
      <c r="AG277">
        <v>2.2015812793619468E-2</v>
      </c>
      <c r="AH277">
        <v>8.3090476190476199</v>
      </c>
      <c r="AI277">
        <v>3.5754266878661407</v>
      </c>
      <c r="AJ277">
        <v>-17660.343333333265</v>
      </c>
      <c r="AK277">
        <v>0.45274645367633876</v>
      </c>
      <c r="AL277">
        <v>13384761.931904761</v>
      </c>
      <c r="AM277">
        <v>1240.9318917142857</v>
      </c>
    </row>
    <row r="278" spans="1:39" ht="15" x14ac:dyDescent="0.25">
      <c r="A278" t="s">
        <v>451</v>
      </c>
      <c r="B278">
        <v>440817.45</v>
      </c>
      <c r="C278">
        <v>0.3116885281568692</v>
      </c>
      <c r="D278">
        <v>440823.15</v>
      </c>
      <c r="E278">
        <v>7.1576522611567755E-3</v>
      </c>
      <c r="F278">
        <v>0.66794867559875759</v>
      </c>
      <c r="G278">
        <v>34.93333333333333</v>
      </c>
      <c r="H278">
        <v>28.5685</v>
      </c>
      <c r="I278">
        <v>0</v>
      </c>
      <c r="J278">
        <v>-21.670500000000033</v>
      </c>
      <c r="K278">
        <v>11369.726240779622</v>
      </c>
      <c r="L278">
        <v>1130.443532</v>
      </c>
      <c r="M278">
        <v>1421.8389236477346</v>
      </c>
      <c r="N278">
        <v>0.59347687019186746</v>
      </c>
      <c r="O278">
        <v>0.16459883623802277</v>
      </c>
      <c r="P278">
        <v>2.6843281102518616E-3</v>
      </c>
      <c r="Q278">
        <v>9039.5847769633365</v>
      </c>
      <c r="R278">
        <v>75.716999999999999</v>
      </c>
      <c r="S278">
        <v>52203.067607010322</v>
      </c>
      <c r="T278">
        <v>12.396159382965516</v>
      </c>
      <c r="U278">
        <v>14.929851050622712</v>
      </c>
      <c r="V278">
        <v>11.105</v>
      </c>
      <c r="W278">
        <v>101.79590562809543</v>
      </c>
      <c r="X278">
        <v>0.11208301511552889</v>
      </c>
      <c r="Y278">
        <v>0.19478615737502877</v>
      </c>
      <c r="Z278">
        <v>0.3118783144148613</v>
      </c>
      <c r="AA278">
        <v>197.56758624189291</v>
      </c>
      <c r="AB278">
        <v>6.2864565122974492</v>
      </c>
      <c r="AC278">
        <v>1.5678962697961394</v>
      </c>
      <c r="AD278">
        <v>2.9259507318471019</v>
      </c>
      <c r="AE278">
        <v>1.1782971656677255</v>
      </c>
      <c r="AF278">
        <v>94.2</v>
      </c>
      <c r="AG278">
        <v>2.8900487243781036E-2</v>
      </c>
      <c r="AH278">
        <v>8.5879999999999992</v>
      </c>
      <c r="AI278">
        <v>3.1255861392124165</v>
      </c>
      <c r="AJ278">
        <v>-47181.542000000016</v>
      </c>
      <c r="AK278">
        <v>0.54461981250421665</v>
      </c>
      <c r="AL278">
        <v>12852833.489500001</v>
      </c>
      <c r="AM278">
        <v>1130.443532</v>
      </c>
    </row>
    <row r="279" spans="1:39" ht="15" x14ac:dyDescent="0.25">
      <c r="A279" t="s">
        <v>452</v>
      </c>
      <c r="B279">
        <v>769125.95</v>
      </c>
      <c r="C279">
        <v>0.39718374333455381</v>
      </c>
      <c r="D279">
        <v>733132</v>
      </c>
      <c r="E279">
        <v>2.9447064530713184E-3</v>
      </c>
      <c r="F279">
        <v>0.66338659900469099</v>
      </c>
      <c r="G279">
        <v>53.7</v>
      </c>
      <c r="H279">
        <v>27.996000000000002</v>
      </c>
      <c r="I279">
        <v>0</v>
      </c>
      <c r="J279">
        <v>24.64200000000001</v>
      </c>
      <c r="K279">
        <v>10749.026592694248</v>
      </c>
      <c r="L279">
        <v>1228.2387654500001</v>
      </c>
      <c r="M279">
        <v>1465.2215125100661</v>
      </c>
      <c r="N279">
        <v>0.39036188771841712</v>
      </c>
      <c r="O279">
        <v>0.14492124313043117</v>
      </c>
      <c r="P279">
        <v>5.1120744407538452E-3</v>
      </c>
      <c r="Q279">
        <v>9010.495027050938</v>
      </c>
      <c r="R279">
        <v>80.135500000000008</v>
      </c>
      <c r="S279">
        <v>53485.613255049255</v>
      </c>
      <c r="T279">
        <v>12.523163891159349</v>
      </c>
      <c r="U279">
        <v>15.327024420512751</v>
      </c>
      <c r="V279">
        <v>11.147499999999999</v>
      </c>
      <c r="W279">
        <v>110.18064727068847</v>
      </c>
      <c r="X279">
        <v>0.11429643826605895</v>
      </c>
      <c r="Y279">
        <v>0.17696286374377398</v>
      </c>
      <c r="Z279">
        <v>0.29780396690425076</v>
      </c>
      <c r="AA279">
        <v>175.91852339950916</v>
      </c>
      <c r="AB279">
        <v>5.5306897048849226</v>
      </c>
      <c r="AC279">
        <v>1.289966830186243</v>
      </c>
      <c r="AD279">
        <v>2.7493228604903184</v>
      </c>
      <c r="AE279">
        <v>1.3747256400627132</v>
      </c>
      <c r="AF279">
        <v>103.65</v>
      </c>
      <c r="AG279">
        <v>2.3152778542518293E-2</v>
      </c>
      <c r="AH279">
        <v>7.6805000000000003</v>
      </c>
      <c r="AI279">
        <v>3.2979135716500152</v>
      </c>
      <c r="AJ279">
        <v>-20615.838499999954</v>
      </c>
      <c r="AK279">
        <v>0.47322729705421629</v>
      </c>
      <c r="AL279">
        <v>13202371.151999999</v>
      </c>
      <c r="AM279">
        <v>1228.2387654500001</v>
      </c>
    </row>
    <row r="280" spans="1:39" ht="15" x14ac:dyDescent="0.25">
      <c r="A280" t="s">
        <v>453</v>
      </c>
      <c r="B280">
        <v>518819.35</v>
      </c>
      <c r="C280">
        <v>0.39665904012491621</v>
      </c>
      <c r="D280">
        <v>582048.25</v>
      </c>
      <c r="E280">
        <v>1.9820804070749105E-3</v>
      </c>
      <c r="F280">
        <v>0.67857351389893827</v>
      </c>
      <c r="G280">
        <v>29.411764705882351</v>
      </c>
      <c r="H280">
        <v>32.461500000000001</v>
      </c>
      <c r="I280">
        <v>0</v>
      </c>
      <c r="J280">
        <v>1.7579999999999956</v>
      </c>
      <c r="K280">
        <v>10915.1130510525</v>
      </c>
      <c r="L280">
        <v>1218.8282767000001</v>
      </c>
      <c r="M280">
        <v>1528.5441759995663</v>
      </c>
      <c r="N280">
        <v>0.55315237030388131</v>
      </c>
      <c r="O280">
        <v>0.1593763515447327</v>
      </c>
      <c r="P280">
        <v>1.6794210793517927E-3</v>
      </c>
      <c r="Q280">
        <v>8703.476575219227</v>
      </c>
      <c r="R280">
        <v>79.614499999999992</v>
      </c>
      <c r="S280">
        <v>52588.970112228293</v>
      </c>
      <c r="T280">
        <v>13.121353522285512</v>
      </c>
      <c r="U280">
        <v>15.309124301477746</v>
      </c>
      <c r="V280">
        <v>12.426500000000001</v>
      </c>
      <c r="W280">
        <v>98.082990117893232</v>
      </c>
      <c r="X280">
        <v>0.11848010882054823</v>
      </c>
      <c r="Y280">
        <v>0.18757307424191819</v>
      </c>
      <c r="Z280">
        <v>0.31132422317290792</v>
      </c>
      <c r="AA280">
        <v>208.86662614134602</v>
      </c>
      <c r="AB280">
        <v>5.4533982532680767</v>
      </c>
      <c r="AC280">
        <v>1.3060705405983486</v>
      </c>
      <c r="AD280">
        <v>2.583848700498149</v>
      </c>
      <c r="AE280">
        <v>1.3277218930206807</v>
      </c>
      <c r="AF280">
        <v>77.599999999999994</v>
      </c>
      <c r="AG280">
        <v>9.4950711543481895E-3</v>
      </c>
      <c r="AH280">
        <v>10.288499999999999</v>
      </c>
      <c r="AI280">
        <v>3.0977796530865978</v>
      </c>
      <c r="AJ280">
        <v>-17197.198000000091</v>
      </c>
      <c r="AK280">
        <v>0.53338408989925845</v>
      </c>
      <c r="AL280">
        <v>13303648.429999998</v>
      </c>
      <c r="AM280">
        <v>1218.8282767000001</v>
      </c>
    </row>
    <row r="281" spans="1:39" ht="15" x14ac:dyDescent="0.25">
      <c r="A281" t="s">
        <v>454</v>
      </c>
      <c r="B281">
        <v>673919.42857142852</v>
      </c>
      <c r="C281">
        <v>0.38505434447697034</v>
      </c>
      <c r="D281">
        <v>731653.14285714284</v>
      </c>
      <c r="E281">
        <v>2.0004937235319768E-3</v>
      </c>
      <c r="F281">
        <v>0.70392271755620572</v>
      </c>
      <c r="G281">
        <v>52.095238095238095</v>
      </c>
      <c r="H281">
        <v>47.332857142857144</v>
      </c>
      <c r="I281">
        <v>4.7619047619047616E-2</v>
      </c>
      <c r="J281">
        <v>5.1585714285714346</v>
      </c>
      <c r="K281">
        <v>10637.987079283717</v>
      </c>
      <c r="L281">
        <v>1905.9339346666668</v>
      </c>
      <c r="M281">
        <v>2349.5144881543783</v>
      </c>
      <c r="N281">
        <v>0.51391490708920395</v>
      </c>
      <c r="O281">
        <v>0.15321881503257506</v>
      </c>
      <c r="P281">
        <v>4.154566305125766E-3</v>
      </c>
      <c r="Q281">
        <v>8629.570353013356</v>
      </c>
      <c r="R281">
        <v>117.11666666666666</v>
      </c>
      <c r="S281">
        <v>56167.089959137214</v>
      </c>
      <c r="T281">
        <v>13.521315741324281</v>
      </c>
      <c r="U281">
        <v>16.273806187562258</v>
      </c>
      <c r="V281">
        <v>15.63952380952381</v>
      </c>
      <c r="W281">
        <v>121.86649401090031</v>
      </c>
      <c r="X281">
        <v>0.11425771121497334</v>
      </c>
      <c r="Y281">
        <v>0.17837696508773745</v>
      </c>
      <c r="Z281">
        <v>0.2980379723354511</v>
      </c>
      <c r="AA281">
        <v>186.81517469001503</v>
      </c>
      <c r="AB281">
        <v>5.5585578501592492</v>
      </c>
      <c r="AC281">
        <v>1.2968523693010958</v>
      </c>
      <c r="AD281">
        <v>2.7777586477834957</v>
      </c>
      <c r="AE281">
        <v>1.2640390655494176</v>
      </c>
      <c r="AF281">
        <v>120.66666666666667</v>
      </c>
      <c r="AG281">
        <v>1.2727224090643993E-2</v>
      </c>
      <c r="AH281">
        <v>11.974761904761905</v>
      </c>
      <c r="AI281">
        <v>3.1731871800885756</v>
      </c>
      <c r="AJ281">
        <v>-10153.932857142878</v>
      </c>
      <c r="AK281">
        <v>0.49973195152887706</v>
      </c>
      <c r="AL281">
        <v>20275300.570952382</v>
      </c>
      <c r="AM281">
        <v>1905.9339346666668</v>
      </c>
    </row>
    <row r="282" spans="1:39" ht="15" x14ac:dyDescent="0.25">
      <c r="A282" t="s">
        <v>455</v>
      </c>
      <c r="B282">
        <v>409057.35</v>
      </c>
      <c r="C282">
        <v>0.49612096245335263</v>
      </c>
      <c r="D282">
        <v>485828.8</v>
      </c>
      <c r="E282">
        <v>1.3447424958828553E-3</v>
      </c>
      <c r="F282">
        <v>0.67017520715918322</v>
      </c>
      <c r="G282">
        <v>24.35</v>
      </c>
      <c r="H282">
        <v>18.414000000000001</v>
      </c>
      <c r="I282">
        <v>0</v>
      </c>
      <c r="J282">
        <v>18.081499999999991</v>
      </c>
      <c r="K282">
        <v>11687.376460839429</v>
      </c>
      <c r="L282">
        <v>756.56839960000002</v>
      </c>
      <c r="M282">
        <v>898.3525092794705</v>
      </c>
      <c r="N282">
        <v>0.39219739564443734</v>
      </c>
      <c r="O282">
        <v>0.14447404406236053</v>
      </c>
      <c r="P282">
        <v>2.5083018283651821E-3</v>
      </c>
      <c r="Q282">
        <v>9842.7951312698206</v>
      </c>
      <c r="R282">
        <v>53.753499999999995</v>
      </c>
      <c r="S282">
        <v>53230.147078794856</v>
      </c>
      <c r="T282">
        <v>13.263322388309597</v>
      </c>
      <c r="U282">
        <v>14.074774658394336</v>
      </c>
      <c r="V282">
        <v>8.1900000000000013</v>
      </c>
      <c r="W282">
        <v>92.377093968253988</v>
      </c>
      <c r="X282">
        <v>0.12166910483396658</v>
      </c>
      <c r="Y282">
        <v>0.16535969565661868</v>
      </c>
      <c r="Z282">
        <v>0.291588708130327</v>
      </c>
      <c r="AA282">
        <v>191.66290857067932</v>
      </c>
      <c r="AB282">
        <v>5.9535758081901378</v>
      </c>
      <c r="AC282">
        <v>1.3268104065966879</v>
      </c>
      <c r="AD282">
        <v>2.6138590652393243</v>
      </c>
      <c r="AE282">
        <v>1.2987330943817841</v>
      </c>
      <c r="AF282">
        <v>90.85</v>
      </c>
      <c r="AG282">
        <v>2.8417529612340765E-2</v>
      </c>
      <c r="AH282">
        <v>4.7900000000000009</v>
      </c>
      <c r="AI282">
        <v>3.6289532721531201</v>
      </c>
      <c r="AJ282">
        <v>-5352.7170000000042</v>
      </c>
      <c r="AK282">
        <v>0.55313828156938583</v>
      </c>
      <c r="AL282">
        <v>8842299.7045000009</v>
      </c>
      <c r="AM282">
        <v>756.56839960000002</v>
      </c>
    </row>
    <row r="283" spans="1:39" ht="15" x14ac:dyDescent="0.25">
      <c r="A283" t="s">
        <v>456</v>
      </c>
      <c r="B283">
        <v>332550.15000000002</v>
      </c>
      <c r="C283">
        <v>0.3743306125610254</v>
      </c>
      <c r="D283">
        <v>321353.95</v>
      </c>
      <c r="E283">
        <v>2.0922918485628567E-3</v>
      </c>
      <c r="F283">
        <v>0.68780388065563003</v>
      </c>
      <c r="G283">
        <v>37.4</v>
      </c>
      <c r="H283">
        <v>23.913</v>
      </c>
      <c r="I283">
        <v>0</v>
      </c>
      <c r="J283">
        <v>59.467500000000001</v>
      </c>
      <c r="K283">
        <v>10977.157169320126</v>
      </c>
      <c r="L283">
        <v>972.10544355000002</v>
      </c>
      <c r="M283">
        <v>1147.3711939378538</v>
      </c>
      <c r="N283">
        <v>0.36480388218478271</v>
      </c>
      <c r="O283">
        <v>0.14205709428567481</v>
      </c>
      <c r="P283">
        <v>1.1569865773950385E-3</v>
      </c>
      <c r="Q283">
        <v>9300.3504841154172</v>
      </c>
      <c r="R283">
        <v>62.769000000000005</v>
      </c>
      <c r="S283">
        <v>55093.987653140888</v>
      </c>
      <c r="T283">
        <v>14.580445761442752</v>
      </c>
      <c r="U283">
        <v>15.487030915738657</v>
      </c>
      <c r="V283">
        <v>8.3625000000000007</v>
      </c>
      <c r="W283">
        <v>116.24579295067258</v>
      </c>
      <c r="X283">
        <v>0.1173454111605365</v>
      </c>
      <c r="Y283">
        <v>0.16664989068000513</v>
      </c>
      <c r="Z283">
        <v>0.29299420194190173</v>
      </c>
      <c r="AA283">
        <v>194.7043412377156</v>
      </c>
      <c r="AB283">
        <v>6.1346137288886453</v>
      </c>
      <c r="AC283">
        <v>1.2435181482423681</v>
      </c>
      <c r="AD283">
        <v>2.5501443099562726</v>
      </c>
      <c r="AE283">
        <v>1.341734272986407</v>
      </c>
      <c r="AF283">
        <v>91</v>
      </c>
      <c r="AG283">
        <v>2.8720022197498862E-2</v>
      </c>
      <c r="AH283">
        <v>6.9565000000000001</v>
      </c>
      <c r="AI283">
        <v>3.6757527371068299</v>
      </c>
      <c r="AJ283">
        <v>-9365.8635000000359</v>
      </c>
      <c r="AK283">
        <v>0.48299658666293777</v>
      </c>
      <c r="AL283">
        <v>10670954.239</v>
      </c>
      <c r="AM283">
        <v>972.10544355000002</v>
      </c>
    </row>
    <row r="284" spans="1:39" ht="15" x14ac:dyDescent="0.25">
      <c r="A284" t="s">
        <v>457</v>
      </c>
      <c r="B284">
        <v>559549.44999999995</v>
      </c>
      <c r="C284">
        <v>0.43513333823013289</v>
      </c>
      <c r="D284">
        <v>575849.80000000005</v>
      </c>
      <c r="E284">
        <v>2.0266251259752127E-3</v>
      </c>
      <c r="F284">
        <v>0.68065894826378026</v>
      </c>
      <c r="G284">
        <v>40.85</v>
      </c>
      <c r="H284">
        <v>24.954999999999998</v>
      </c>
      <c r="I284">
        <v>0</v>
      </c>
      <c r="J284">
        <v>25.711000000000013</v>
      </c>
      <c r="K284">
        <v>11058.345626469461</v>
      </c>
      <c r="L284">
        <v>1009.0600455</v>
      </c>
      <c r="M284">
        <v>1210.1167684213658</v>
      </c>
      <c r="N284">
        <v>0.40492105462122374</v>
      </c>
      <c r="O284">
        <v>0.1467202215668344</v>
      </c>
      <c r="P284">
        <v>1.3945668112373994E-3</v>
      </c>
      <c r="Q284">
        <v>9221.039681614071</v>
      </c>
      <c r="R284">
        <v>65.905999999999992</v>
      </c>
      <c r="S284">
        <v>53350.883242800344</v>
      </c>
      <c r="T284">
        <v>13.588292416471944</v>
      </c>
      <c r="U284">
        <v>15.310594566503807</v>
      </c>
      <c r="V284">
        <v>9.1025000000000009</v>
      </c>
      <c r="W284">
        <v>110.85526454270806</v>
      </c>
      <c r="X284">
        <v>0.11273114319974407</v>
      </c>
      <c r="Y284">
        <v>0.17808626441335756</v>
      </c>
      <c r="Z284">
        <v>0.29569152654084907</v>
      </c>
      <c r="AA284">
        <v>188.53917648253571</v>
      </c>
      <c r="AB284">
        <v>6.1632559559962337</v>
      </c>
      <c r="AC284">
        <v>1.2891271599840941</v>
      </c>
      <c r="AD284">
        <v>2.5811214400621085</v>
      </c>
      <c r="AE284">
        <v>1.4746868373596373</v>
      </c>
      <c r="AF284">
        <v>105.8</v>
      </c>
      <c r="AG284">
        <v>1.5185627729757484E-2</v>
      </c>
      <c r="AH284">
        <v>5.8510000000000009</v>
      </c>
      <c r="AI284">
        <v>3.3535596434407244</v>
      </c>
      <c r="AJ284">
        <v>-23360.672499999928</v>
      </c>
      <c r="AK284">
        <v>0.47607011641740143</v>
      </c>
      <c r="AL284">
        <v>11158534.741</v>
      </c>
      <c r="AM284">
        <v>1009.0600455</v>
      </c>
    </row>
    <row r="285" spans="1:39" ht="15" x14ac:dyDescent="0.25">
      <c r="A285" t="s">
        <v>458</v>
      </c>
      <c r="B285">
        <v>1181015.6000000001</v>
      </c>
      <c r="C285">
        <v>0.52787512295460914</v>
      </c>
      <c r="D285">
        <v>1222179.25</v>
      </c>
      <c r="E285">
        <v>3.1282740269373784E-3</v>
      </c>
      <c r="F285">
        <v>0.60993678442410071</v>
      </c>
      <c r="G285">
        <v>19.888888888888889</v>
      </c>
      <c r="H285">
        <v>22.11</v>
      </c>
      <c r="I285">
        <v>1.7000000000000001E-2</v>
      </c>
      <c r="J285">
        <v>17.67149999999998</v>
      </c>
      <c r="K285">
        <v>12783.352553481072</v>
      </c>
      <c r="L285">
        <v>1108.84601185</v>
      </c>
      <c r="M285">
        <v>1326.8905585901452</v>
      </c>
      <c r="N285">
        <v>0.39047658274715558</v>
      </c>
      <c r="O285">
        <v>0.13478369616052471</v>
      </c>
      <c r="P285">
        <v>4.4137928059410914E-3</v>
      </c>
      <c r="Q285">
        <v>10682.696779500076</v>
      </c>
      <c r="R285">
        <v>70.663499999999999</v>
      </c>
      <c r="S285">
        <v>58970.290588493343</v>
      </c>
      <c r="T285">
        <v>14.230118802493505</v>
      </c>
      <c r="U285">
        <v>15.691920324495669</v>
      </c>
      <c r="V285">
        <v>9.9885000000000002</v>
      </c>
      <c r="W285">
        <v>111.01226529008358</v>
      </c>
      <c r="X285">
        <v>0.11299065064231674</v>
      </c>
      <c r="Y285">
        <v>0.18071757963224547</v>
      </c>
      <c r="Z285">
        <v>0.30810979742874367</v>
      </c>
      <c r="AA285">
        <v>186.05063083178371</v>
      </c>
      <c r="AB285">
        <v>8.9619127539062955</v>
      </c>
      <c r="AC285">
        <v>1.6575325967091852</v>
      </c>
      <c r="AD285">
        <v>3.4762847870713505</v>
      </c>
      <c r="AE285">
        <v>1.2780155809736793</v>
      </c>
      <c r="AF285">
        <v>117.4</v>
      </c>
      <c r="AG285">
        <v>3.2147500674926541E-2</v>
      </c>
      <c r="AH285">
        <v>10.649999999999997</v>
      </c>
      <c r="AI285">
        <v>3.4329021573945093</v>
      </c>
      <c r="AJ285">
        <v>-43047.042000000016</v>
      </c>
      <c r="AK285">
        <v>0.44167489372789087</v>
      </c>
      <c r="AL285">
        <v>14174769.496999998</v>
      </c>
      <c r="AM285">
        <v>1108.84601185</v>
      </c>
    </row>
    <row r="286" spans="1:39" ht="15" x14ac:dyDescent="0.25">
      <c r="A286" t="s">
        <v>459</v>
      </c>
      <c r="B286">
        <v>1473162.05</v>
      </c>
      <c r="C286">
        <v>0.48045899048223562</v>
      </c>
      <c r="D286">
        <v>1388674.05</v>
      </c>
      <c r="E286">
        <v>1.931362433399179E-3</v>
      </c>
      <c r="F286">
        <v>0.71542059701142624</v>
      </c>
      <c r="G286">
        <v>40.368421052631582</v>
      </c>
      <c r="H286">
        <v>27.947500000000002</v>
      </c>
      <c r="I286">
        <v>1.7000000000000001E-2</v>
      </c>
      <c r="J286">
        <v>42.799499999999981</v>
      </c>
      <c r="K286">
        <v>12721.179943718666</v>
      </c>
      <c r="L286">
        <v>1903.8155977000001</v>
      </c>
      <c r="M286">
        <v>2211.2540042705359</v>
      </c>
      <c r="N286">
        <v>0.22089438315772655</v>
      </c>
      <c r="O286">
        <v>0.11308103343101422</v>
      </c>
      <c r="P286">
        <v>1.6337158986183046E-2</v>
      </c>
      <c r="Q286">
        <v>10952.509639881675</v>
      </c>
      <c r="R286">
        <v>122.1895</v>
      </c>
      <c r="S286">
        <v>68780.205271320359</v>
      </c>
      <c r="T286">
        <v>13.981152226664317</v>
      </c>
      <c r="U286">
        <v>15.580844489092758</v>
      </c>
      <c r="V286">
        <v>15.461500000000001</v>
      </c>
      <c r="W286">
        <v>123.13265839019499</v>
      </c>
      <c r="X286">
        <v>0.11828675307576707</v>
      </c>
      <c r="Y286">
        <v>0.14248019611652799</v>
      </c>
      <c r="Z286">
        <v>0.27086137931437415</v>
      </c>
      <c r="AA286">
        <v>187.19462663849779</v>
      </c>
      <c r="AB286">
        <v>6.6970706825964852</v>
      </c>
      <c r="AC286">
        <v>1.5406246842416209</v>
      </c>
      <c r="AD286">
        <v>3.207673575739431</v>
      </c>
      <c r="AE286">
        <v>1.026995863050739</v>
      </c>
      <c r="AF286">
        <v>53.65</v>
      </c>
      <c r="AG286">
        <v>7.1859895915688227E-2</v>
      </c>
      <c r="AH286">
        <v>34.135789473684213</v>
      </c>
      <c r="AI286">
        <v>4.3378910849341628</v>
      </c>
      <c r="AJ286">
        <v>-34127.572500000126</v>
      </c>
      <c r="AK286">
        <v>0.3692578681140033</v>
      </c>
      <c r="AL286">
        <v>24218780.798</v>
      </c>
      <c r="AM286">
        <v>1903.8155977000001</v>
      </c>
    </row>
    <row r="287" spans="1:39" ht="15" x14ac:dyDescent="0.25">
      <c r="A287" t="s">
        <v>460</v>
      </c>
      <c r="B287">
        <v>1396181.2</v>
      </c>
      <c r="C287">
        <v>0.35286359839887782</v>
      </c>
      <c r="D287">
        <v>1526883</v>
      </c>
      <c r="E287">
        <v>3.3312413705492475E-3</v>
      </c>
      <c r="F287">
        <v>0.76540652770539352</v>
      </c>
      <c r="G287">
        <v>93.222222222222229</v>
      </c>
      <c r="H287">
        <v>51.804000000000009</v>
      </c>
      <c r="I287">
        <v>2.9500000000000005E-2</v>
      </c>
      <c r="J287">
        <v>-7.6239999999999952</v>
      </c>
      <c r="K287">
        <v>10458.893189775805</v>
      </c>
      <c r="L287">
        <v>3205.7664796000004</v>
      </c>
      <c r="M287">
        <v>3684.7379574935267</v>
      </c>
      <c r="N287">
        <v>0.16535247318330593</v>
      </c>
      <c r="O287">
        <v>0.11341362671412217</v>
      </c>
      <c r="P287">
        <v>6.3930174048601324E-3</v>
      </c>
      <c r="Q287">
        <v>9099.3632622677214</v>
      </c>
      <c r="R287">
        <v>185.28899999999999</v>
      </c>
      <c r="S287">
        <v>63816.752510942359</v>
      </c>
      <c r="T287">
        <v>13.166189034427298</v>
      </c>
      <c r="U287">
        <v>17.301439802686613</v>
      </c>
      <c r="V287">
        <v>18.0335</v>
      </c>
      <c r="W287">
        <v>177.76729307122855</v>
      </c>
      <c r="X287">
        <v>0.1139854671652293</v>
      </c>
      <c r="Y287">
        <v>0.1566513542942084</v>
      </c>
      <c r="Z287">
        <v>0.27619139756928202</v>
      </c>
      <c r="AA287">
        <v>152.93710665449805</v>
      </c>
      <c r="AB287">
        <v>5.979167267767961</v>
      </c>
      <c r="AC287">
        <v>1.3236117517589159</v>
      </c>
      <c r="AD287">
        <v>2.763376516083186</v>
      </c>
      <c r="AE287">
        <v>1.0146220398695756</v>
      </c>
      <c r="AF287">
        <v>55.4</v>
      </c>
      <c r="AG287">
        <v>6.6814727006930572E-2</v>
      </c>
      <c r="AH287">
        <v>52.4495</v>
      </c>
      <c r="AI287">
        <v>4.3039597473834803</v>
      </c>
      <c r="AJ287">
        <v>-35692.339500000002</v>
      </c>
      <c r="AK287">
        <v>0.34813541174483414</v>
      </c>
      <c r="AL287">
        <v>33528769.201499999</v>
      </c>
      <c r="AM287">
        <v>3205.7664796000004</v>
      </c>
    </row>
    <row r="288" spans="1:39" ht="15" x14ac:dyDescent="0.25">
      <c r="A288" t="s">
        <v>461</v>
      </c>
      <c r="B288">
        <v>2292566.4</v>
      </c>
      <c r="C288">
        <v>0.43114516062405628</v>
      </c>
      <c r="D288">
        <v>2465206.5499999998</v>
      </c>
      <c r="E288">
        <v>3.658987857573264E-3</v>
      </c>
      <c r="F288">
        <v>0.74762892751834431</v>
      </c>
      <c r="G288">
        <v>32.470588235294116</v>
      </c>
      <c r="H288">
        <v>26.333000000000006</v>
      </c>
      <c r="I288">
        <v>0</v>
      </c>
      <c r="J288">
        <v>-9.7685000000000031</v>
      </c>
      <c r="K288">
        <v>13721.544920026014</v>
      </c>
      <c r="L288">
        <v>3052.0730552999999</v>
      </c>
      <c r="M288">
        <v>3546.7004115892205</v>
      </c>
      <c r="N288">
        <v>9.1634252992187887E-2</v>
      </c>
      <c r="O288">
        <v>0.11267202896825755</v>
      </c>
      <c r="P288">
        <v>1.7193849114742709E-2</v>
      </c>
      <c r="Q288">
        <v>11807.920790449452</v>
      </c>
      <c r="R288">
        <v>197.59699999999998</v>
      </c>
      <c r="S288">
        <v>75431.290920408705</v>
      </c>
      <c r="T288">
        <v>14.630282848423812</v>
      </c>
      <c r="U288">
        <v>15.445948345875697</v>
      </c>
      <c r="V288">
        <v>20.0885</v>
      </c>
      <c r="W288">
        <v>151.9313565124325</v>
      </c>
      <c r="X288">
        <v>0.11890145182020889</v>
      </c>
      <c r="Y288">
        <v>0.13715109815619489</v>
      </c>
      <c r="Z288">
        <v>0.2618092185080354</v>
      </c>
      <c r="AA288">
        <v>192.80686908136866</v>
      </c>
      <c r="AB288">
        <v>6.7649209016779634</v>
      </c>
      <c r="AC288">
        <v>1.3419236732311668</v>
      </c>
      <c r="AD288">
        <v>2.9587689287295587</v>
      </c>
      <c r="AE288">
        <v>0.77628147618480581</v>
      </c>
      <c r="AF288">
        <v>20.75</v>
      </c>
      <c r="AG288">
        <v>9.5821500489251615E-2</v>
      </c>
      <c r="AH288">
        <v>91.058421052631601</v>
      </c>
      <c r="AI288">
        <v>5.998949381015767</v>
      </c>
      <c r="AJ288">
        <v>47295.016315789777</v>
      </c>
      <c r="AK288">
        <v>0.25677711044271417</v>
      </c>
      <c r="AL288">
        <v>41879157.527499996</v>
      </c>
      <c r="AM288">
        <v>3052.0730552999999</v>
      </c>
    </row>
    <row r="289" spans="1:39" ht="15" x14ac:dyDescent="0.25">
      <c r="A289" t="s">
        <v>462</v>
      </c>
      <c r="B289">
        <v>739569.59090909094</v>
      </c>
      <c r="C289">
        <v>0.37778714055878887</v>
      </c>
      <c r="D289">
        <v>731883.04545454541</v>
      </c>
      <c r="E289">
        <v>3.9356818719764796E-3</v>
      </c>
      <c r="F289">
        <v>0.678799135112646</v>
      </c>
      <c r="G289">
        <v>31.285714285714285</v>
      </c>
      <c r="H289">
        <v>97.584090909090932</v>
      </c>
      <c r="I289">
        <v>16.519090909090913</v>
      </c>
      <c r="J289">
        <v>20.349999999999994</v>
      </c>
      <c r="K289">
        <v>13572.288142318474</v>
      </c>
      <c r="L289">
        <v>1490.2473191363636</v>
      </c>
      <c r="M289">
        <v>1972.2480855239278</v>
      </c>
      <c r="N289">
        <v>0.68652263248748202</v>
      </c>
      <c r="O289">
        <v>0.1718497566157843</v>
      </c>
      <c r="P289">
        <v>3.8855138785049204E-2</v>
      </c>
      <c r="Q289">
        <v>10255.335607671948</v>
      </c>
      <c r="R289">
        <v>103.67954545454545</v>
      </c>
      <c r="S289">
        <v>62883.818935092844</v>
      </c>
      <c r="T289">
        <v>12.125649400469104</v>
      </c>
      <c r="U289">
        <v>14.373590399175782</v>
      </c>
      <c r="V289">
        <v>16.144090909090906</v>
      </c>
      <c r="W289">
        <v>92.309150606751686</v>
      </c>
      <c r="X289">
        <v>0.11835364317808567</v>
      </c>
      <c r="Y289">
        <v>0.13967947251514509</v>
      </c>
      <c r="Z289">
        <v>0.26992405919572582</v>
      </c>
      <c r="AA289">
        <v>221.53165471673344</v>
      </c>
      <c r="AB289">
        <v>5.6891820350590026</v>
      </c>
      <c r="AC289">
        <v>1.2725844797469039</v>
      </c>
      <c r="AD289">
        <v>2.4876149664058151</v>
      </c>
      <c r="AE289">
        <v>0.72835020344442991</v>
      </c>
      <c r="AF289">
        <v>15.818181818181818</v>
      </c>
      <c r="AG289">
        <v>0.10142060197933166</v>
      </c>
      <c r="AH289">
        <v>48.257727272727273</v>
      </c>
      <c r="AI289">
        <v>3.1476953984648324</v>
      </c>
      <c r="AJ289">
        <v>-20593.564761904767</v>
      </c>
      <c r="AK289">
        <v>0.56533037160255428</v>
      </c>
      <c r="AL289">
        <v>20226066.018636364</v>
      </c>
      <c r="AM289">
        <v>1490.2473191363636</v>
      </c>
    </row>
    <row r="290" spans="1:39" ht="15" x14ac:dyDescent="0.25">
      <c r="A290" t="s">
        <v>463</v>
      </c>
      <c r="B290">
        <v>2517003.5789473685</v>
      </c>
      <c r="C290">
        <v>0.42325990579475659</v>
      </c>
      <c r="D290">
        <v>2491514.3684210526</v>
      </c>
      <c r="E290">
        <v>2.8189099859787566E-3</v>
      </c>
      <c r="F290">
        <v>0.75792218961956748</v>
      </c>
      <c r="G290">
        <v>58.5</v>
      </c>
      <c r="H290">
        <v>47.390500000000003</v>
      </c>
      <c r="I290">
        <v>0</v>
      </c>
      <c r="J290">
        <v>-16.618000000000006</v>
      </c>
      <c r="K290">
        <v>12359.582589292897</v>
      </c>
      <c r="L290">
        <v>3936.9811939000006</v>
      </c>
      <c r="M290">
        <v>4609.6486797613252</v>
      </c>
      <c r="N290">
        <v>0.13628857669713038</v>
      </c>
      <c r="O290">
        <v>0.11613457135848675</v>
      </c>
      <c r="P290">
        <v>1.8804749515874991E-2</v>
      </c>
      <c r="Q290">
        <v>10555.998428283572</v>
      </c>
      <c r="R290">
        <v>237.7</v>
      </c>
      <c r="S290">
        <v>71774.738399242749</v>
      </c>
      <c r="T290">
        <v>14.311316785864536</v>
      </c>
      <c r="U290">
        <v>16.562815287757676</v>
      </c>
      <c r="V290">
        <v>26.120999999999999</v>
      </c>
      <c r="W290">
        <v>150.72092163010603</v>
      </c>
      <c r="X290">
        <v>0.11747669557373044</v>
      </c>
      <c r="Y290">
        <v>0.14535935484925155</v>
      </c>
      <c r="Z290">
        <v>0.26955854335428703</v>
      </c>
      <c r="AA290">
        <v>177.74759785092709</v>
      </c>
      <c r="AB290">
        <v>6.3478940493415914</v>
      </c>
      <c r="AC290">
        <v>1.3104932530014941</v>
      </c>
      <c r="AD290">
        <v>3.3746044753921884</v>
      </c>
      <c r="AE290">
        <v>0.84769691258195867</v>
      </c>
      <c r="AF290">
        <v>26.65</v>
      </c>
      <c r="AG290">
        <v>8.9349532516021429E-2</v>
      </c>
      <c r="AH290">
        <v>87.058000000000007</v>
      </c>
      <c r="AI290">
        <v>4.8614646956984853</v>
      </c>
      <c r="AJ290">
        <v>42798.330499999924</v>
      </c>
      <c r="AK290">
        <v>0.32339372155820845</v>
      </c>
      <c r="AL290">
        <v>48659444.218500003</v>
      </c>
      <c r="AM290">
        <v>3936.9811939000006</v>
      </c>
    </row>
    <row r="291" spans="1:39" ht="15" x14ac:dyDescent="0.25">
      <c r="A291" t="s">
        <v>464</v>
      </c>
      <c r="B291">
        <v>201106.65</v>
      </c>
      <c r="C291">
        <v>0.48015865605465258</v>
      </c>
      <c r="D291">
        <v>183970</v>
      </c>
      <c r="E291">
        <v>2.2589377524074115E-3</v>
      </c>
      <c r="F291">
        <v>0.6855330348226859</v>
      </c>
      <c r="G291">
        <v>31.888888888888889</v>
      </c>
      <c r="H291">
        <v>19.040999999999997</v>
      </c>
      <c r="I291">
        <v>0</v>
      </c>
      <c r="J291">
        <v>48.628</v>
      </c>
      <c r="K291">
        <v>11075.700323897725</v>
      </c>
      <c r="L291">
        <v>931.88731260000009</v>
      </c>
      <c r="M291">
        <v>1095.142562918935</v>
      </c>
      <c r="N291">
        <v>0.36316817524402478</v>
      </c>
      <c r="O291">
        <v>0.13504505539289172</v>
      </c>
      <c r="P291">
        <v>2.4603062183593894E-3</v>
      </c>
      <c r="Q291">
        <v>9424.6219254689004</v>
      </c>
      <c r="R291">
        <v>59.161000000000001</v>
      </c>
      <c r="S291">
        <v>53976.401683541524</v>
      </c>
      <c r="T291">
        <v>12.889403492165446</v>
      </c>
      <c r="U291">
        <v>15.751716715403726</v>
      </c>
      <c r="V291">
        <v>9.1560000000000006</v>
      </c>
      <c r="W291">
        <v>101.77886769331585</v>
      </c>
      <c r="X291">
        <v>0.11746001790870678</v>
      </c>
      <c r="Y291">
        <v>0.16937938377163694</v>
      </c>
      <c r="Z291">
        <v>0.29399568102514634</v>
      </c>
      <c r="AA291">
        <v>181.73087851952801</v>
      </c>
      <c r="AB291">
        <v>7.0398390518722156</v>
      </c>
      <c r="AC291">
        <v>1.5093086676504124</v>
      </c>
      <c r="AD291">
        <v>2.9417631015035486</v>
      </c>
      <c r="AE291">
        <v>1.3327254883929363</v>
      </c>
      <c r="AF291">
        <v>89.45</v>
      </c>
      <c r="AG291">
        <v>1.2589010406590061E-2</v>
      </c>
      <c r="AH291">
        <v>6.1950000000000003</v>
      </c>
      <c r="AI291">
        <v>3.6526859656643516</v>
      </c>
      <c r="AJ291">
        <v>-14019.663</v>
      </c>
      <c r="AK291">
        <v>0.47893845171196364</v>
      </c>
      <c r="AL291">
        <v>10321304.609999999</v>
      </c>
      <c r="AM291">
        <v>931.88731260000009</v>
      </c>
    </row>
    <row r="292" spans="1:39" ht="15" x14ac:dyDescent="0.25">
      <c r="A292" t="s">
        <v>465</v>
      </c>
      <c r="B292">
        <v>272799.23809523811</v>
      </c>
      <c r="C292">
        <v>0.40608622807782746</v>
      </c>
      <c r="D292">
        <v>252208.52380952382</v>
      </c>
      <c r="E292">
        <v>6.9047256133983423E-4</v>
      </c>
      <c r="F292">
        <v>0.70417371062080603</v>
      </c>
      <c r="G292">
        <v>38.9</v>
      </c>
      <c r="H292">
        <v>21.996190476190474</v>
      </c>
      <c r="I292">
        <v>0</v>
      </c>
      <c r="J292">
        <v>67.039047619047636</v>
      </c>
      <c r="K292">
        <v>10466.203401996709</v>
      </c>
      <c r="L292">
        <v>1177.3860886666666</v>
      </c>
      <c r="M292">
        <v>1359.7256501808463</v>
      </c>
      <c r="N292">
        <v>0.29902593308249964</v>
      </c>
      <c r="O292">
        <v>0.12040957959077557</v>
      </c>
      <c r="P292">
        <v>2.63768564181805E-3</v>
      </c>
      <c r="Q292">
        <v>9062.68281769026</v>
      </c>
      <c r="R292">
        <v>73.240476190476187</v>
      </c>
      <c r="S292">
        <v>55112.705016091808</v>
      </c>
      <c r="T292">
        <v>12.533402685218297</v>
      </c>
      <c r="U292">
        <v>16.075620338740617</v>
      </c>
      <c r="V292">
        <v>9.7866666666666671</v>
      </c>
      <c r="W292">
        <v>120.30511805177113</v>
      </c>
      <c r="X292">
        <v>0.1149383440614184</v>
      </c>
      <c r="Y292">
        <v>0.17272939974274726</v>
      </c>
      <c r="Z292">
        <v>0.29508829155995853</v>
      </c>
      <c r="AA292">
        <v>178.96755090806968</v>
      </c>
      <c r="AB292">
        <v>5.8017875218757453</v>
      </c>
      <c r="AC292">
        <v>1.3228364367664394</v>
      </c>
      <c r="AD292">
        <v>2.7049795841438811</v>
      </c>
      <c r="AE292">
        <v>1.2965021519806534</v>
      </c>
      <c r="AF292">
        <v>82.047619047619051</v>
      </c>
      <c r="AG292">
        <v>1.7516644750324693E-2</v>
      </c>
      <c r="AH292">
        <v>10.378095238095238</v>
      </c>
      <c r="AI292">
        <v>3.7169995926250041</v>
      </c>
      <c r="AJ292">
        <v>-6849.1571428571478</v>
      </c>
      <c r="AK292">
        <v>0.48271309471925217</v>
      </c>
      <c r="AL292">
        <v>12322762.286666667</v>
      </c>
      <c r="AM292">
        <v>1177.3860886666666</v>
      </c>
    </row>
    <row r="293" spans="1:39" ht="15" x14ac:dyDescent="0.25">
      <c r="A293" t="s">
        <v>466</v>
      </c>
      <c r="B293">
        <v>511646.5</v>
      </c>
      <c r="C293">
        <v>0.54340740594228309</v>
      </c>
      <c r="D293">
        <v>487864.55</v>
      </c>
      <c r="E293">
        <v>2.1601197598124259E-3</v>
      </c>
      <c r="F293">
        <v>0.65275445109576136</v>
      </c>
      <c r="G293">
        <v>27.222222222222221</v>
      </c>
      <c r="H293">
        <v>10.951499999999999</v>
      </c>
      <c r="I293">
        <v>0</v>
      </c>
      <c r="J293">
        <v>60.611499999999978</v>
      </c>
      <c r="K293">
        <v>10598.556441351102</v>
      </c>
      <c r="L293">
        <v>772.29820960000006</v>
      </c>
      <c r="M293">
        <v>904.3108410682122</v>
      </c>
      <c r="N293">
        <v>0.33330895125773202</v>
      </c>
      <c r="O293">
        <v>0.13496999177816046</v>
      </c>
      <c r="P293">
        <v>2.2837307895786684E-3</v>
      </c>
      <c r="Q293">
        <v>9051.3635270934337</v>
      </c>
      <c r="R293">
        <v>50.197000000000003</v>
      </c>
      <c r="S293">
        <v>53879.749785843778</v>
      </c>
      <c r="T293">
        <v>13.228878219813934</v>
      </c>
      <c r="U293">
        <v>15.385345929039582</v>
      </c>
      <c r="V293">
        <v>7.8029999999999999</v>
      </c>
      <c r="W293">
        <v>98.974523849801344</v>
      </c>
      <c r="X293">
        <v>0.11488385790225904</v>
      </c>
      <c r="Y293">
        <v>0.15835063333741223</v>
      </c>
      <c r="Z293">
        <v>0.28020065400577809</v>
      </c>
      <c r="AA293">
        <v>183.72326678510535</v>
      </c>
      <c r="AB293">
        <v>6.7474653382587757</v>
      </c>
      <c r="AC293">
        <v>1.5298859320814875</v>
      </c>
      <c r="AD293">
        <v>2.5388741070053635</v>
      </c>
      <c r="AE293">
        <v>1.2601111628963271</v>
      </c>
      <c r="AF293">
        <v>65.3</v>
      </c>
      <c r="AG293">
        <v>1.529533219457636E-2</v>
      </c>
      <c r="AH293">
        <v>7.206999999999999</v>
      </c>
      <c r="AI293">
        <v>3.6765476505560173</v>
      </c>
      <c r="AJ293">
        <v>-18670.408999999985</v>
      </c>
      <c r="AK293">
        <v>0.46014249133929652</v>
      </c>
      <c r="AL293">
        <v>8185246.1639999999</v>
      </c>
      <c r="AM293">
        <v>772.29820960000006</v>
      </c>
    </row>
    <row r="294" spans="1:39" ht="15" x14ac:dyDescent="0.25">
      <c r="A294" t="s">
        <v>467</v>
      </c>
      <c r="B294">
        <v>546318.9</v>
      </c>
      <c r="C294">
        <v>0.56287883512096981</v>
      </c>
      <c r="D294">
        <v>515265.65</v>
      </c>
      <c r="E294">
        <v>4.4825488431341045E-3</v>
      </c>
      <c r="F294">
        <v>0.66444471784773973</v>
      </c>
      <c r="G294">
        <v>20.75</v>
      </c>
      <c r="H294">
        <v>17.288999999999998</v>
      </c>
      <c r="I294">
        <v>0</v>
      </c>
      <c r="J294">
        <v>20.114500000000007</v>
      </c>
      <c r="K294">
        <v>11365.693462975638</v>
      </c>
      <c r="L294">
        <v>762.8698187</v>
      </c>
      <c r="M294">
        <v>918.43068192890337</v>
      </c>
      <c r="N294">
        <v>0.44068464829673043</v>
      </c>
      <c r="O294">
        <v>0.15608195268873862</v>
      </c>
      <c r="P294">
        <v>5.1878872423400538E-3</v>
      </c>
      <c r="Q294">
        <v>9440.608509822403</v>
      </c>
      <c r="R294">
        <v>54.566999999999993</v>
      </c>
      <c r="S294">
        <v>52704.127036487247</v>
      </c>
      <c r="T294">
        <v>11.692964612311469</v>
      </c>
      <c r="U294">
        <v>13.980424408525296</v>
      </c>
      <c r="V294">
        <v>10.143000000000001</v>
      </c>
      <c r="W294">
        <v>75.211458020309578</v>
      </c>
      <c r="X294">
        <v>0.11444874801922809</v>
      </c>
      <c r="Y294">
        <v>0.16615741715017138</v>
      </c>
      <c r="Z294">
        <v>0.2859346623027943</v>
      </c>
      <c r="AA294">
        <v>197.96038104816952</v>
      </c>
      <c r="AB294">
        <v>5.6101702710935113</v>
      </c>
      <c r="AC294">
        <v>1.3999948780940021</v>
      </c>
      <c r="AD294">
        <v>2.6421623548186313</v>
      </c>
      <c r="AE294">
        <v>1.3645887364694185</v>
      </c>
      <c r="AF294">
        <v>82.5</v>
      </c>
      <c r="AG294">
        <v>6.098383743430974E-2</v>
      </c>
      <c r="AH294">
        <v>5.8395000000000001</v>
      </c>
      <c r="AI294">
        <v>3.5472483821755025</v>
      </c>
      <c r="AJ294">
        <v>-20454.915000000037</v>
      </c>
      <c r="AK294">
        <v>0.54611472918720727</v>
      </c>
      <c r="AL294">
        <v>8670544.5114999991</v>
      </c>
      <c r="AM294">
        <v>762.8698187</v>
      </c>
    </row>
    <row r="295" spans="1:39" ht="15" x14ac:dyDescent="0.25">
      <c r="A295" t="s">
        <v>468</v>
      </c>
      <c r="B295">
        <v>627666.35</v>
      </c>
      <c r="C295">
        <v>0.47192355394351532</v>
      </c>
      <c r="D295">
        <v>711466.05</v>
      </c>
      <c r="E295">
        <v>2.1182301444376663E-3</v>
      </c>
      <c r="F295">
        <v>0.65168797169544246</v>
      </c>
      <c r="G295">
        <v>37.6</v>
      </c>
      <c r="H295">
        <v>23.622500000000002</v>
      </c>
      <c r="I295">
        <v>0</v>
      </c>
      <c r="J295">
        <v>37.701499999999982</v>
      </c>
      <c r="K295">
        <v>11185.934766281558</v>
      </c>
      <c r="L295">
        <v>879.79722255000001</v>
      </c>
      <c r="M295">
        <v>1048.256278086717</v>
      </c>
      <c r="N295">
        <v>0.39211914951276627</v>
      </c>
      <c r="O295">
        <v>0.14370286034042901</v>
      </c>
      <c r="P295">
        <v>5.6433473790806757E-3</v>
      </c>
      <c r="Q295">
        <v>9388.3094666148736</v>
      </c>
      <c r="R295">
        <v>59.3765</v>
      </c>
      <c r="S295">
        <v>52398.054971242833</v>
      </c>
      <c r="T295">
        <v>12.353372125335781</v>
      </c>
      <c r="U295">
        <v>14.81726310156375</v>
      </c>
      <c r="V295">
        <v>8.6935000000000002</v>
      </c>
      <c r="W295">
        <v>101.20172802093518</v>
      </c>
      <c r="X295">
        <v>0.11517404889195165</v>
      </c>
      <c r="Y295">
        <v>0.17611011260362058</v>
      </c>
      <c r="Z295">
        <v>0.29665968993051239</v>
      </c>
      <c r="AA295">
        <v>185.81946590620095</v>
      </c>
      <c r="AB295">
        <v>5.7930508072835494</v>
      </c>
      <c r="AC295">
        <v>1.2350807925817566</v>
      </c>
      <c r="AD295">
        <v>2.7655485799938768</v>
      </c>
      <c r="AE295">
        <v>1.4115942159429902</v>
      </c>
      <c r="AF295">
        <v>92.15</v>
      </c>
      <c r="AG295">
        <v>3.0590373145910798E-2</v>
      </c>
      <c r="AH295">
        <v>5.8195000000000006</v>
      </c>
      <c r="AI295">
        <v>3.6663956766264931</v>
      </c>
      <c r="AJ295">
        <v>-17731.555999999982</v>
      </c>
      <c r="AK295">
        <v>0.50261455430289015</v>
      </c>
      <c r="AL295">
        <v>9841354.3389999997</v>
      </c>
      <c r="AM295">
        <v>879.79722255000001</v>
      </c>
    </row>
    <row r="296" spans="1:39" ht="15" x14ac:dyDescent="0.25">
      <c r="A296" t="s">
        <v>469</v>
      </c>
      <c r="B296">
        <v>223793.4</v>
      </c>
      <c r="C296">
        <v>0.38740429426140877</v>
      </c>
      <c r="D296">
        <v>201697.45</v>
      </c>
      <c r="E296">
        <v>3.6513261519088196E-3</v>
      </c>
      <c r="F296">
        <v>0.699000805055769</v>
      </c>
      <c r="G296">
        <v>29.95</v>
      </c>
      <c r="H296">
        <v>19.545500000000001</v>
      </c>
      <c r="I296">
        <v>0</v>
      </c>
      <c r="J296">
        <v>39.686999999999998</v>
      </c>
      <c r="K296">
        <v>11577.090169044803</v>
      </c>
      <c r="L296">
        <v>862.77680959999998</v>
      </c>
      <c r="M296">
        <v>1021.2977767627981</v>
      </c>
      <c r="N296">
        <v>0.35339518842811513</v>
      </c>
      <c r="O296">
        <v>0.14828656232579387</v>
      </c>
      <c r="P296">
        <v>4.2070832915442327E-3</v>
      </c>
      <c r="Q296">
        <v>9780.149480164655</v>
      </c>
      <c r="R296">
        <v>58.930999999999997</v>
      </c>
      <c r="S296">
        <v>55460.421509901404</v>
      </c>
      <c r="T296">
        <v>13.101763078854932</v>
      </c>
      <c r="U296">
        <v>14.640457647078785</v>
      </c>
      <c r="V296">
        <v>10.261000000000001</v>
      </c>
      <c r="W296">
        <v>84.083111743494783</v>
      </c>
      <c r="X296">
        <v>0.11733476060261189</v>
      </c>
      <c r="Y296">
        <v>0.16458300399844378</v>
      </c>
      <c r="Z296">
        <v>0.28661953524978306</v>
      </c>
      <c r="AA296">
        <v>182.91845381561356</v>
      </c>
      <c r="AB296">
        <v>6.4341967034136829</v>
      </c>
      <c r="AC296">
        <v>1.5645935534521453</v>
      </c>
      <c r="AD296">
        <v>2.6653718591945901</v>
      </c>
      <c r="AE296">
        <v>1.1997851996479285</v>
      </c>
      <c r="AF296">
        <v>73.349999999999994</v>
      </c>
      <c r="AG296">
        <v>8.2032911270003922E-2</v>
      </c>
      <c r="AH296">
        <v>6.8495000000000008</v>
      </c>
      <c r="AI296">
        <v>3.6813005759518211</v>
      </c>
      <c r="AJ296">
        <v>-16929.389500000048</v>
      </c>
      <c r="AK296">
        <v>0.5302575171219448</v>
      </c>
      <c r="AL296">
        <v>9988444.9204999991</v>
      </c>
      <c r="AM296">
        <v>862.77680959999998</v>
      </c>
    </row>
    <row r="297" spans="1:39" ht="15" x14ac:dyDescent="0.25">
      <c r="A297" t="s">
        <v>470</v>
      </c>
      <c r="B297">
        <v>430495.55</v>
      </c>
      <c r="C297">
        <v>0.47673082504083519</v>
      </c>
      <c r="D297">
        <v>439894.4</v>
      </c>
      <c r="E297">
        <v>3.541974824751408E-3</v>
      </c>
      <c r="F297">
        <v>0.69689722798329812</v>
      </c>
      <c r="G297">
        <v>29.9</v>
      </c>
      <c r="H297">
        <v>18.749500000000001</v>
      </c>
      <c r="I297">
        <v>0</v>
      </c>
      <c r="J297">
        <v>41.081000000000003</v>
      </c>
      <c r="K297">
        <v>11168.806072097277</v>
      </c>
      <c r="L297">
        <v>943.05721010000013</v>
      </c>
      <c r="M297">
        <v>1122.0987199706603</v>
      </c>
      <c r="N297">
        <v>0.37544525481381502</v>
      </c>
      <c r="O297">
        <v>0.14599098122095996</v>
      </c>
      <c r="P297">
        <v>3.5329631800881983E-3</v>
      </c>
      <c r="Q297">
        <v>9386.7169679824601</v>
      </c>
      <c r="R297">
        <v>62.372</v>
      </c>
      <c r="S297">
        <v>54250.881805938567</v>
      </c>
      <c r="T297">
        <v>11.744853459885848</v>
      </c>
      <c r="U297">
        <v>15.119880877637403</v>
      </c>
      <c r="V297">
        <v>9.673</v>
      </c>
      <c r="W297">
        <v>97.493767197353463</v>
      </c>
      <c r="X297">
        <v>0.11951933960894433</v>
      </c>
      <c r="Y297">
        <v>0.16755642106425217</v>
      </c>
      <c r="Z297">
        <v>0.29227580339431042</v>
      </c>
      <c r="AA297">
        <v>182.89584995772464</v>
      </c>
      <c r="AB297">
        <v>6.2129937022140096</v>
      </c>
      <c r="AC297">
        <v>1.5288015190056892</v>
      </c>
      <c r="AD297">
        <v>2.7688130188063922</v>
      </c>
      <c r="AE297">
        <v>1.363869758800103</v>
      </c>
      <c r="AF297">
        <v>105.1</v>
      </c>
      <c r="AG297">
        <v>7.4524293727267335E-2</v>
      </c>
      <c r="AH297">
        <v>5.3209999999999997</v>
      </c>
      <c r="AI297">
        <v>3.5882310155764441</v>
      </c>
      <c r="AJ297">
        <v>-15490.082499999902</v>
      </c>
      <c r="AK297">
        <v>0.51550572296386798</v>
      </c>
      <c r="AL297">
        <v>10532823.0945</v>
      </c>
      <c r="AM297">
        <v>943.05721010000013</v>
      </c>
    </row>
    <row r="298" spans="1:39" ht="15" x14ac:dyDescent="0.25">
      <c r="A298" t="s">
        <v>471</v>
      </c>
      <c r="B298">
        <v>618702.65</v>
      </c>
      <c r="C298">
        <v>0.4692490300829138</v>
      </c>
      <c r="D298">
        <v>651943.94999999995</v>
      </c>
      <c r="E298">
        <v>8.345856979619478E-3</v>
      </c>
      <c r="F298">
        <v>0.68201116550827068</v>
      </c>
      <c r="G298">
        <v>28.3</v>
      </c>
      <c r="H298">
        <v>31.708499999999997</v>
      </c>
      <c r="I298">
        <v>1.7000000000000001E-2</v>
      </c>
      <c r="J298">
        <v>52.930499999999995</v>
      </c>
      <c r="K298">
        <v>11739.658042491892</v>
      </c>
      <c r="L298">
        <v>1322.3004943000001</v>
      </c>
      <c r="M298">
        <v>1557.0503403165028</v>
      </c>
      <c r="N298">
        <v>0.33870990677281471</v>
      </c>
      <c r="O298">
        <v>0.12681617447989482</v>
      </c>
      <c r="P298">
        <v>5.382976169700431E-3</v>
      </c>
      <c r="Q298">
        <v>9969.7198160879998</v>
      </c>
      <c r="R298">
        <v>84.387</v>
      </c>
      <c r="S298">
        <v>60266.628129925222</v>
      </c>
      <c r="T298">
        <v>13.691682368137272</v>
      </c>
      <c r="U298">
        <v>15.669481013663244</v>
      </c>
      <c r="V298">
        <v>11.618500000000001</v>
      </c>
      <c r="W298">
        <v>113.80991473081723</v>
      </c>
      <c r="X298">
        <v>0.11848318692802647</v>
      </c>
      <c r="Y298">
        <v>0.15089380025904831</v>
      </c>
      <c r="Z298">
        <v>0.28311316827235788</v>
      </c>
      <c r="AA298">
        <v>176.3487959092416</v>
      </c>
      <c r="AB298">
        <v>7.3951726239256965</v>
      </c>
      <c r="AC298">
        <v>1.5886530307767055</v>
      </c>
      <c r="AD298">
        <v>3.3175177422667987</v>
      </c>
      <c r="AE298">
        <v>1.1325480887918873</v>
      </c>
      <c r="AF298">
        <v>62.15</v>
      </c>
      <c r="AG298">
        <v>1.7648324790474727E-2</v>
      </c>
      <c r="AH298">
        <v>17.598500000000001</v>
      </c>
      <c r="AI298">
        <v>3.6469724307606124</v>
      </c>
      <c r="AJ298">
        <v>-25226.803500000038</v>
      </c>
      <c r="AK298">
        <v>0.45176422313279896</v>
      </c>
      <c r="AL298">
        <v>15523355.632500002</v>
      </c>
      <c r="AM298">
        <v>1322.3004943000001</v>
      </c>
    </row>
    <row r="299" spans="1:39" ht="15" x14ac:dyDescent="0.25">
      <c r="A299" t="s">
        <v>472</v>
      </c>
      <c r="B299">
        <v>1717842.5263157894</v>
      </c>
      <c r="C299">
        <v>0.31903357579670644</v>
      </c>
      <c r="D299">
        <v>1648322.9473684211</v>
      </c>
      <c r="E299">
        <v>2.8324656178497719E-3</v>
      </c>
      <c r="F299">
        <v>0.77778357991295455</v>
      </c>
      <c r="G299">
        <v>64.222222222222229</v>
      </c>
      <c r="H299">
        <v>47.311999999999998</v>
      </c>
      <c r="I299">
        <v>1.6E-2</v>
      </c>
      <c r="J299">
        <v>-18.433499999999995</v>
      </c>
      <c r="K299">
        <v>10828.751015155938</v>
      </c>
      <c r="L299">
        <v>3708.1989509500004</v>
      </c>
      <c r="M299">
        <v>4284.0026784172132</v>
      </c>
      <c r="N299">
        <v>0.15298365481567963</v>
      </c>
      <c r="O299">
        <v>0.11471283470133735</v>
      </c>
      <c r="P299">
        <v>8.7235250394838322E-3</v>
      </c>
      <c r="Q299">
        <v>9373.2815240292748</v>
      </c>
      <c r="R299">
        <v>214.34499999999997</v>
      </c>
      <c r="S299">
        <v>66461.011803401067</v>
      </c>
      <c r="T299">
        <v>13.992628706057992</v>
      </c>
      <c r="U299">
        <v>17.30014206512865</v>
      </c>
      <c r="V299">
        <v>21.475999999999999</v>
      </c>
      <c r="W299">
        <v>172.66711449757872</v>
      </c>
      <c r="X299">
        <v>0.11632436951377015</v>
      </c>
      <c r="Y299">
        <v>0.15381768027803536</v>
      </c>
      <c r="Z299">
        <v>0.27606234661992685</v>
      </c>
      <c r="AA299">
        <v>170.88998146597675</v>
      </c>
      <c r="AB299">
        <v>5.5656426796180263</v>
      </c>
      <c r="AC299">
        <v>1.2038518998245289</v>
      </c>
      <c r="AD299">
        <v>2.7909393065944044</v>
      </c>
      <c r="AE299">
        <v>0.91553649549953275</v>
      </c>
      <c r="AF299">
        <v>39.1</v>
      </c>
      <c r="AG299">
        <v>7.3689900794056823E-2</v>
      </c>
      <c r="AH299">
        <v>66.501000000000005</v>
      </c>
      <c r="AI299">
        <v>4.495083892079176</v>
      </c>
      <c r="AJ299">
        <v>4711.8620000001974</v>
      </c>
      <c r="AK299">
        <v>0.33178625546216922</v>
      </c>
      <c r="AL299">
        <v>40155163.1545</v>
      </c>
      <c r="AM299">
        <v>3708.1989509500004</v>
      </c>
    </row>
    <row r="300" spans="1:39" ht="15" x14ac:dyDescent="0.25">
      <c r="A300" t="s">
        <v>473</v>
      </c>
      <c r="B300">
        <v>766339.2</v>
      </c>
      <c r="C300">
        <v>0.41343153139624572</v>
      </c>
      <c r="D300">
        <v>703829.2</v>
      </c>
      <c r="E300">
        <v>2.1272066281984164E-3</v>
      </c>
      <c r="F300">
        <v>0.73271194417481889</v>
      </c>
      <c r="G300">
        <v>87.78947368421052</v>
      </c>
      <c r="H300">
        <v>43.996499999999997</v>
      </c>
      <c r="I300">
        <v>8.9999999999999993E-3</v>
      </c>
      <c r="J300">
        <v>42.285000000000011</v>
      </c>
      <c r="K300">
        <v>10068.086540153487</v>
      </c>
      <c r="L300">
        <v>2172.9436708999997</v>
      </c>
      <c r="M300">
        <v>2493.6948618426177</v>
      </c>
      <c r="N300">
        <v>0.19983821576476749</v>
      </c>
      <c r="O300">
        <v>0.11658961467467283</v>
      </c>
      <c r="P300">
        <v>6.7338737749881531E-3</v>
      </c>
      <c r="Q300">
        <v>8773.0801631978993</v>
      </c>
      <c r="R300">
        <v>125.77849999999998</v>
      </c>
      <c r="S300">
        <v>59151.220892282865</v>
      </c>
      <c r="T300">
        <v>12.962469738468815</v>
      </c>
      <c r="U300">
        <v>17.275954721196385</v>
      </c>
      <c r="V300">
        <v>14.416499999999999</v>
      </c>
      <c r="W300">
        <v>150.7261589775604</v>
      </c>
      <c r="X300">
        <v>0.1140686327770855</v>
      </c>
      <c r="Y300">
        <v>0.15997881441626491</v>
      </c>
      <c r="Z300">
        <v>0.27928096735850627</v>
      </c>
      <c r="AA300">
        <v>144.46214331454993</v>
      </c>
      <c r="AB300">
        <v>6.191982304693636</v>
      </c>
      <c r="AC300">
        <v>1.4304449566608828</v>
      </c>
      <c r="AD300">
        <v>2.9651718496591832</v>
      </c>
      <c r="AE300">
        <v>1.1189991882577408</v>
      </c>
      <c r="AF300">
        <v>72.150000000000006</v>
      </c>
      <c r="AG300">
        <v>4.1464780198065126E-2</v>
      </c>
      <c r="AH300">
        <v>22.116000000000003</v>
      </c>
      <c r="AI300">
        <v>4.118649930714728</v>
      </c>
      <c r="AJ300">
        <v>-8490.2824999999721</v>
      </c>
      <c r="AK300">
        <v>0.38292985278139446</v>
      </c>
      <c r="AL300">
        <v>21877384.925499998</v>
      </c>
      <c r="AM300">
        <v>2172.9436708999997</v>
      </c>
    </row>
    <row r="301" spans="1:39" ht="15" x14ac:dyDescent="0.25">
      <c r="A301" t="s">
        <v>474</v>
      </c>
      <c r="B301">
        <v>4358564.0526315793</v>
      </c>
      <c r="C301">
        <v>0.37110947770942226</v>
      </c>
      <c r="D301">
        <v>3916769</v>
      </c>
      <c r="E301">
        <v>2.4984413569135054E-3</v>
      </c>
      <c r="F301">
        <v>0.77691266083027399</v>
      </c>
      <c r="G301">
        <v>144.25</v>
      </c>
      <c r="H301">
        <v>115.55699999999999</v>
      </c>
      <c r="I301">
        <v>2.5500000000000002E-2</v>
      </c>
      <c r="J301">
        <v>-25.676000000000048</v>
      </c>
      <c r="K301">
        <v>11945.514092993759</v>
      </c>
      <c r="L301">
        <v>7987.1420980499997</v>
      </c>
      <c r="M301">
        <v>9415.2904797786305</v>
      </c>
      <c r="N301">
        <v>0.15688855557057543</v>
      </c>
      <c r="O301">
        <v>0.1208813220733507</v>
      </c>
      <c r="P301">
        <v>3.8010051633377055E-2</v>
      </c>
      <c r="Q301">
        <v>10133.571417675819</v>
      </c>
      <c r="R301">
        <v>435.03549999999996</v>
      </c>
      <c r="S301">
        <v>72400.507533293276</v>
      </c>
      <c r="T301">
        <v>13.753705157395203</v>
      </c>
      <c r="U301">
        <v>18.35974787816167</v>
      </c>
      <c r="V301">
        <v>48.865499999999997</v>
      </c>
      <c r="W301">
        <v>163.45155780765569</v>
      </c>
      <c r="X301">
        <v>0.11616083353113907</v>
      </c>
      <c r="Y301">
        <v>0.14878103431303133</v>
      </c>
      <c r="Z301">
        <v>0.2716136740745147</v>
      </c>
      <c r="AA301">
        <v>156.80234990507614</v>
      </c>
      <c r="AB301">
        <v>6.5556852075488665</v>
      </c>
      <c r="AC301">
        <v>1.2797689133762216</v>
      </c>
      <c r="AD301">
        <v>3.2417751774958314</v>
      </c>
      <c r="AE301">
        <v>0.82437010065250482</v>
      </c>
      <c r="AF301">
        <v>32.6</v>
      </c>
      <c r="AG301">
        <v>8.552867238111693E-2</v>
      </c>
      <c r="AH301">
        <v>126.3075</v>
      </c>
      <c r="AI301">
        <v>4.1385742341055964</v>
      </c>
      <c r="AJ301">
        <v>174290.86250000075</v>
      </c>
      <c r="AK301">
        <v>0.37823224942495698</v>
      </c>
      <c r="AL301">
        <v>95410518.495000005</v>
      </c>
      <c r="AM301">
        <v>7987.1420980499997</v>
      </c>
    </row>
    <row r="302" spans="1:39" ht="15" x14ac:dyDescent="0.25">
      <c r="A302" t="s">
        <v>475</v>
      </c>
      <c r="B302">
        <v>58795.199999999997</v>
      </c>
      <c r="C302">
        <v>0.30726940184489654</v>
      </c>
      <c r="D302">
        <v>45813.95</v>
      </c>
      <c r="E302">
        <v>2.6893168537646937E-3</v>
      </c>
      <c r="F302">
        <v>0.71725669524011304</v>
      </c>
      <c r="G302">
        <v>50.95</v>
      </c>
      <c r="H302">
        <v>55.0715</v>
      </c>
      <c r="I302">
        <v>2.8999999999999998E-2</v>
      </c>
      <c r="J302">
        <v>54.291999999999973</v>
      </c>
      <c r="K302">
        <v>10278.540076240048</v>
      </c>
      <c r="L302">
        <v>1641.34867295</v>
      </c>
      <c r="M302">
        <v>1922.4953873960221</v>
      </c>
      <c r="N302">
        <v>0.33637549400621392</v>
      </c>
      <c r="O302">
        <v>0.12533875589045357</v>
      </c>
      <c r="P302">
        <v>5.8569570612452358E-3</v>
      </c>
      <c r="Q302">
        <v>8775.4010878803419</v>
      </c>
      <c r="R302">
        <v>101.8535</v>
      </c>
      <c r="S302">
        <v>55044.331319002289</v>
      </c>
      <c r="T302">
        <v>13.243531150132297</v>
      </c>
      <c r="U302">
        <v>16.114798931308201</v>
      </c>
      <c r="V302">
        <v>12.0535</v>
      </c>
      <c r="W302">
        <v>136.17195610818436</v>
      </c>
      <c r="X302">
        <v>0.11619771472626649</v>
      </c>
      <c r="Y302">
        <v>0.16303789709010405</v>
      </c>
      <c r="Z302">
        <v>0.28613862104569154</v>
      </c>
      <c r="AA302">
        <v>160.63625258009503</v>
      </c>
      <c r="AB302">
        <v>6.4993508346541624</v>
      </c>
      <c r="AC302">
        <v>1.3003912309826173</v>
      </c>
      <c r="AD302">
        <v>3.0229422085480513</v>
      </c>
      <c r="AE302">
        <v>1.2543850422437446</v>
      </c>
      <c r="AF302">
        <v>73.45</v>
      </c>
      <c r="AG302">
        <v>3.2031629761987292E-2</v>
      </c>
      <c r="AH302">
        <v>16.944210526315786</v>
      </c>
      <c r="AI302">
        <v>3.5914553234231406</v>
      </c>
      <c r="AJ302">
        <v>-3740.031500000041</v>
      </c>
      <c r="AK302">
        <v>0.45438327710617282</v>
      </c>
      <c r="AL302">
        <v>16870668.114</v>
      </c>
      <c r="AM302">
        <v>1641.34867295</v>
      </c>
    </row>
    <row r="303" spans="1:39" ht="15" x14ac:dyDescent="0.25">
      <c r="A303" t="s">
        <v>476</v>
      </c>
      <c r="B303">
        <v>414277.66666666669</v>
      </c>
      <c r="C303">
        <v>0.37995086244200166</v>
      </c>
      <c r="D303">
        <v>416592.19047619047</v>
      </c>
      <c r="E303">
        <v>9.6194382642815111E-4</v>
      </c>
      <c r="F303">
        <v>0.6952339198639097</v>
      </c>
      <c r="G303">
        <v>45.904761904761905</v>
      </c>
      <c r="H303">
        <v>37.97523809523809</v>
      </c>
      <c r="I303">
        <v>0</v>
      </c>
      <c r="J303">
        <v>26.433333333333351</v>
      </c>
      <c r="K303">
        <v>10595.348371998987</v>
      </c>
      <c r="L303">
        <v>1191.948532904762</v>
      </c>
      <c r="M303">
        <v>1432.2696887193636</v>
      </c>
      <c r="N303">
        <v>0.38507226660160576</v>
      </c>
      <c r="O303">
        <v>0.14848595953025864</v>
      </c>
      <c r="P303">
        <v>5.1145941155062088E-3</v>
      </c>
      <c r="Q303">
        <v>8817.5502470565607</v>
      </c>
      <c r="R303">
        <v>76.125238095238103</v>
      </c>
      <c r="S303">
        <v>53968.500340916915</v>
      </c>
      <c r="T303">
        <v>13.268235927012505</v>
      </c>
      <c r="U303">
        <v>15.65773142690929</v>
      </c>
      <c r="V303">
        <v>12.000476190476192</v>
      </c>
      <c r="W303">
        <v>99.325102936391389</v>
      </c>
      <c r="X303">
        <v>0.12043064605450557</v>
      </c>
      <c r="Y303">
        <v>0.16177164213814785</v>
      </c>
      <c r="Z303">
        <v>0.28791591926314869</v>
      </c>
      <c r="AA303">
        <v>165.27199694238351</v>
      </c>
      <c r="AB303">
        <v>6.0382141453403628</v>
      </c>
      <c r="AC303">
        <v>1.4752868832050976</v>
      </c>
      <c r="AD303">
        <v>2.6728691269570768</v>
      </c>
      <c r="AE303">
        <v>1.343991918705546</v>
      </c>
      <c r="AF303">
        <v>98.333333333333329</v>
      </c>
      <c r="AG303">
        <v>2.5499648617578769E-2</v>
      </c>
      <c r="AH303">
        <v>8.5047619047619047</v>
      </c>
      <c r="AI303">
        <v>3.5115638720849502</v>
      </c>
      <c r="AJ303">
        <v>-124.28809523803648</v>
      </c>
      <c r="AK303">
        <v>0.46703194555844263</v>
      </c>
      <c r="AL303">
        <v>12629109.947619047</v>
      </c>
      <c r="AM303">
        <v>1191.948532904762</v>
      </c>
    </row>
    <row r="304" spans="1:39" ht="15" x14ac:dyDescent="0.25">
      <c r="A304" t="s">
        <v>477</v>
      </c>
      <c r="B304">
        <v>598022</v>
      </c>
      <c r="C304">
        <v>0.39399684040619032</v>
      </c>
      <c r="D304">
        <v>533047.76190476189</v>
      </c>
      <c r="E304">
        <v>3.0588394930666347E-3</v>
      </c>
      <c r="F304">
        <v>0.74301965427357819</v>
      </c>
      <c r="G304">
        <v>42.904761904761905</v>
      </c>
      <c r="H304">
        <v>56.208095238095233</v>
      </c>
      <c r="I304">
        <v>2.9523809523809525E-2</v>
      </c>
      <c r="J304">
        <v>37.71285714285716</v>
      </c>
      <c r="K304">
        <v>11432.421877258228</v>
      </c>
      <c r="L304">
        <v>2159.4194915714288</v>
      </c>
      <c r="M304">
        <v>2587.3582430343413</v>
      </c>
      <c r="N304">
        <v>0.38087731043360057</v>
      </c>
      <c r="O304">
        <v>0.13128591120233943</v>
      </c>
      <c r="P304">
        <v>1.2283051250228527E-2</v>
      </c>
      <c r="Q304">
        <v>9541.5448185739988</v>
      </c>
      <c r="R304">
        <v>136.07619047619045</v>
      </c>
      <c r="S304">
        <v>62286.570107782747</v>
      </c>
      <c r="T304">
        <v>13.491741321388576</v>
      </c>
      <c r="U304">
        <v>15.869194191979282</v>
      </c>
      <c r="V304">
        <v>16.30952380952381</v>
      </c>
      <c r="W304">
        <v>132.40236298686131</v>
      </c>
      <c r="X304">
        <v>0.12025570437707263</v>
      </c>
      <c r="Y304">
        <v>0.15352781821673178</v>
      </c>
      <c r="Z304">
        <v>0.28001644531390707</v>
      </c>
      <c r="AA304">
        <v>175.73503811920841</v>
      </c>
      <c r="AB304">
        <v>6.3014870804456011</v>
      </c>
      <c r="AC304">
        <v>1.3719982459968689</v>
      </c>
      <c r="AD304">
        <v>3.4679524905828054</v>
      </c>
      <c r="AE304">
        <v>1.0508855899443001</v>
      </c>
      <c r="AF304">
        <v>39.952380952380949</v>
      </c>
      <c r="AG304">
        <v>4.3326546114730337E-2</v>
      </c>
      <c r="AH304">
        <v>43.022857142857141</v>
      </c>
      <c r="AI304">
        <v>3.5516341945139915</v>
      </c>
      <c r="AJ304">
        <v>10089.515238095191</v>
      </c>
      <c r="AK304">
        <v>0.43842899450405382</v>
      </c>
      <c r="AL304">
        <v>24687394.637619048</v>
      </c>
      <c r="AM304">
        <v>2159.4194915714288</v>
      </c>
    </row>
    <row r="305" spans="1:39" ht="15" x14ac:dyDescent="0.25">
      <c r="A305" t="s">
        <v>478</v>
      </c>
      <c r="B305">
        <v>198201.13636363635</v>
      </c>
      <c r="C305">
        <v>0.3126736964680607</v>
      </c>
      <c r="D305">
        <v>123853.68181818182</v>
      </c>
      <c r="E305">
        <v>4.7314674593785045E-3</v>
      </c>
      <c r="F305">
        <v>0.7240056020889849</v>
      </c>
      <c r="G305">
        <v>45.227272727272727</v>
      </c>
      <c r="H305">
        <v>53.534545454545452</v>
      </c>
      <c r="I305">
        <v>2.6363636363636363E-2</v>
      </c>
      <c r="J305">
        <v>65.739090909090834</v>
      </c>
      <c r="K305">
        <v>10136.938875551392</v>
      </c>
      <c r="L305">
        <v>1833.9630356818182</v>
      </c>
      <c r="M305">
        <v>2185.0821736467474</v>
      </c>
      <c r="N305">
        <v>0.39304301597294128</v>
      </c>
      <c r="O305">
        <v>0.13035663839530312</v>
      </c>
      <c r="P305">
        <v>7.3283687305288276E-3</v>
      </c>
      <c r="Q305">
        <v>8508.0421308369332</v>
      </c>
      <c r="R305">
        <v>113.41136363636365</v>
      </c>
      <c r="S305">
        <v>55502.831053485897</v>
      </c>
      <c r="T305">
        <v>13.462656058996812</v>
      </c>
      <c r="U305">
        <v>16.17089308230296</v>
      </c>
      <c r="V305">
        <v>14.072727272727274</v>
      </c>
      <c r="W305">
        <v>130.32037075258401</v>
      </c>
      <c r="X305">
        <v>0.1170801255794376</v>
      </c>
      <c r="Y305">
        <v>0.16849611666019343</v>
      </c>
      <c r="Z305">
        <v>0.29133303758669682</v>
      </c>
      <c r="AA305">
        <v>162.02356399307504</v>
      </c>
      <c r="AB305">
        <v>6.2535510566840982</v>
      </c>
      <c r="AC305">
        <v>1.3206405346635677</v>
      </c>
      <c r="AD305">
        <v>2.9717825183431117</v>
      </c>
      <c r="AE305">
        <v>1.1698599412259201</v>
      </c>
      <c r="AF305">
        <v>49.454545454545453</v>
      </c>
      <c r="AG305">
        <v>2.1372448485122153E-2</v>
      </c>
      <c r="AH305">
        <v>27.989090909090908</v>
      </c>
      <c r="AI305">
        <v>3.431989364098158</v>
      </c>
      <c r="AJ305">
        <v>-2378.677727272734</v>
      </c>
      <c r="AK305">
        <v>0.44005863091249425</v>
      </c>
      <c r="AL305">
        <v>18590771.192727271</v>
      </c>
      <c r="AM305">
        <v>1833.9630356818182</v>
      </c>
    </row>
    <row r="306" spans="1:39" ht="15" x14ac:dyDescent="0.25">
      <c r="A306" t="s">
        <v>479</v>
      </c>
      <c r="B306">
        <v>185316.55</v>
      </c>
      <c r="C306">
        <v>0.39824388191312399</v>
      </c>
      <c r="D306">
        <v>178560</v>
      </c>
      <c r="E306">
        <v>2.9376445909845197E-3</v>
      </c>
      <c r="F306">
        <v>0.70048841689815156</v>
      </c>
      <c r="G306">
        <v>43.222222222222221</v>
      </c>
      <c r="H306">
        <v>27.284499999999998</v>
      </c>
      <c r="I306">
        <v>0</v>
      </c>
      <c r="J306">
        <v>80.971499999999992</v>
      </c>
      <c r="K306">
        <v>10528.494405550993</v>
      </c>
      <c r="L306">
        <v>1228.8566202</v>
      </c>
      <c r="M306">
        <v>1456.6071169408049</v>
      </c>
      <c r="N306">
        <v>0.36251945505855371</v>
      </c>
      <c r="O306">
        <v>0.13702984256421555</v>
      </c>
      <c r="P306">
        <v>1.0319806470128338E-3</v>
      </c>
      <c r="Q306">
        <v>8882.2922121736319</v>
      </c>
      <c r="R306">
        <v>76.598500000000001</v>
      </c>
      <c r="S306">
        <v>54506.996873306918</v>
      </c>
      <c r="T306">
        <v>12.416039478579867</v>
      </c>
      <c r="U306">
        <v>16.042828778631431</v>
      </c>
      <c r="V306">
        <v>10.754999999999999</v>
      </c>
      <c r="W306">
        <v>114.25909997210597</v>
      </c>
      <c r="X306">
        <v>0.11493146719091483</v>
      </c>
      <c r="Y306">
        <v>0.17287837240257511</v>
      </c>
      <c r="Z306">
        <v>0.29459862691857747</v>
      </c>
      <c r="AA306">
        <v>180.2147592808322</v>
      </c>
      <c r="AB306">
        <v>6.2870578633159049</v>
      </c>
      <c r="AC306">
        <v>1.3400948937970658</v>
      </c>
      <c r="AD306">
        <v>2.8122204177675147</v>
      </c>
      <c r="AE306">
        <v>1.2956764002819419</v>
      </c>
      <c r="AF306">
        <v>88.45</v>
      </c>
      <c r="AG306">
        <v>9.9785839186193569E-3</v>
      </c>
      <c r="AH306">
        <v>9.3389473684210529</v>
      </c>
      <c r="AI306">
        <v>3.8192211754304428</v>
      </c>
      <c r="AJ306">
        <v>-23350.207000000053</v>
      </c>
      <c r="AK306">
        <v>0.46276757650330796</v>
      </c>
      <c r="AL306">
        <v>12938010.051000001</v>
      </c>
      <c r="AM306">
        <v>1228.8566202</v>
      </c>
    </row>
    <row r="307" spans="1:39" ht="15" x14ac:dyDescent="0.25">
      <c r="A307" t="s">
        <v>480</v>
      </c>
      <c r="B307">
        <v>365727.7</v>
      </c>
      <c r="C307">
        <v>0.40146860290361308</v>
      </c>
      <c r="D307">
        <v>357103.3</v>
      </c>
      <c r="E307">
        <v>6.7359592460094911E-3</v>
      </c>
      <c r="F307">
        <v>0.68164955943931294</v>
      </c>
      <c r="G307">
        <v>35.611111111111114</v>
      </c>
      <c r="H307">
        <v>23.491904761904763</v>
      </c>
      <c r="I307">
        <v>0</v>
      </c>
      <c r="J307">
        <v>5.9785714285714278</v>
      </c>
      <c r="K307">
        <v>11636.251373347464</v>
      </c>
      <c r="L307">
        <v>1003.8666642857144</v>
      </c>
      <c r="M307">
        <v>1248.9823083642168</v>
      </c>
      <c r="N307">
        <v>0.54118448845697698</v>
      </c>
      <c r="O307">
        <v>0.15606029081850248</v>
      </c>
      <c r="P307">
        <v>3.3837758367260304E-3</v>
      </c>
      <c r="Q307">
        <v>9352.6103394140337</v>
      </c>
      <c r="R307">
        <v>67.738095238095241</v>
      </c>
      <c r="S307">
        <v>52855.718804920914</v>
      </c>
      <c r="T307">
        <v>12.345869947275922</v>
      </c>
      <c r="U307">
        <v>14.819824217926188</v>
      </c>
      <c r="V307">
        <v>10.126666666666667</v>
      </c>
      <c r="W307">
        <v>99.131007006489227</v>
      </c>
      <c r="X307">
        <v>0.1120043541132002</v>
      </c>
      <c r="Y307">
        <v>0.18630997623481863</v>
      </c>
      <c r="Z307">
        <v>0.30492259160747703</v>
      </c>
      <c r="AA307">
        <v>191.17071179812038</v>
      </c>
      <c r="AB307">
        <v>6.4301586706857483</v>
      </c>
      <c r="AC307">
        <v>1.4234806759521086</v>
      </c>
      <c r="AD307">
        <v>2.9324620531261196</v>
      </c>
      <c r="AE307">
        <v>1.312494806499825</v>
      </c>
      <c r="AF307">
        <v>95.80952380952381</v>
      </c>
      <c r="AG307">
        <v>3.2757583559337042E-2</v>
      </c>
      <c r="AH307">
        <v>6.9942857142857155</v>
      </c>
      <c r="AI307">
        <v>3.4066306312313634</v>
      </c>
      <c r="AJ307">
        <v>-49487.208571428549</v>
      </c>
      <c r="AK307">
        <v>0.52203833133532995</v>
      </c>
      <c r="AL307">
        <v>11681244.850952381</v>
      </c>
      <c r="AM307">
        <v>1003.8666642857144</v>
      </c>
    </row>
    <row r="308" spans="1:39" ht="15" x14ac:dyDescent="0.25">
      <c r="A308" t="s">
        <v>481</v>
      </c>
      <c r="B308">
        <v>887830.75</v>
      </c>
      <c r="C308">
        <v>0.43317167801466877</v>
      </c>
      <c r="D308">
        <v>795918.65</v>
      </c>
      <c r="E308">
        <v>4.2667204513312101E-3</v>
      </c>
      <c r="F308">
        <v>0.71648542905227808</v>
      </c>
      <c r="G308">
        <v>56.35</v>
      </c>
      <c r="H308">
        <v>34.588499999999996</v>
      </c>
      <c r="I308">
        <v>0</v>
      </c>
      <c r="J308">
        <v>48.627000000000002</v>
      </c>
      <c r="K308">
        <v>10344.305706271602</v>
      </c>
      <c r="L308">
        <v>1825.8409533999998</v>
      </c>
      <c r="M308">
        <v>2089.6025199012374</v>
      </c>
      <c r="N308">
        <v>0.20485167656772313</v>
      </c>
      <c r="O308">
        <v>0.1129751472689253</v>
      </c>
      <c r="P308">
        <v>5.2319638696959473E-3</v>
      </c>
      <c r="Q308">
        <v>9038.5883502345132</v>
      </c>
      <c r="R308">
        <v>107.69899999999998</v>
      </c>
      <c r="S308">
        <v>60303.55438769162</v>
      </c>
      <c r="T308">
        <v>13.65193734389363</v>
      </c>
      <c r="U308">
        <v>16.953183905143035</v>
      </c>
      <c r="V308">
        <v>12.571000000000002</v>
      </c>
      <c r="W308">
        <v>145.24230000795481</v>
      </c>
      <c r="X308">
        <v>0.11523252444596041</v>
      </c>
      <c r="Y308">
        <v>0.16051287281067023</v>
      </c>
      <c r="Z308">
        <v>0.281022373200641</v>
      </c>
      <c r="AA308">
        <v>160.01673062264439</v>
      </c>
      <c r="AB308">
        <v>6.0920464661932581</v>
      </c>
      <c r="AC308">
        <v>1.3161062751848185</v>
      </c>
      <c r="AD308">
        <v>2.9203470366583817</v>
      </c>
      <c r="AE308">
        <v>1.0250664206743791</v>
      </c>
      <c r="AF308">
        <v>52.35</v>
      </c>
      <c r="AG308">
        <v>6.0181942712301394E-2</v>
      </c>
      <c r="AH308">
        <v>28.337</v>
      </c>
      <c r="AI308">
        <v>4.2038951894951273</v>
      </c>
      <c r="AJ308">
        <v>-13601.412499999977</v>
      </c>
      <c r="AK308">
        <v>0.35691346555060904</v>
      </c>
      <c r="AL308">
        <v>18887056.993000001</v>
      </c>
      <c r="AM308">
        <v>1825.8409533999998</v>
      </c>
    </row>
    <row r="309" spans="1:39" ht="15" x14ac:dyDescent="0.25">
      <c r="A309" t="s">
        <v>482</v>
      </c>
      <c r="B309">
        <v>480553.66666666669</v>
      </c>
      <c r="C309">
        <v>0.3770146081819909</v>
      </c>
      <c r="D309">
        <v>452540.85714285716</v>
      </c>
      <c r="E309">
        <v>4.4543613964894225E-3</v>
      </c>
      <c r="F309">
        <v>0.72111408479508654</v>
      </c>
      <c r="G309">
        <v>62.4</v>
      </c>
      <c r="H309">
        <v>32.231904761904765</v>
      </c>
      <c r="I309">
        <v>0</v>
      </c>
      <c r="J309">
        <v>64.663333333333327</v>
      </c>
      <c r="K309">
        <v>10321.465563143307</v>
      </c>
      <c r="L309">
        <v>1586.7249541904762</v>
      </c>
      <c r="M309">
        <v>1865.4795134898534</v>
      </c>
      <c r="N309">
        <v>0.33772853881857151</v>
      </c>
      <c r="O309">
        <v>0.13608118704849842</v>
      </c>
      <c r="P309">
        <v>1.4311759959842805E-3</v>
      </c>
      <c r="Q309">
        <v>8779.1513412115637</v>
      </c>
      <c r="R309">
        <v>98.574761904761914</v>
      </c>
      <c r="S309">
        <v>55036.782862415275</v>
      </c>
      <c r="T309">
        <v>13.005840382209296</v>
      </c>
      <c r="U309">
        <v>16.096665348514783</v>
      </c>
      <c r="V309">
        <v>14.339047619047619</v>
      </c>
      <c r="W309">
        <v>110.65762499335813</v>
      </c>
      <c r="X309">
        <v>0.11680605860083222</v>
      </c>
      <c r="Y309">
        <v>0.16855572960837129</v>
      </c>
      <c r="Z309">
        <v>0.29098280738862931</v>
      </c>
      <c r="AA309">
        <v>168.94250323998256</v>
      </c>
      <c r="AB309">
        <v>6.008619003792786</v>
      </c>
      <c r="AC309">
        <v>1.3423336941196451</v>
      </c>
      <c r="AD309">
        <v>2.8554346338161047</v>
      </c>
      <c r="AE309">
        <v>1.2405496687309197</v>
      </c>
      <c r="AF309">
        <v>97.952380952380949</v>
      </c>
      <c r="AG309">
        <v>2.0776874217266046E-2</v>
      </c>
      <c r="AH309">
        <v>12.212857142857144</v>
      </c>
      <c r="AI309">
        <v>3.3780190812335618</v>
      </c>
      <c r="AJ309">
        <v>-21735.351904761861</v>
      </c>
      <c r="AK309">
        <v>0.44232502066258916</v>
      </c>
      <c r="AL309">
        <v>16377326.972857144</v>
      </c>
      <c r="AM309">
        <v>1586.7249541904762</v>
      </c>
    </row>
    <row r="310" spans="1:39" ht="15" x14ac:dyDescent="0.25">
      <c r="A310" t="s">
        <v>483</v>
      </c>
      <c r="B310">
        <v>500007.09523809527</v>
      </c>
      <c r="C310">
        <v>0.35837474955218518</v>
      </c>
      <c r="D310">
        <v>526160.04761904757</v>
      </c>
      <c r="E310">
        <v>3.2932641964383137E-3</v>
      </c>
      <c r="F310">
        <v>0.7050434231495647</v>
      </c>
      <c r="G310">
        <v>59.35</v>
      </c>
      <c r="H310">
        <v>33.107619047619046</v>
      </c>
      <c r="I310">
        <v>0</v>
      </c>
      <c r="J310">
        <v>34.786190476190484</v>
      </c>
      <c r="K310">
        <v>10290.311125494693</v>
      </c>
      <c r="L310">
        <v>1398.528135809524</v>
      </c>
      <c r="M310">
        <v>1633.9727824973586</v>
      </c>
      <c r="N310">
        <v>0.31701259943380139</v>
      </c>
      <c r="O310">
        <v>0.13014684479889871</v>
      </c>
      <c r="P310">
        <v>1.7649654278103083E-3</v>
      </c>
      <c r="Q310">
        <v>8807.5455046702173</v>
      </c>
      <c r="R310">
        <v>85.772857142857148</v>
      </c>
      <c r="S310">
        <v>55858.56717354252</v>
      </c>
      <c r="T310">
        <v>13.56906114155327</v>
      </c>
      <c r="U310">
        <v>16.30501982090016</v>
      </c>
      <c r="V310">
        <v>11.636190476190476</v>
      </c>
      <c r="W310">
        <v>120.1878001800622</v>
      </c>
      <c r="X310">
        <v>0.11574531249921548</v>
      </c>
      <c r="Y310">
        <v>0.1679518403604135</v>
      </c>
      <c r="Z310">
        <v>0.28976120167415775</v>
      </c>
      <c r="AA310">
        <v>169.90873245435114</v>
      </c>
      <c r="AB310">
        <v>6.0339992905904039</v>
      </c>
      <c r="AC310">
        <v>1.3636459545116146</v>
      </c>
      <c r="AD310">
        <v>2.742700259415459</v>
      </c>
      <c r="AE310">
        <v>1.2243606798258653</v>
      </c>
      <c r="AF310">
        <v>84.714285714285708</v>
      </c>
      <c r="AG310">
        <v>2.2144585762956765E-2</v>
      </c>
      <c r="AH310">
        <v>10.607142857142858</v>
      </c>
      <c r="AI310">
        <v>3.365315160673644</v>
      </c>
      <c r="AJ310">
        <v>-2730.2352380952216</v>
      </c>
      <c r="AK310">
        <v>0.43100339202075683</v>
      </c>
      <c r="AL310">
        <v>14391289.635238096</v>
      </c>
      <c r="AM310">
        <v>1398.528135809524</v>
      </c>
    </row>
    <row r="311" spans="1:39" ht="15" x14ac:dyDescent="0.25">
      <c r="A311" t="s">
        <v>484</v>
      </c>
      <c r="B311">
        <v>4654664.5999999996</v>
      </c>
      <c r="C311">
        <v>0.4189382349330501</v>
      </c>
      <c r="D311">
        <v>4652609.3499999996</v>
      </c>
      <c r="E311">
        <v>2.4643463130711563E-3</v>
      </c>
      <c r="F311">
        <v>0.75278344018945986</v>
      </c>
      <c r="G311">
        <v>162.05263157894737</v>
      </c>
      <c r="H311">
        <v>175.04950000000002</v>
      </c>
      <c r="I311">
        <v>4.9000000000000002E-2</v>
      </c>
      <c r="J311">
        <v>-17.113500000000002</v>
      </c>
      <c r="K311">
        <v>11379.880755482078</v>
      </c>
      <c r="L311">
        <v>7570.7337133999999</v>
      </c>
      <c r="M311">
        <v>9091.2003822846964</v>
      </c>
      <c r="N311">
        <v>0.29243848114500776</v>
      </c>
      <c r="O311">
        <v>0.13508664605252713</v>
      </c>
      <c r="P311">
        <v>3.6908491921387523E-2</v>
      </c>
      <c r="Q311">
        <v>9476.6415068665283</v>
      </c>
      <c r="R311">
        <v>439.73549999999994</v>
      </c>
      <c r="S311">
        <v>67961.307474606889</v>
      </c>
      <c r="T311">
        <v>12.954605666360802</v>
      </c>
      <c r="U311">
        <v>17.216562486767611</v>
      </c>
      <c r="V311">
        <v>46.564</v>
      </c>
      <c r="W311">
        <v>162.58770108667639</v>
      </c>
      <c r="X311">
        <v>0.11742126741250894</v>
      </c>
      <c r="Y311">
        <v>0.15087789524785844</v>
      </c>
      <c r="Z311">
        <v>0.27427114272375619</v>
      </c>
      <c r="AA311">
        <v>151.52123207947676</v>
      </c>
      <c r="AB311">
        <v>6.1697625441439827</v>
      </c>
      <c r="AC311">
        <v>1.1960773720849891</v>
      </c>
      <c r="AD311">
        <v>3.2889625467766472</v>
      </c>
      <c r="AE311">
        <v>0.85645847690447285</v>
      </c>
      <c r="AF311">
        <v>35.549999999999997</v>
      </c>
      <c r="AG311">
        <v>9.4341065123132992E-2</v>
      </c>
      <c r="AH311">
        <v>123.01750000000001</v>
      </c>
      <c r="AI311">
        <v>3.7077450227426461</v>
      </c>
      <c r="AJ311">
        <v>134627.15599999949</v>
      </c>
      <c r="AK311">
        <v>0.42294575974251331</v>
      </c>
      <c r="AL311">
        <v>86154046.890000015</v>
      </c>
      <c r="AM311">
        <v>7570.7337133999999</v>
      </c>
    </row>
    <row r="312" spans="1:39" ht="15" x14ac:dyDescent="0.25">
      <c r="A312" t="s">
        <v>485</v>
      </c>
      <c r="B312">
        <v>371795.90476190473</v>
      </c>
      <c r="C312">
        <v>0.35226261606918396</v>
      </c>
      <c r="D312">
        <v>356241.28571428574</v>
      </c>
      <c r="E312">
        <v>7.9641614245587675E-3</v>
      </c>
      <c r="F312">
        <v>0.67466057880406149</v>
      </c>
      <c r="G312">
        <v>28.722222222222221</v>
      </c>
      <c r="H312">
        <v>20.108095238095238</v>
      </c>
      <c r="I312">
        <v>0</v>
      </c>
      <c r="J312">
        <v>6.4219047619047842</v>
      </c>
      <c r="K312">
        <v>11443.694747075871</v>
      </c>
      <c r="L312">
        <v>826.15491261904776</v>
      </c>
      <c r="M312">
        <v>1001.2926913604388</v>
      </c>
      <c r="N312">
        <v>0.44711136959191411</v>
      </c>
      <c r="O312">
        <v>0.15296831193597948</v>
      </c>
      <c r="P312">
        <v>3.3435289374313527E-3</v>
      </c>
      <c r="Q312">
        <v>9442.058965759732</v>
      </c>
      <c r="R312">
        <v>55.989999999999995</v>
      </c>
      <c r="S312">
        <v>52782.842174197773</v>
      </c>
      <c r="T312">
        <v>12.733566368143972</v>
      </c>
      <c r="U312">
        <v>14.755401189838324</v>
      </c>
      <c r="V312">
        <v>8.9123809523809534</v>
      </c>
      <c r="W312">
        <v>92.697441574054295</v>
      </c>
      <c r="X312">
        <v>0.11346324358701002</v>
      </c>
      <c r="Y312">
        <v>0.18014776894861806</v>
      </c>
      <c r="Z312">
        <v>0.29835144786379908</v>
      </c>
      <c r="AA312">
        <v>181.52389443214398</v>
      </c>
      <c r="AB312">
        <v>6.2067661457896728</v>
      </c>
      <c r="AC312">
        <v>1.4395026107355786</v>
      </c>
      <c r="AD312">
        <v>2.985463375399771</v>
      </c>
      <c r="AE312">
        <v>1.2605006403777346</v>
      </c>
      <c r="AF312">
        <v>65.428571428571431</v>
      </c>
      <c r="AG312">
        <v>3.655872762230547E-2</v>
      </c>
      <c r="AH312">
        <v>8.3090476190476164</v>
      </c>
      <c r="AI312">
        <v>3.5750382672206902</v>
      </c>
      <c r="AJ312">
        <v>-26121.87285714288</v>
      </c>
      <c r="AK312">
        <v>0.5031442964581222</v>
      </c>
      <c r="AL312">
        <v>9454264.6338095237</v>
      </c>
      <c r="AM312">
        <v>826.15491261904776</v>
      </c>
    </row>
    <row r="313" spans="1:39" ht="15" x14ac:dyDescent="0.25">
      <c r="A313" t="s">
        <v>486</v>
      </c>
      <c r="B313">
        <v>569033.55000000005</v>
      </c>
      <c r="C313">
        <v>0.3907665196648325</v>
      </c>
      <c r="D313">
        <v>696537.9</v>
      </c>
      <c r="E313">
        <v>6.3178263776790169E-3</v>
      </c>
      <c r="F313">
        <v>0.70663694706307456</v>
      </c>
      <c r="G313">
        <v>51.4</v>
      </c>
      <c r="H313">
        <v>57.24649999999999</v>
      </c>
      <c r="I313">
        <v>0.05</v>
      </c>
      <c r="J313">
        <v>18.631</v>
      </c>
      <c r="K313">
        <v>10366.098637000305</v>
      </c>
      <c r="L313">
        <v>1982.1187343000001</v>
      </c>
      <c r="M313">
        <v>2390.7019805421683</v>
      </c>
      <c r="N313">
        <v>0.44857202076948249</v>
      </c>
      <c r="O313">
        <v>0.14028084727638504</v>
      </c>
      <c r="P313">
        <v>4.7429685907893291E-3</v>
      </c>
      <c r="Q313">
        <v>8594.4791434607596</v>
      </c>
      <c r="R313">
        <v>121.63900000000001</v>
      </c>
      <c r="S313">
        <v>55649.413822869297</v>
      </c>
      <c r="T313">
        <v>13.631729955030869</v>
      </c>
      <c r="U313">
        <v>16.295092316608983</v>
      </c>
      <c r="V313">
        <v>15.908000000000001</v>
      </c>
      <c r="W313">
        <v>124.59886436384211</v>
      </c>
      <c r="X313">
        <v>0.11629543004114583</v>
      </c>
      <c r="Y313">
        <v>0.17340355708652133</v>
      </c>
      <c r="Z313">
        <v>0.29475239552620874</v>
      </c>
      <c r="AA313">
        <v>167.46014971561331</v>
      </c>
      <c r="AB313">
        <v>6.1408700993203604</v>
      </c>
      <c r="AC313">
        <v>1.398658301446196</v>
      </c>
      <c r="AD313">
        <v>2.9609817070617259</v>
      </c>
      <c r="AE313">
        <v>1.2900504637173114</v>
      </c>
      <c r="AF313">
        <v>124.9</v>
      </c>
      <c r="AG313">
        <v>1.9190947552314687E-2</v>
      </c>
      <c r="AH313">
        <v>11.4315</v>
      </c>
      <c r="AI313">
        <v>3.2498328954119375</v>
      </c>
      <c r="AJ313">
        <v>4788.7504999999655</v>
      </c>
      <c r="AK313">
        <v>0.49273172231162521</v>
      </c>
      <c r="AL313">
        <v>20546838.309999999</v>
      </c>
      <c r="AM313">
        <v>1982.1187343000001</v>
      </c>
    </row>
    <row r="314" spans="1:39" ht="15" x14ac:dyDescent="0.25">
      <c r="A314" t="s">
        <v>487</v>
      </c>
      <c r="B314">
        <v>1493108.8</v>
      </c>
      <c r="C314">
        <v>0.34792096054424915</v>
      </c>
      <c r="D314">
        <v>1440473.55</v>
      </c>
      <c r="E314">
        <v>2.3297274203876715E-3</v>
      </c>
      <c r="F314">
        <v>0.74207197867388897</v>
      </c>
      <c r="G314">
        <v>74.95</v>
      </c>
      <c r="H314">
        <v>88.637500000000003</v>
      </c>
      <c r="I314">
        <v>4.7999999999999952E-2</v>
      </c>
      <c r="J314">
        <v>4.6579999999999586</v>
      </c>
      <c r="K314">
        <v>10748.945226436816</v>
      </c>
      <c r="L314">
        <v>3351.2583395999995</v>
      </c>
      <c r="M314">
        <v>3989.7092293552037</v>
      </c>
      <c r="N314">
        <v>0.31097783018852276</v>
      </c>
      <c r="O314">
        <v>0.13048853628580459</v>
      </c>
      <c r="P314">
        <v>2.3334350943930431E-2</v>
      </c>
      <c r="Q314">
        <v>9028.8515431039978</v>
      </c>
      <c r="R314">
        <v>198.65499999999997</v>
      </c>
      <c r="S314">
        <v>63624.177941657639</v>
      </c>
      <c r="T314">
        <v>12.587400266794189</v>
      </c>
      <c r="U314">
        <v>16.869740704235991</v>
      </c>
      <c r="V314">
        <v>21.548000000000002</v>
      </c>
      <c r="W314">
        <v>155.52526172266573</v>
      </c>
      <c r="X314">
        <v>0.11663009652411443</v>
      </c>
      <c r="Y314">
        <v>0.15107562177441358</v>
      </c>
      <c r="Z314">
        <v>0.27438408484219479</v>
      </c>
      <c r="AA314">
        <v>152.78195475109587</v>
      </c>
      <c r="AB314">
        <v>6.1023512553812251</v>
      </c>
      <c r="AC314">
        <v>1.218051547835421</v>
      </c>
      <c r="AD314">
        <v>3.1096173545219079</v>
      </c>
      <c r="AE314">
        <v>1.0417416589067634</v>
      </c>
      <c r="AF314">
        <v>35.4</v>
      </c>
      <c r="AG314">
        <v>6.7064486214912108E-2</v>
      </c>
      <c r="AH314">
        <v>58.854500000000009</v>
      </c>
      <c r="AI314">
        <v>3.5570327485073689</v>
      </c>
      <c r="AJ314">
        <v>-7489.9569999999367</v>
      </c>
      <c r="AK314">
        <v>0.45539892475929028</v>
      </c>
      <c r="AL314">
        <v>36022492.332000002</v>
      </c>
      <c r="AM314">
        <v>3351.2583395999995</v>
      </c>
    </row>
    <row r="315" spans="1:39" ht="15" x14ac:dyDescent="0.25">
      <c r="A315" t="s">
        <v>488</v>
      </c>
      <c r="B315">
        <v>259269.8</v>
      </c>
      <c r="C315">
        <v>0.28677318775547928</v>
      </c>
      <c r="D315">
        <v>133764.4</v>
      </c>
      <c r="E315">
        <v>3.4706954509636776E-3</v>
      </c>
      <c r="F315">
        <v>0.69582701818395221</v>
      </c>
      <c r="G315">
        <v>45.684210526315788</v>
      </c>
      <c r="H315">
        <v>149.93899999999999</v>
      </c>
      <c r="I315">
        <v>6.8375000000000004</v>
      </c>
      <c r="J315">
        <v>-102.56949999999998</v>
      </c>
      <c r="K315">
        <v>11268.227827049988</v>
      </c>
      <c r="L315">
        <v>2711.4512567500001</v>
      </c>
      <c r="M315">
        <v>3451.9412860895841</v>
      </c>
      <c r="N315">
        <v>0.62374262715943629</v>
      </c>
      <c r="O315">
        <v>0.16159848804554763</v>
      </c>
      <c r="P315">
        <v>1.0852112102973729E-2</v>
      </c>
      <c r="Q315">
        <v>8851.034235756435</v>
      </c>
      <c r="R315">
        <v>177.8895</v>
      </c>
      <c r="S315">
        <v>56777.889153097851</v>
      </c>
      <c r="T315">
        <v>12.720256114048327</v>
      </c>
      <c r="U315">
        <v>15.242334464653618</v>
      </c>
      <c r="V315">
        <v>23.729500000000002</v>
      </c>
      <c r="W315">
        <v>114.26499743989547</v>
      </c>
      <c r="X315">
        <v>0.11772436414966536</v>
      </c>
      <c r="Y315">
        <v>0.16339999973437738</v>
      </c>
      <c r="Z315">
        <v>0.29487978783418828</v>
      </c>
      <c r="AA315">
        <v>174.14084019565144</v>
      </c>
      <c r="AB315">
        <v>5.6621286075653394</v>
      </c>
      <c r="AC315">
        <v>1.2463989936769126</v>
      </c>
      <c r="AD315">
        <v>2.6967007921225723</v>
      </c>
      <c r="AE315">
        <v>1.2029786294762588</v>
      </c>
      <c r="AF315">
        <v>47.55</v>
      </c>
      <c r="AG315">
        <v>4.7756679488648292E-2</v>
      </c>
      <c r="AH315">
        <v>58.761999999999986</v>
      </c>
      <c r="AI315">
        <v>3.094513991313895</v>
      </c>
      <c r="AJ315">
        <v>-6947.7655000002123</v>
      </c>
      <c r="AK315">
        <v>0.55526721944639279</v>
      </c>
      <c r="AL315">
        <v>30553250.502999999</v>
      </c>
      <c r="AM315">
        <v>2711.4512567500001</v>
      </c>
    </row>
    <row r="316" spans="1:39" ht="15" x14ac:dyDescent="0.25">
      <c r="A316" t="s">
        <v>489</v>
      </c>
      <c r="B316">
        <v>3400530.05</v>
      </c>
      <c r="C316">
        <v>0.37200148802839555</v>
      </c>
      <c r="D316">
        <v>3123904.7</v>
      </c>
      <c r="E316">
        <v>8.3303250081456402E-4</v>
      </c>
      <c r="F316">
        <v>0.6892457339954251</v>
      </c>
      <c r="G316">
        <v>130.9</v>
      </c>
      <c r="H316">
        <v>452.74200000000002</v>
      </c>
      <c r="I316">
        <v>113.23699999999999</v>
      </c>
      <c r="J316">
        <v>-145.13</v>
      </c>
      <c r="K316">
        <v>12098.937541596113</v>
      </c>
      <c r="L316">
        <v>6028.3889247500001</v>
      </c>
      <c r="M316">
        <v>7960.1169285661408</v>
      </c>
      <c r="N316">
        <v>0.68332677125187835</v>
      </c>
      <c r="O316">
        <v>0.16859051230543287</v>
      </c>
      <c r="P316">
        <v>4.6539608791354638E-2</v>
      </c>
      <c r="Q316">
        <v>9162.817799227756</v>
      </c>
      <c r="R316">
        <v>384.00349999999997</v>
      </c>
      <c r="S316">
        <v>61908.276738363056</v>
      </c>
      <c r="T316">
        <v>12.661212723321531</v>
      </c>
      <c r="U316">
        <v>15.698786403639549</v>
      </c>
      <c r="V316">
        <v>42.989999999999995</v>
      </c>
      <c r="W316">
        <v>140.2277023668295</v>
      </c>
      <c r="X316">
        <v>0.11508830436391773</v>
      </c>
      <c r="Y316">
        <v>0.15896230387197297</v>
      </c>
      <c r="Z316">
        <v>0.27888780878719666</v>
      </c>
      <c r="AA316">
        <v>165.16406994117273</v>
      </c>
      <c r="AB316">
        <v>6.4221601263265837</v>
      </c>
      <c r="AC316">
        <v>1.3439879563903117</v>
      </c>
      <c r="AD316">
        <v>3.0477650097559623</v>
      </c>
      <c r="AE316">
        <v>0.79949730910842109</v>
      </c>
      <c r="AF316">
        <v>23.2</v>
      </c>
      <c r="AG316">
        <v>0.11696953388855327</v>
      </c>
      <c r="AH316">
        <v>113.3395</v>
      </c>
      <c r="AI316">
        <v>2.9489902657064815</v>
      </c>
      <c r="AJ316">
        <v>247472.65249999985</v>
      </c>
      <c r="AK316">
        <v>0.59479545498667907</v>
      </c>
      <c r="AL316">
        <v>72937101.076999992</v>
      </c>
      <c r="AM316">
        <v>6028.3889247500001</v>
      </c>
    </row>
    <row r="317" spans="1:39" ht="15" x14ac:dyDescent="0.25">
      <c r="A317" t="s">
        <v>490</v>
      </c>
      <c r="B317">
        <v>1192540.0952380951</v>
      </c>
      <c r="C317">
        <v>0.30199102807964051</v>
      </c>
      <c r="D317">
        <v>923428.76190476189</v>
      </c>
      <c r="E317">
        <v>2.2150451462387092E-3</v>
      </c>
      <c r="F317">
        <v>0.68177722552588649</v>
      </c>
      <c r="G317">
        <v>98</v>
      </c>
      <c r="H317">
        <v>512.83476190476188</v>
      </c>
      <c r="I317">
        <v>130.45047619047614</v>
      </c>
      <c r="J317">
        <v>-191.86809523809524</v>
      </c>
      <c r="K317">
        <v>12229.79004783235</v>
      </c>
      <c r="L317">
        <v>4746.4080450952388</v>
      </c>
      <c r="M317">
        <v>6315.3612730222449</v>
      </c>
      <c r="N317">
        <v>0.70537180001635846</v>
      </c>
      <c r="O317">
        <v>0.17661315120771173</v>
      </c>
      <c r="P317">
        <v>4.1963716865673906E-2</v>
      </c>
      <c r="Q317">
        <v>9191.4890318029593</v>
      </c>
      <c r="R317">
        <v>313.11380952380955</v>
      </c>
      <c r="S317">
        <v>61101.4898705628</v>
      </c>
      <c r="T317">
        <v>12.744795365750166</v>
      </c>
      <c r="U317">
        <v>15.15873110902927</v>
      </c>
      <c r="V317">
        <v>39.514761904761905</v>
      </c>
      <c r="W317">
        <v>120.11733884503681</v>
      </c>
      <c r="X317">
        <v>0.11838406332775234</v>
      </c>
      <c r="Y317">
        <v>0.14716588624358848</v>
      </c>
      <c r="Z317">
        <v>0.27397260348020824</v>
      </c>
      <c r="AA317">
        <v>174.61644613938259</v>
      </c>
      <c r="AB317">
        <v>6.216107806694227</v>
      </c>
      <c r="AC317">
        <v>1.369145682583657</v>
      </c>
      <c r="AD317">
        <v>2.99862269237043</v>
      </c>
      <c r="AE317">
        <v>0.80860938988387243</v>
      </c>
      <c r="AF317">
        <v>27.333333333333332</v>
      </c>
      <c r="AG317">
        <v>0.11509809846671977</v>
      </c>
      <c r="AH317">
        <v>106.14285714285714</v>
      </c>
      <c r="AI317">
        <v>2.7989515914961918</v>
      </c>
      <c r="AJ317">
        <v>156364.23857142869</v>
      </c>
      <c r="AK317">
        <v>0.58526702954600218</v>
      </c>
      <c r="AL317">
        <v>58047573.872857139</v>
      </c>
      <c r="AM317">
        <v>4746.4080450952388</v>
      </c>
    </row>
    <row r="318" spans="1:39" ht="15" x14ac:dyDescent="0.25">
      <c r="A318" t="s">
        <v>491</v>
      </c>
      <c r="B318">
        <v>2261904.1578947366</v>
      </c>
      <c r="C318">
        <v>0.39714733572590061</v>
      </c>
      <c r="D318">
        <v>2475167.5789473685</v>
      </c>
      <c r="E318">
        <v>4.4161797901335507E-3</v>
      </c>
      <c r="F318">
        <v>0.75483532327511238</v>
      </c>
      <c r="G318">
        <v>50.5</v>
      </c>
      <c r="H318">
        <v>28.768000000000001</v>
      </c>
      <c r="I318">
        <v>0</v>
      </c>
      <c r="J318">
        <v>-8.6240000000000006</v>
      </c>
      <c r="K318">
        <v>12990.572966948484</v>
      </c>
      <c r="L318">
        <v>3477.3793536999997</v>
      </c>
      <c r="M318">
        <v>4011.9866426003546</v>
      </c>
      <c r="N318">
        <v>9.3074450348830842E-2</v>
      </c>
      <c r="O318">
        <v>0.10863550223476444</v>
      </c>
      <c r="P318">
        <v>1.2697320125001584E-2</v>
      </c>
      <c r="Q318">
        <v>11259.54651701462</v>
      </c>
      <c r="R318">
        <v>216.91350000000003</v>
      </c>
      <c r="S318">
        <v>73270.032293978933</v>
      </c>
      <c r="T318">
        <v>14.535978627425216</v>
      </c>
      <c r="U318">
        <v>16.031179957448469</v>
      </c>
      <c r="V318">
        <v>20.667999999999999</v>
      </c>
      <c r="W318">
        <v>168.24943650570927</v>
      </c>
      <c r="X318">
        <v>0.11790154984362565</v>
      </c>
      <c r="Y318">
        <v>0.14101517948095987</v>
      </c>
      <c r="Z318">
        <v>0.26517733880119204</v>
      </c>
      <c r="AA318">
        <v>183.37956119785889</v>
      </c>
      <c r="AB318">
        <v>6.3137251903500857</v>
      </c>
      <c r="AC318">
        <v>1.274513096139241</v>
      </c>
      <c r="AD318">
        <v>2.94072954268777</v>
      </c>
      <c r="AE318">
        <v>0.80279548527156419</v>
      </c>
      <c r="AF318">
        <v>24.65</v>
      </c>
      <c r="AG318">
        <v>6.5484322094654504E-2</v>
      </c>
      <c r="AH318">
        <v>85.079000000000008</v>
      </c>
      <c r="AI318">
        <v>5.8117384646938408</v>
      </c>
      <c r="AJ318">
        <v>50900.05842105276</v>
      </c>
      <c r="AK318">
        <v>0.26873174513672626</v>
      </c>
      <c r="AL318">
        <v>45173150.228</v>
      </c>
      <c r="AM318">
        <v>3477.3793536999997</v>
      </c>
    </row>
    <row r="319" spans="1:39" ht="15" x14ac:dyDescent="0.25">
      <c r="A319" t="s">
        <v>492</v>
      </c>
      <c r="B319">
        <v>3255351.0454545454</v>
      </c>
      <c r="C319">
        <v>0.35098151613781303</v>
      </c>
      <c r="D319">
        <v>3460407.6363636362</v>
      </c>
      <c r="E319">
        <v>9.1483542077389621E-4</v>
      </c>
      <c r="F319">
        <v>0.7437900866904148</v>
      </c>
      <c r="G319">
        <v>150.80000000000001</v>
      </c>
      <c r="H319">
        <v>482.59409090909088</v>
      </c>
      <c r="I319">
        <v>51.835454545454539</v>
      </c>
      <c r="J319">
        <v>-99.712727272727236</v>
      </c>
      <c r="K319">
        <v>11411.326265806147</v>
      </c>
      <c r="L319">
        <v>7148.2691322272731</v>
      </c>
      <c r="M319">
        <v>9097.4025297875269</v>
      </c>
      <c r="N319">
        <v>0.51839993352347757</v>
      </c>
      <c r="O319">
        <v>0.16517124112346676</v>
      </c>
      <c r="P319">
        <v>4.4580361224614652E-2</v>
      </c>
      <c r="Q319">
        <v>8966.4309165774011</v>
      </c>
      <c r="R319">
        <v>435.67</v>
      </c>
      <c r="S319">
        <v>64851.319795842152</v>
      </c>
      <c r="T319">
        <v>12.400858030577774</v>
      </c>
      <c r="U319">
        <v>16.407531232876426</v>
      </c>
      <c r="V319">
        <v>45.564090909090908</v>
      </c>
      <c r="W319">
        <v>156.88383087658741</v>
      </c>
      <c r="X319">
        <v>0.11474525262276908</v>
      </c>
      <c r="Y319">
        <v>0.14934099254331099</v>
      </c>
      <c r="Z319">
        <v>0.27125009332892974</v>
      </c>
      <c r="AA319">
        <v>158.94814749505881</v>
      </c>
      <c r="AB319">
        <v>6.1597271889082359</v>
      </c>
      <c r="AC319">
        <v>1.3518359068878909</v>
      </c>
      <c r="AD319">
        <v>3.3092501031444779</v>
      </c>
      <c r="AE319">
        <v>0.83180873712594994</v>
      </c>
      <c r="AF319">
        <v>28.136363636363637</v>
      </c>
      <c r="AG319">
        <v>0.12245219811402572</v>
      </c>
      <c r="AH319">
        <v>105.57649999999998</v>
      </c>
      <c r="AI319">
        <v>3.0189145326453168</v>
      </c>
      <c r="AJ319">
        <v>197815.89636363648</v>
      </c>
      <c r="AK319">
        <v>0.49942170496641741</v>
      </c>
      <c r="AL319">
        <v>81571231.303636372</v>
      </c>
      <c r="AM319">
        <v>7148.2691322272731</v>
      </c>
    </row>
    <row r="320" spans="1:39" ht="15" x14ac:dyDescent="0.25">
      <c r="A320" t="s">
        <v>493</v>
      </c>
      <c r="B320">
        <v>5376629.25</v>
      </c>
      <c r="C320">
        <v>0.3911406062112695</v>
      </c>
      <c r="D320">
        <v>4760020.1500000004</v>
      </c>
      <c r="E320">
        <v>2.0636403499694573E-3</v>
      </c>
      <c r="F320">
        <v>0.7708151499565884</v>
      </c>
      <c r="G320">
        <v>168.7</v>
      </c>
      <c r="H320">
        <v>160.02550000000002</v>
      </c>
      <c r="I320">
        <v>5.9499999999999997E-2</v>
      </c>
      <c r="J320">
        <v>-13.999000000000024</v>
      </c>
      <c r="K320">
        <v>11685.069543140829</v>
      </c>
      <c r="L320">
        <v>9390.5817020499999</v>
      </c>
      <c r="M320">
        <v>11219.181920048788</v>
      </c>
      <c r="N320">
        <v>0.21271146887140566</v>
      </c>
      <c r="O320">
        <v>0.12841576768207533</v>
      </c>
      <c r="P320">
        <v>3.9936372569777064E-2</v>
      </c>
      <c r="Q320">
        <v>9780.5348929151533</v>
      </c>
      <c r="R320">
        <v>519.72349999999994</v>
      </c>
      <c r="S320">
        <v>70518.282058633107</v>
      </c>
      <c r="T320">
        <v>12.886371310898969</v>
      </c>
      <c r="U320">
        <v>18.068418499548319</v>
      </c>
      <c r="V320">
        <v>56.958500000000001</v>
      </c>
      <c r="W320">
        <v>164.86708220985452</v>
      </c>
      <c r="X320">
        <v>0.11710898148147006</v>
      </c>
      <c r="Y320">
        <v>0.1497310738794079</v>
      </c>
      <c r="Z320">
        <v>0.27334034244108169</v>
      </c>
      <c r="AA320">
        <v>151.80805569145878</v>
      </c>
      <c r="AB320">
        <v>6.5056841112822603</v>
      </c>
      <c r="AC320">
        <v>1.2367642324790373</v>
      </c>
      <c r="AD320">
        <v>3.3571838609080138</v>
      </c>
      <c r="AE320">
        <v>0.87529440384413526</v>
      </c>
      <c r="AF320">
        <v>37.200000000000003</v>
      </c>
      <c r="AG320">
        <v>8.1850775220642158E-2</v>
      </c>
      <c r="AH320">
        <v>139.75400000000002</v>
      </c>
      <c r="AI320">
        <v>3.9763995194660233</v>
      </c>
      <c r="AJ320">
        <v>170511.38800000027</v>
      </c>
      <c r="AK320">
        <v>0.40577994453638305</v>
      </c>
      <c r="AL320">
        <v>109729600.23900001</v>
      </c>
      <c r="AM320">
        <v>9390.5817020499999</v>
      </c>
    </row>
    <row r="321" spans="1:39" ht="15" x14ac:dyDescent="0.25">
      <c r="A321" t="s">
        <v>494</v>
      </c>
      <c r="B321">
        <v>5556156.4000000004</v>
      </c>
      <c r="C321">
        <v>0.40003900550843446</v>
      </c>
      <c r="D321">
        <v>5304232.2</v>
      </c>
      <c r="E321">
        <v>2.236727969069225E-3</v>
      </c>
      <c r="F321">
        <v>0.77063051638790014</v>
      </c>
      <c r="G321">
        <v>152.85</v>
      </c>
      <c r="H321">
        <v>148.67900000000003</v>
      </c>
      <c r="I321">
        <v>4.7500000000000001E-2</v>
      </c>
      <c r="J321">
        <v>-19.903500000000037</v>
      </c>
      <c r="K321">
        <v>12032.509912867625</v>
      </c>
      <c r="L321">
        <v>9067.8556937499998</v>
      </c>
      <c r="M321">
        <v>10765.235401264026</v>
      </c>
      <c r="N321">
        <v>0.1917560242879113</v>
      </c>
      <c r="O321">
        <v>0.12682772696114619</v>
      </c>
      <c r="P321">
        <v>3.6868533586217993E-2</v>
      </c>
      <c r="Q321">
        <v>10135.316085209684</v>
      </c>
      <c r="R321">
        <v>533.34699999999998</v>
      </c>
      <c r="S321">
        <v>72199.261101121781</v>
      </c>
      <c r="T321">
        <v>13.382657069412595</v>
      </c>
      <c r="U321">
        <v>17.001793754816283</v>
      </c>
      <c r="V321">
        <v>52.958500000000001</v>
      </c>
      <c r="W321">
        <v>171.22568980900138</v>
      </c>
      <c r="X321">
        <v>0.11679798672956247</v>
      </c>
      <c r="Y321">
        <v>0.15378693840766458</v>
      </c>
      <c r="Z321">
        <v>0.27714709362325546</v>
      </c>
      <c r="AA321">
        <v>154.61196090342779</v>
      </c>
      <c r="AB321">
        <v>6.5878231927349171</v>
      </c>
      <c r="AC321">
        <v>1.2534856901996965</v>
      </c>
      <c r="AD321">
        <v>3.5597309801836876</v>
      </c>
      <c r="AE321">
        <v>0.84271897262280204</v>
      </c>
      <c r="AF321">
        <v>35.450000000000003</v>
      </c>
      <c r="AG321">
        <v>8.264377379527961E-2</v>
      </c>
      <c r="AH321">
        <v>137.60250000000002</v>
      </c>
      <c r="AI321">
        <v>4.1646869560544948</v>
      </c>
      <c r="AJ321">
        <v>112583.56600000057</v>
      </c>
      <c r="AK321">
        <v>0.394072339899946</v>
      </c>
      <c r="AL321">
        <v>109109063.52350001</v>
      </c>
      <c r="AM321">
        <v>9067.8556937499998</v>
      </c>
    </row>
    <row r="322" spans="1:39" ht="15" x14ac:dyDescent="0.25">
      <c r="A322" t="s">
        <v>495</v>
      </c>
      <c r="B322">
        <v>620671.19047619053</v>
      </c>
      <c r="C322">
        <v>0.41235384215402859</v>
      </c>
      <c r="D322">
        <v>549557.33333333337</v>
      </c>
      <c r="E322">
        <v>2.1926146121236255E-3</v>
      </c>
      <c r="F322">
        <v>0.71129240808359362</v>
      </c>
      <c r="G322">
        <v>36.1</v>
      </c>
      <c r="H322">
        <v>40.031904761904762</v>
      </c>
      <c r="I322">
        <v>1.4285714285714287E-2</v>
      </c>
      <c r="J322">
        <v>79.160952380952381</v>
      </c>
      <c r="K322">
        <v>11100.987010144916</v>
      </c>
      <c r="L322">
        <v>1656.0048776666667</v>
      </c>
      <c r="M322">
        <v>1942.7983824833057</v>
      </c>
      <c r="N322">
        <v>0.33591385576282035</v>
      </c>
      <c r="O322">
        <v>0.12098101977781121</v>
      </c>
      <c r="P322">
        <v>8.0750939688305056E-3</v>
      </c>
      <c r="Q322">
        <v>9462.2729777119603</v>
      </c>
      <c r="R322">
        <v>101.04190476190476</v>
      </c>
      <c r="S322">
        <v>60813.074556525338</v>
      </c>
      <c r="T322">
        <v>14.036137764623824</v>
      </c>
      <c r="U322">
        <v>16.389288004505438</v>
      </c>
      <c r="V322">
        <v>13.58</v>
      </c>
      <c r="W322">
        <v>121.94439452626411</v>
      </c>
      <c r="X322">
        <v>0.11945496412442635</v>
      </c>
      <c r="Y322">
        <v>0.15004372016795794</v>
      </c>
      <c r="Z322">
        <v>0.27503776511898304</v>
      </c>
      <c r="AA322">
        <v>157.66370055065244</v>
      </c>
      <c r="AB322">
        <v>7.1018880018325969</v>
      </c>
      <c r="AC322">
        <v>1.5419718219951419</v>
      </c>
      <c r="AD322">
        <v>3.5174635655504569</v>
      </c>
      <c r="AE322">
        <v>1.060856579935664</v>
      </c>
      <c r="AF322">
        <v>41.904761904761905</v>
      </c>
      <c r="AG322">
        <v>4.0761616752842365E-2</v>
      </c>
      <c r="AH322">
        <v>34.274761904761903</v>
      </c>
      <c r="AI322">
        <v>3.6058928631932066</v>
      </c>
      <c r="AJ322">
        <v>1238.4166666666279</v>
      </c>
      <c r="AK322">
        <v>0.48062459078509723</v>
      </c>
      <c r="AL322">
        <v>18383288.635714285</v>
      </c>
      <c r="AM322">
        <v>1656.0048776666667</v>
      </c>
    </row>
    <row r="323" spans="1:39" ht="15" x14ac:dyDescent="0.25">
      <c r="A323" t="s">
        <v>496</v>
      </c>
      <c r="B323">
        <v>209221.09523809524</v>
      </c>
      <c r="C323">
        <v>0.39056833431494259</v>
      </c>
      <c r="D323">
        <v>224334.76190476189</v>
      </c>
      <c r="E323">
        <v>5.9013781769886786E-3</v>
      </c>
      <c r="F323">
        <v>0.72725797045118878</v>
      </c>
      <c r="G323">
        <v>41.761904761904759</v>
      </c>
      <c r="H323">
        <v>26.504285714285711</v>
      </c>
      <c r="I323">
        <v>0</v>
      </c>
      <c r="J323">
        <v>65.206666666666663</v>
      </c>
      <c r="K323">
        <v>10816.153904007497</v>
      </c>
      <c r="L323">
        <v>1229.7571121904762</v>
      </c>
      <c r="M323">
        <v>1456.0185710463516</v>
      </c>
      <c r="N323">
        <v>0.30301426983807073</v>
      </c>
      <c r="O323">
        <v>0.14102517101015727</v>
      </c>
      <c r="P323">
        <v>2.3278986752772231E-3</v>
      </c>
      <c r="Q323">
        <v>9135.3520171389118</v>
      </c>
      <c r="R323">
        <v>77.659523809523805</v>
      </c>
      <c r="S323">
        <v>55606.190833001187</v>
      </c>
      <c r="T323">
        <v>13.484992488579573</v>
      </c>
      <c r="U323">
        <v>15.835238897507431</v>
      </c>
      <c r="V323">
        <v>12.504761904761907</v>
      </c>
      <c r="W323">
        <v>98.34310493526273</v>
      </c>
      <c r="X323">
        <v>0.11862977647954047</v>
      </c>
      <c r="Y323">
        <v>0.16019101496084023</v>
      </c>
      <c r="Z323">
        <v>0.28586280558449395</v>
      </c>
      <c r="AA323">
        <v>167.256024523343</v>
      </c>
      <c r="AB323">
        <v>5.8678827583652238</v>
      </c>
      <c r="AC323">
        <v>1.4563706651664479</v>
      </c>
      <c r="AD323">
        <v>2.6538492650548577</v>
      </c>
      <c r="AE323">
        <v>1.2760553725910249</v>
      </c>
      <c r="AF323">
        <v>100</v>
      </c>
      <c r="AG323">
        <v>2.8456375551570084E-2</v>
      </c>
      <c r="AH323">
        <v>8.2814285714285703</v>
      </c>
      <c r="AI323">
        <v>3.8095055763717864</v>
      </c>
      <c r="AJ323">
        <v>-16469.811428571469</v>
      </c>
      <c r="AK323">
        <v>0.46067513080645711</v>
      </c>
      <c r="AL323">
        <v>13301242.190000001</v>
      </c>
      <c r="AM323">
        <v>1229.7571121904762</v>
      </c>
    </row>
    <row r="324" spans="1:39" ht="15" x14ac:dyDescent="0.25">
      <c r="A324" t="s">
        <v>497</v>
      </c>
      <c r="B324">
        <v>475359.36842105264</v>
      </c>
      <c r="C324">
        <v>0.56411214482733207</v>
      </c>
      <c r="D324">
        <v>443805.84210526315</v>
      </c>
      <c r="E324">
        <v>2.9918004687697801E-3</v>
      </c>
      <c r="F324">
        <v>0.66546904066518064</v>
      </c>
      <c r="G324">
        <v>16.350000000000001</v>
      </c>
      <c r="H324">
        <v>12.421000000000001</v>
      </c>
      <c r="I324">
        <v>0</v>
      </c>
      <c r="J324">
        <v>19.383499999999984</v>
      </c>
      <c r="K324">
        <v>11955.6342110593</v>
      </c>
      <c r="L324">
        <v>629.48231884999996</v>
      </c>
      <c r="M324">
        <v>742.48885051937657</v>
      </c>
      <c r="N324">
        <v>0.38916962663470045</v>
      </c>
      <c r="O324">
        <v>0.13929616960519337</v>
      </c>
      <c r="P324">
        <v>8.5625869680453839E-3</v>
      </c>
      <c r="Q324">
        <v>10135.991053920339</v>
      </c>
      <c r="R324">
        <v>47.432000000000002</v>
      </c>
      <c r="S324">
        <v>52568.988067127677</v>
      </c>
      <c r="T324">
        <v>13.719640748861528</v>
      </c>
      <c r="U324">
        <v>13.271258198051948</v>
      </c>
      <c r="V324">
        <v>8.9364999999999988</v>
      </c>
      <c r="W324">
        <v>70.439469462317476</v>
      </c>
      <c r="X324">
        <v>0.11670546586108453</v>
      </c>
      <c r="Y324">
        <v>0.15973429729933769</v>
      </c>
      <c r="Z324">
        <v>0.28816539013445819</v>
      </c>
      <c r="AA324">
        <v>205.27494757289796</v>
      </c>
      <c r="AB324">
        <v>5.6575849143630146</v>
      </c>
      <c r="AC324">
        <v>1.4451353286082047</v>
      </c>
      <c r="AD324">
        <v>2.4768556911457824</v>
      </c>
      <c r="AE324">
        <v>1.246230173135914</v>
      </c>
      <c r="AF324">
        <v>78.900000000000006</v>
      </c>
      <c r="AG324">
        <v>7.5669426513673935E-2</v>
      </c>
      <c r="AH324">
        <v>3.7290000000000001</v>
      </c>
      <c r="AI324">
        <v>3.5455837685314364</v>
      </c>
      <c r="AJ324">
        <v>-10458.282000000065</v>
      </c>
      <c r="AK324">
        <v>0.59819745677710101</v>
      </c>
      <c r="AL324">
        <v>7525860.3465</v>
      </c>
      <c r="AM324">
        <v>629.48231884999996</v>
      </c>
    </row>
    <row r="325" spans="1:39" ht="15" x14ac:dyDescent="0.25">
      <c r="A325" t="s">
        <v>498</v>
      </c>
      <c r="B325">
        <v>532226.69999999995</v>
      </c>
      <c r="C325">
        <v>0.53868980445673065</v>
      </c>
      <c r="D325">
        <v>518303.35</v>
      </c>
      <c r="E325">
        <v>4.066859075105891E-3</v>
      </c>
      <c r="F325">
        <v>0.68130052909924155</v>
      </c>
      <c r="G325">
        <v>30.1</v>
      </c>
      <c r="H325">
        <v>12.422000000000001</v>
      </c>
      <c r="I325">
        <v>0</v>
      </c>
      <c r="J325">
        <v>51.004999999999995</v>
      </c>
      <c r="K325">
        <v>10986.371073038403</v>
      </c>
      <c r="L325">
        <v>813.43185940000001</v>
      </c>
      <c r="M325">
        <v>945.66248974342557</v>
      </c>
      <c r="N325">
        <v>0.27542196621761672</v>
      </c>
      <c r="O325">
        <v>0.12792388845791502</v>
      </c>
      <c r="P325">
        <v>2.8319680663838032E-3</v>
      </c>
      <c r="Q325">
        <v>9450.1625547447402</v>
      </c>
      <c r="R325">
        <v>55.372</v>
      </c>
      <c r="S325">
        <v>53804.877302607812</v>
      </c>
      <c r="T325">
        <v>13.594415950299791</v>
      </c>
      <c r="U325">
        <v>14.690310254280142</v>
      </c>
      <c r="V325">
        <v>9.1</v>
      </c>
      <c r="W325">
        <v>89.388116417582424</v>
      </c>
      <c r="X325">
        <v>0.12065179528892465</v>
      </c>
      <c r="Y325">
        <v>0.15491479814213802</v>
      </c>
      <c r="Z325">
        <v>0.28367248959249247</v>
      </c>
      <c r="AA325">
        <v>193.13818137868722</v>
      </c>
      <c r="AB325">
        <v>5.647059541484265</v>
      </c>
      <c r="AC325">
        <v>1.3706146217730526</v>
      </c>
      <c r="AD325">
        <v>2.2636749970958867</v>
      </c>
      <c r="AE325">
        <v>1.2164442300819434</v>
      </c>
      <c r="AF325">
        <v>78.95</v>
      </c>
      <c r="AG325">
        <v>8.2885696875588707E-2</v>
      </c>
      <c r="AH325">
        <v>5.8315000000000001</v>
      </c>
      <c r="AI325">
        <v>4.0217384600076471</v>
      </c>
      <c r="AJ325">
        <v>-19586.15399999998</v>
      </c>
      <c r="AK325">
        <v>0.46621299082104767</v>
      </c>
      <c r="AL325">
        <v>8936664.25</v>
      </c>
      <c r="AM325">
        <v>813.43185940000001</v>
      </c>
    </row>
    <row r="326" spans="1:39" ht="15" x14ac:dyDescent="0.25">
      <c r="A326" t="s">
        <v>499</v>
      </c>
      <c r="B326">
        <v>467420.7</v>
      </c>
      <c r="C326">
        <v>0.37086950264744001</v>
      </c>
      <c r="D326">
        <v>463112.2</v>
      </c>
      <c r="E326">
        <v>3.7684585630121787E-3</v>
      </c>
      <c r="F326">
        <v>0.69297017559109675</v>
      </c>
      <c r="G326">
        <v>36.450000000000003</v>
      </c>
      <c r="H326">
        <v>35.110500000000002</v>
      </c>
      <c r="I326">
        <v>0</v>
      </c>
      <c r="J326">
        <v>23.304500000000019</v>
      </c>
      <c r="K326">
        <v>10724.315447169391</v>
      </c>
      <c r="L326">
        <v>1248.8701773999999</v>
      </c>
      <c r="M326">
        <v>1507.18006103169</v>
      </c>
      <c r="N326">
        <v>0.42285005355753641</v>
      </c>
      <c r="O326">
        <v>0.14870605348799004</v>
      </c>
      <c r="P326">
        <v>3.6993800345352049E-3</v>
      </c>
      <c r="Q326">
        <v>8886.3156309486167</v>
      </c>
      <c r="R326">
        <v>79.029499999999999</v>
      </c>
      <c r="S326">
        <v>54846.038903194378</v>
      </c>
      <c r="T326">
        <v>13.655027553002359</v>
      </c>
      <c r="U326">
        <v>15.802582293953524</v>
      </c>
      <c r="V326">
        <v>11.308</v>
      </c>
      <c r="W326">
        <v>110.4412961973824</v>
      </c>
      <c r="X326">
        <v>0.11527381652065323</v>
      </c>
      <c r="Y326">
        <v>0.16675768529169629</v>
      </c>
      <c r="Z326">
        <v>0.28801758733093247</v>
      </c>
      <c r="AA326">
        <v>168.42010787533758</v>
      </c>
      <c r="AB326">
        <v>6.0448049954631875</v>
      </c>
      <c r="AC326">
        <v>1.5005864006844323</v>
      </c>
      <c r="AD326">
        <v>2.9408371104455586</v>
      </c>
      <c r="AE326">
        <v>1.3365023388584061</v>
      </c>
      <c r="AF326">
        <v>105.05</v>
      </c>
      <c r="AG326">
        <v>2.318478570110577E-2</v>
      </c>
      <c r="AH326">
        <v>8.7215000000000007</v>
      </c>
      <c r="AI326">
        <v>3.4676492541758215</v>
      </c>
      <c r="AJ326">
        <v>-5244.702500000014</v>
      </c>
      <c r="AK326">
        <v>0.48445343270508961</v>
      </c>
      <c r="AL326">
        <v>13393277.734999999</v>
      </c>
      <c r="AM326">
        <v>1248.8701773999999</v>
      </c>
    </row>
    <row r="327" spans="1:39" ht="15" x14ac:dyDescent="0.25">
      <c r="A327" t="s">
        <v>500</v>
      </c>
      <c r="B327">
        <v>213148.45</v>
      </c>
      <c r="C327">
        <v>0.34988421724908136</v>
      </c>
      <c r="D327">
        <v>225125.7</v>
      </c>
      <c r="E327">
        <v>8.7006880533257603E-3</v>
      </c>
      <c r="F327">
        <v>0.72727120433033376</v>
      </c>
      <c r="G327">
        <v>34.89473684210526</v>
      </c>
      <c r="H327">
        <v>37.499499999999998</v>
      </c>
      <c r="I327">
        <v>0</v>
      </c>
      <c r="J327">
        <v>30.215000000000032</v>
      </c>
      <c r="K327">
        <v>10581.444414376201</v>
      </c>
      <c r="L327">
        <v>1580.0349702999999</v>
      </c>
      <c r="M327">
        <v>1894.1284375104744</v>
      </c>
      <c r="N327">
        <v>0.3964543129897079</v>
      </c>
      <c r="O327">
        <v>0.14626490751411694</v>
      </c>
      <c r="P327">
        <v>5.5334613564533728E-3</v>
      </c>
      <c r="Q327">
        <v>8826.778522460967</v>
      </c>
      <c r="R327">
        <v>99.584500000000006</v>
      </c>
      <c r="S327">
        <v>57108.901987759134</v>
      </c>
      <c r="T327">
        <v>12.982944132872081</v>
      </c>
      <c r="U327">
        <v>15.866274071768194</v>
      </c>
      <c r="V327">
        <v>13.3565</v>
      </c>
      <c r="W327">
        <v>118.29708159323177</v>
      </c>
      <c r="X327">
        <v>0.1139321881989542</v>
      </c>
      <c r="Y327">
        <v>0.15367730584238434</v>
      </c>
      <c r="Z327">
        <v>0.28893468904671221</v>
      </c>
      <c r="AA327">
        <v>168.23108665090538</v>
      </c>
      <c r="AB327">
        <v>5.7164025548227873</v>
      </c>
      <c r="AC327">
        <v>1.5189506021195511</v>
      </c>
      <c r="AD327">
        <v>2.6788168585950172</v>
      </c>
      <c r="AE327">
        <v>1.1050667957633247</v>
      </c>
      <c r="AF327">
        <v>78.5</v>
      </c>
      <c r="AG327">
        <v>3.1647060070658241E-2</v>
      </c>
      <c r="AH327">
        <v>12.668947368421051</v>
      </c>
      <c r="AI327">
        <v>3.57053031275432</v>
      </c>
      <c r="AJ327">
        <v>-8459.1490000000922</v>
      </c>
      <c r="AK327">
        <v>0.49779647167175944</v>
      </c>
      <c r="AL327">
        <v>16719052.211000001</v>
      </c>
      <c r="AM327">
        <v>1580.0349702999999</v>
      </c>
    </row>
    <row r="328" spans="1:39" ht="15" x14ac:dyDescent="0.25">
      <c r="A328" t="s">
        <v>501</v>
      </c>
      <c r="B328">
        <v>428715.15</v>
      </c>
      <c r="C328">
        <v>0.37995945054538877</v>
      </c>
      <c r="D328">
        <v>424597.15</v>
      </c>
      <c r="E328">
        <v>2.555067355153691E-3</v>
      </c>
      <c r="F328">
        <v>0.71551031740539062</v>
      </c>
      <c r="G328">
        <v>43.4</v>
      </c>
      <c r="H328">
        <v>25.514000000000003</v>
      </c>
      <c r="I328">
        <v>0</v>
      </c>
      <c r="J328">
        <v>44.976500000000016</v>
      </c>
      <c r="K328">
        <v>10284.258321472136</v>
      </c>
      <c r="L328">
        <v>1265.7355592499998</v>
      </c>
      <c r="M328">
        <v>1463.0647709796726</v>
      </c>
      <c r="N328">
        <v>0.28159548726054323</v>
      </c>
      <c r="O328">
        <v>0.12212263523005706</v>
      </c>
      <c r="P328">
        <v>3.4503523410433093E-3</v>
      </c>
      <c r="Q328">
        <v>8897.1805734093887</v>
      </c>
      <c r="R328">
        <v>78.220500000000001</v>
      </c>
      <c r="S328">
        <v>55245.677833815949</v>
      </c>
      <c r="T328">
        <v>13.573168159242144</v>
      </c>
      <c r="U328">
        <v>16.181634728108364</v>
      </c>
      <c r="V328">
        <v>9.843</v>
      </c>
      <c r="W328">
        <v>128.5924575078736</v>
      </c>
      <c r="X328">
        <v>0.11642669023783238</v>
      </c>
      <c r="Y328">
        <v>0.17153093005845704</v>
      </c>
      <c r="Z328">
        <v>0.29365362131696421</v>
      </c>
      <c r="AA328">
        <v>168.34057354464738</v>
      </c>
      <c r="AB328">
        <v>5.9546449518983131</v>
      </c>
      <c r="AC328">
        <v>1.2846872093888222</v>
      </c>
      <c r="AD328">
        <v>2.9498827875582578</v>
      </c>
      <c r="AE328">
        <v>1.1499375478570364</v>
      </c>
      <c r="AF328">
        <v>67.7</v>
      </c>
      <c r="AG328">
        <v>3.1091670048125873E-2</v>
      </c>
      <c r="AH328">
        <v>13.817500000000001</v>
      </c>
      <c r="AI328">
        <v>3.882638871121904</v>
      </c>
      <c r="AJ328">
        <v>-22161.06549999991</v>
      </c>
      <c r="AK328">
        <v>0.41164755199986658</v>
      </c>
      <c r="AL328">
        <v>13017151.458000001</v>
      </c>
      <c r="AM328">
        <v>1265.7355592499998</v>
      </c>
    </row>
    <row r="329" spans="1:39" ht="15" x14ac:dyDescent="0.25">
      <c r="A329" t="s">
        <v>503</v>
      </c>
      <c r="B329">
        <v>230918.28571428571</v>
      </c>
      <c r="C329">
        <v>0.41422062390554704</v>
      </c>
      <c r="D329">
        <v>327822.42857142858</v>
      </c>
      <c r="E329">
        <v>5.0179567208984829E-3</v>
      </c>
      <c r="F329">
        <v>0.69049620951702151</v>
      </c>
      <c r="G329">
        <v>41.55</v>
      </c>
      <c r="H329">
        <v>28.052380952380958</v>
      </c>
      <c r="I329">
        <v>0</v>
      </c>
      <c r="J329">
        <v>14.086190476190509</v>
      </c>
      <c r="K329">
        <v>11635.661989804352</v>
      </c>
      <c r="L329">
        <v>1215.3074674761906</v>
      </c>
      <c r="M329">
        <v>1478.2309443888225</v>
      </c>
      <c r="N329">
        <v>0.46365373026503276</v>
      </c>
      <c r="O329">
        <v>0.14889706674067099</v>
      </c>
      <c r="P329">
        <v>1.3485124829188941E-2</v>
      </c>
      <c r="Q329">
        <v>9566.1012637539388</v>
      </c>
      <c r="R329">
        <v>78.652857142857144</v>
      </c>
      <c r="S329">
        <v>55240.511954277696</v>
      </c>
      <c r="T329">
        <v>13.206313456962786</v>
      </c>
      <c r="U329">
        <v>15.451536175842005</v>
      </c>
      <c r="V329">
        <v>11.241428571428573</v>
      </c>
      <c r="W329">
        <v>108.109699737366</v>
      </c>
      <c r="X329">
        <v>0.11319743755000136</v>
      </c>
      <c r="Y329">
        <v>0.18053047912082207</v>
      </c>
      <c r="Z329">
        <v>0.30052642622049697</v>
      </c>
      <c r="AA329">
        <v>184.9401087815653</v>
      </c>
      <c r="AB329">
        <v>7.1960627749372286</v>
      </c>
      <c r="AC329">
        <v>1.4069796592796393</v>
      </c>
      <c r="AD329">
        <v>3.0936146384033183</v>
      </c>
      <c r="AE329">
        <v>1.3272216543565933</v>
      </c>
      <c r="AF329">
        <v>108.28571428571429</v>
      </c>
      <c r="AG329">
        <v>1.9236784140907254E-2</v>
      </c>
      <c r="AH329">
        <v>8.6628571428571419</v>
      </c>
      <c r="AI329">
        <v>3.2571716429566662</v>
      </c>
      <c r="AJ329">
        <v>-31142.307142857113</v>
      </c>
      <c r="AK329">
        <v>0.48550389405721939</v>
      </c>
      <c r="AL329">
        <v>14140906.905238096</v>
      </c>
      <c r="AM329">
        <v>1215.3074674761906</v>
      </c>
    </row>
    <row r="330" spans="1:39" ht="15" x14ac:dyDescent="0.25">
      <c r="A330" t="s">
        <v>504</v>
      </c>
      <c r="B330">
        <v>1396087.8</v>
      </c>
      <c r="C330">
        <v>0.36653057869454148</v>
      </c>
      <c r="D330">
        <v>1402490.65</v>
      </c>
      <c r="E330">
        <v>2.9037054704366197E-3</v>
      </c>
      <c r="F330">
        <v>0.75759021101379642</v>
      </c>
      <c r="G330">
        <v>86.055555555555557</v>
      </c>
      <c r="H330">
        <v>51.005500000000005</v>
      </c>
      <c r="I330">
        <v>2.6000000000000002E-2</v>
      </c>
      <c r="J330">
        <v>3.0320000000000249</v>
      </c>
      <c r="K330">
        <v>10350.906461808047</v>
      </c>
      <c r="L330">
        <v>3064.9789162000002</v>
      </c>
      <c r="M330">
        <v>3557.5987453926182</v>
      </c>
      <c r="N330">
        <v>0.19345099456185294</v>
      </c>
      <c r="O330">
        <v>0.12134459775048287</v>
      </c>
      <c r="P330">
        <v>6.5167553990105979E-3</v>
      </c>
      <c r="Q330">
        <v>8917.6189726530811</v>
      </c>
      <c r="R330">
        <v>177.05500000000001</v>
      </c>
      <c r="S330">
        <v>62909.184185705009</v>
      </c>
      <c r="T330">
        <v>13.038321425545735</v>
      </c>
      <c r="U330">
        <v>17.310885974414727</v>
      </c>
      <c r="V330">
        <v>17.761000000000003</v>
      </c>
      <c r="W330">
        <v>172.56792501548333</v>
      </c>
      <c r="X330">
        <v>0.11571245474578901</v>
      </c>
      <c r="Y330">
        <v>0.1558208499979557</v>
      </c>
      <c r="Z330">
        <v>0.27752055147368582</v>
      </c>
      <c r="AA330">
        <v>161.85625205378372</v>
      </c>
      <c r="AB330">
        <v>5.6972015809758796</v>
      </c>
      <c r="AC330">
        <v>1.257550543655737</v>
      </c>
      <c r="AD330">
        <v>2.6020247739303266</v>
      </c>
      <c r="AE330">
        <v>1.0140767344051671</v>
      </c>
      <c r="AF330">
        <v>49.85</v>
      </c>
      <c r="AG330">
        <v>7.0580562889814194E-2</v>
      </c>
      <c r="AH330">
        <v>49.016500000000001</v>
      </c>
      <c r="AI330">
        <v>4.0813374138144356</v>
      </c>
      <c r="AJ330">
        <v>-26514.188499999931</v>
      </c>
      <c r="AK330">
        <v>0.34655630815715105</v>
      </c>
      <c r="AL330">
        <v>31725310.068999998</v>
      </c>
      <c r="AM330">
        <v>3064.9789162000002</v>
      </c>
    </row>
    <row r="331" spans="1:39" ht="15" x14ac:dyDescent="0.25">
      <c r="A331" t="s">
        <v>505</v>
      </c>
      <c r="B331">
        <v>1376697.4736842106</v>
      </c>
      <c r="C331">
        <v>0.32986725450391285</v>
      </c>
      <c r="D331">
        <v>1408299.4736842106</v>
      </c>
      <c r="E331">
        <v>4.9186852250693303E-3</v>
      </c>
      <c r="F331">
        <v>0.7645200407397662</v>
      </c>
      <c r="G331">
        <v>67.058823529411768</v>
      </c>
      <c r="H331">
        <v>36.373000000000005</v>
      </c>
      <c r="I331">
        <v>0</v>
      </c>
      <c r="J331">
        <v>-11.403499999999998</v>
      </c>
      <c r="K331">
        <v>11343.797702019747</v>
      </c>
      <c r="L331">
        <v>3221.9981039500003</v>
      </c>
      <c r="M331">
        <v>3678.7520379753028</v>
      </c>
      <c r="N331">
        <v>0.10849174380998476</v>
      </c>
      <c r="O331">
        <v>0.10216027295188873</v>
      </c>
      <c r="P331">
        <v>9.4508057632527193E-3</v>
      </c>
      <c r="Q331">
        <v>9935.3515295953639</v>
      </c>
      <c r="R331">
        <v>187.06100000000001</v>
      </c>
      <c r="S331">
        <v>68932.640288462047</v>
      </c>
      <c r="T331">
        <v>14.021896600574143</v>
      </c>
      <c r="U331">
        <v>17.22431775704182</v>
      </c>
      <c r="V331">
        <v>19.692</v>
      </c>
      <c r="W331">
        <v>163.61964777320742</v>
      </c>
      <c r="X331">
        <v>0.1174523468387257</v>
      </c>
      <c r="Y331">
        <v>0.14553691875669206</v>
      </c>
      <c r="Z331">
        <v>0.26841750395548941</v>
      </c>
      <c r="AA331">
        <v>172.18168108785736</v>
      </c>
      <c r="AB331">
        <v>5.90407273260828</v>
      </c>
      <c r="AC331">
        <v>1.2392726649044317</v>
      </c>
      <c r="AD331">
        <v>2.6374946132989932</v>
      </c>
      <c r="AE331">
        <v>0.84996460696776599</v>
      </c>
      <c r="AF331">
        <v>34.200000000000003</v>
      </c>
      <c r="AG331">
        <v>8.1594827833798941E-2</v>
      </c>
      <c r="AH331">
        <v>74.099999999999994</v>
      </c>
      <c r="AI331">
        <v>5.003066833079016</v>
      </c>
      <c r="AJ331">
        <v>13341.273684210726</v>
      </c>
      <c r="AK331">
        <v>0.29243197772918356</v>
      </c>
      <c r="AL331">
        <v>36549694.6875</v>
      </c>
      <c r="AM331">
        <v>3221.9981039500003</v>
      </c>
    </row>
    <row r="332" spans="1:39" ht="15" x14ac:dyDescent="0.25">
      <c r="A332" t="s">
        <v>506</v>
      </c>
      <c r="B332">
        <v>327407</v>
      </c>
      <c r="C332">
        <v>0.4622859633322024</v>
      </c>
      <c r="D332">
        <v>271487.15000000002</v>
      </c>
      <c r="E332">
        <v>6.6837553663074744E-3</v>
      </c>
      <c r="F332">
        <v>0.65586280759456161</v>
      </c>
      <c r="G332">
        <v>17.578947368421051</v>
      </c>
      <c r="H332">
        <v>12.701000000000002</v>
      </c>
      <c r="I332">
        <v>0.15</v>
      </c>
      <c r="J332">
        <v>48.723500000000044</v>
      </c>
      <c r="K332">
        <v>12079.945009230541</v>
      </c>
      <c r="L332">
        <v>689.49266164999995</v>
      </c>
      <c r="M332">
        <v>813.82375937645998</v>
      </c>
      <c r="N332">
        <v>0.35387174928897946</v>
      </c>
      <c r="O332">
        <v>0.1442842305412374</v>
      </c>
      <c r="P332">
        <v>1.6455354974842899E-3</v>
      </c>
      <c r="Q332">
        <v>10234.443687637708</v>
      </c>
      <c r="R332">
        <v>48.192</v>
      </c>
      <c r="S332">
        <v>54833.394546812757</v>
      </c>
      <c r="T332">
        <v>12.49792496679947</v>
      </c>
      <c r="U332">
        <v>14.307201644463815</v>
      </c>
      <c r="V332">
        <v>7.3845000000000001</v>
      </c>
      <c r="W332">
        <v>93.370256842033982</v>
      </c>
      <c r="X332">
        <v>0.11955426170429741</v>
      </c>
      <c r="Y332">
        <v>0.1524610984261566</v>
      </c>
      <c r="Z332">
        <v>0.27911415815954344</v>
      </c>
      <c r="AA332">
        <v>210.2066607252338</v>
      </c>
      <c r="AB332">
        <v>6.6444806481759713</v>
      </c>
      <c r="AC332">
        <v>1.5215304518996151</v>
      </c>
      <c r="AD332">
        <v>2.6145725163425637</v>
      </c>
      <c r="AE332">
        <v>1.121402762237071</v>
      </c>
      <c r="AF332">
        <v>50.7</v>
      </c>
      <c r="AG332">
        <v>1.9715944643790919E-2</v>
      </c>
      <c r="AH332">
        <v>11.355000000000004</v>
      </c>
      <c r="AI332">
        <v>3.6757099521918875</v>
      </c>
      <c r="AJ332">
        <v>-25940.24450000003</v>
      </c>
      <c r="AK332">
        <v>0.52628108263847317</v>
      </c>
      <c r="AL332">
        <v>8329033.4370000008</v>
      </c>
      <c r="AM332">
        <v>689.49266164999995</v>
      </c>
    </row>
    <row r="333" spans="1:39" ht="15" x14ac:dyDescent="0.25">
      <c r="A333" t="s">
        <v>507</v>
      </c>
      <c r="B333">
        <v>1022797.3684210526</v>
      </c>
      <c r="C333">
        <v>0.34049946213442639</v>
      </c>
      <c r="D333">
        <v>855612.26315789472</v>
      </c>
      <c r="E333">
        <v>3.4241028684744912E-3</v>
      </c>
      <c r="F333">
        <v>0.7524851141568214</v>
      </c>
      <c r="G333">
        <v>42.833333333333336</v>
      </c>
      <c r="H333">
        <v>43.557000000000002</v>
      </c>
      <c r="I333">
        <v>0.03</v>
      </c>
      <c r="J333">
        <v>-4.2980000000000018</v>
      </c>
      <c r="K333">
        <v>11343.138588436788</v>
      </c>
      <c r="L333">
        <v>2896.9864628999994</v>
      </c>
      <c r="M333">
        <v>3317.2723572989321</v>
      </c>
      <c r="N333">
        <v>0.16841057369374426</v>
      </c>
      <c r="O333">
        <v>0.10389336952534776</v>
      </c>
      <c r="P333">
        <v>1.3708187597206184E-2</v>
      </c>
      <c r="Q333">
        <v>9906.0057173770256</v>
      </c>
      <c r="R333">
        <v>172.17750000000001</v>
      </c>
      <c r="S333">
        <v>67063.094115084721</v>
      </c>
      <c r="T333">
        <v>13.985567219874838</v>
      </c>
      <c r="U333">
        <v>16.825580943503073</v>
      </c>
      <c r="V333">
        <v>17.975000000000001</v>
      </c>
      <c r="W333">
        <v>161.16753618358834</v>
      </c>
      <c r="X333">
        <v>0.11558617431107533</v>
      </c>
      <c r="Y333">
        <v>0.15119056913076656</v>
      </c>
      <c r="Z333">
        <v>0.27206182631854764</v>
      </c>
      <c r="AA333">
        <v>163.11941945595203</v>
      </c>
      <c r="AB333">
        <v>6.0941991356557095</v>
      </c>
      <c r="AC333">
        <v>1.2825197958543428</v>
      </c>
      <c r="AD333">
        <v>2.9057418341472601</v>
      </c>
      <c r="AE333">
        <v>0.88082538827651613</v>
      </c>
      <c r="AF333">
        <v>30</v>
      </c>
      <c r="AG333">
        <v>8.9955752188592614E-2</v>
      </c>
      <c r="AH333">
        <v>62.032999999999994</v>
      </c>
      <c r="AI333">
        <v>4.5448214708413488</v>
      </c>
      <c r="AJ333">
        <v>11652.589999999967</v>
      </c>
      <c r="AK333">
        <v>0.33273954048080012</v>
      </c>
      <c r="AL333">
        <v>32860918.9375</v>
      </c>
      <c r="AM333">
        <v>2896.9864628999994</v>
      </c>
    </row>
    <row r="334" spans="1:39" ht="15" x14ac:dyDescent="0.25">
      <c r="A334" t="s">
        <v>508</v>
      </c>
      <c r="B334">
        <v>5104174.1578947371</v>
      </c>
      <c r="C334">
        <v>0.39703784248888752</v>
      </c>
      <c r="D334">
        <v>4562859.1052631577</v>
      </c>
      <c r="E334">
        <v>3.0617886419775915E-3</v>
      </c>
      <c r="F334">
        <v>0.77350611591416218</v>
      </c>
      <c r="G334">
        <v>115.65</v>
      </c>
      <c r="H334">
        <v>96.963000000000008</v>
      </c>
      <c r="I334">
        <v>7.4999999999999997E-3</v>
      </c>
      <c r="J334">
        <v>-0.79000000000002046</v>
      </c>
      <c r="K334">
        <v>11950.975619981285</v>
      </c>
      <c r="L334">
        <v>7206.4722687999993</v>
      </c>
      <c r="M334">
        <v>8479.1306376936554</v>
      </c>
      <c r="N334">
        <v>0.17224257531996182</v>
      </c>
      <c r="O334">
        <v>0.11706398439946773</v>
      </c>
      <c r="P334">
        <v>4.1489410886165437E-2</v>
      </c>
      <c r="Q334">
        <v>10157.217534500216</v>
      </c>
      <c r="R334">
        <v>390.58749999999998</v>
      </c>
      <c r="S334">
        <v>72116.427356226195</v>
      </c>
      <c r="T334">
        <v>13.742375268025727</v>
      </c>
      <c r="U334">
        <v>18.45034024079111</v>
      </c>
      <c r="V334">
        <v>44.224000000000004</v>
      </c>
      <c r="W334">
        <v>162.95387727930535</v>
      </c>
      <c r="X334">
        <v>0.11738015630071949</v>
      </c>
      <c r="Y334">
        <v>0.14910393492860363</v>
      </c>
      <c r="Z334">
        <v>0.27255079533476489</v>
      </c>
      <c r="AA334">
        <v>158.23246901772634</v>
      </c>
      <c r="AB334">
        <v>6.5504272387943532</v>
      </c>
      <c r="AC334">
        <v>1.260989180985074</v>
      </c>
      <c r="AD334">
        <v>3.355078240519429</v>
      </c>
      <c r="AE334">
        <v>0.78201232338727189</v>
      </c>
      <c r="AF334">
        <v>28.85</v>
      </c>
      <c r="AG334">
        <v>9.3863366523286015E-2</v>
      </c>
      <c r="AH334">
        <v>132.71650000000002</v>
      </c>
      <c r="AI334">
        <v>4.0689709174025817</v>
      </c>
      <c r="AJ334">
        <v>125481.87700000033</v>
      </c>
      <c r="AK334">
        <v>0.38020151392644003</v>
      </c>
      <c r="AL334">
        <v>86124374.390499994</v>
      </c>
      <c r="AM334">
        <v>7206.4722687999993</v>
      </c>
    </row>
    <row r="335" spans="1:39" ht="15" x14ac:dyDescent="0.25">
      <c r="A335" t="s">
        <v>509</v>
      </c>
      <c r="B335">
        <v>610741.78947368416</v>
      </c>
      <c r="C335">
        <v>0.52291318924976993</v>
      </c>
      <c r="D335">
        <v>658714.26315789472</v>
      </c>
      <c r="E335">
        <v>2.04723090107274E-3</v>
      </c>
      <c r="F335">
        <v>0.6905706520265672</v>
      </c>
      <c r="G335">
        <v>32.9</v>
      </c>
      <c r="H335">
        <v>14.369</v>
      </c>
      <c r="I335">
        <v>0</v>
      </c>
      <c r="J335">
        <v>81.835499999999982</v>
      </c>
      <c r="K335">
        <v>10556.904799606566</v>
      </c>
      <c r="L335">
        <v>929.16130344999999</v>
      </c>
      <c r="M335">
        <v>1064.39659172653</v>
      </c>
      <c r="N335">
        <v>0.23556992024666093</v>
      </c>
      <c r="O335">
        <v>0.11251969944487251</v>
      </c>
      <c r="P335">
        <v>6.3575488756004543E-3</v>
      </c>
      <c r="Q335">
        <v>9215.6133345832732</v>
      </c>
      <c r="R335">
        <v>58.725499999999997</v>
      </c>
      <c r="S335">
        <v>55566.20282500788</v>
      </c>
      <c r="T335">
        <v>14.119079445896586</v>
      </c>
      <c r="U335">
        <v>15.822109704472505</v>
      </c>
      <c r="V335">
        <v>8.6894999999999989</v>
      </c>
      <c r="W335">
        <v>106.92920230738248</v>
      </c>
      <c r="X335">
        <v>0.12063671245210267</v>
      </c>
      <c r="Y335">
        <v>0.14677997063116285</v>
      </c>
      <c r="Z335">
        <v>0.27871078046977316</v>
      </c>
      <c r="AA335">
        <v>177.25652089520409</v>
      </c>
      <c r="AB335">
        <v>6.070555355528449</v>
      </c>
      <c r="AC335">
        <v>1.3923210153740226</v>
      </c>
      <c r="AD335">
        <v>2.4694176043822735</v>
      </c>
      <c r="AE335">
        <v>1.1884699233603178</v>
      </c>
      <c r="AF335">
        <v>63.75</v>
      </c>
      <c r="AG335">
        <v>3.4577390603472147E-2</v>
      </c>
      <c r="AH335">
        <v>8.9405000000000001</v>
      </c>
      <c r="AI335">
        <v>3.9703256142343992</v>
      </c>
      <c r="AJ335">
        <v>-16784.05700000003</v>
      </c>
      <c r="AK335">
        <v>0.4556905226550737</v>
      </c>
      <c r="AL335">
        <v>9809067.4239999987</v>
      </c>
      <c r="AM335">
        <v>929.16130344999999</v>
      </c>
    </row>
    <row r="336" spans="1:39" ht="15" x14ac:dyDescent="0.25">
      <c r="A336" t="s">
        <v>510</v>
      </c>
      <c r="B336">
        <v>500429.09090909088</v>
      </c>
      <c r="C336">
        <v>0.41641204135204213</v>
      </c>
      <c r="D336">
        <v>535974.77272727271</v>
      </c>
      <c r="E336">
        <v>2.0543879376175968E-3</v>
      </c>
      <c r="F336">
        <v>0.71032481296269678</v>
      </c>
      <c r="G336">
        <v>60.19047619047619</v>
      </c>
      <c r="H336">
        <v>31.343181818181815</v>
      </c>
      <c r="I336">
        <v>0</v>
      </c>
      <c r="J336">
        <v>67.981363636363653</v>
      </c>
      <c r="K336">
        <v>10399.288038714722</v>
      </c>
      <c r="L336">
        <v>1360.6663248181817</v>
      </c>
      <c r="M336">
        <v>1596.2804770738715</v>
      </c>
      <c r="N336">
        <v>0.3046318059786069</v>
      </c>
      <c r="O336">
        <v>0.13469369977906614</v>
      </c>
      <c r="P336">
        <v>1.4273186072242044E-3</v>
      </c>
      <c r="Q336">
        <v>8864.3325778824383</v>
      </c>
      <c r="R336">
        <v>83.371818181818185</v>
      </c>
      <c r="S336">
        <v>55741.205307003678</v>
      </c>
      <c r="T336">
        <v>12.835708600028351</v>
      </c>
      <c r="U336">
        <v>16.320458813202627</v>
      </c>
      <c r="V336">
        <v>12.249545454545455</v>
      </c>
      <c r="W336">
        <v>111.07892369290137</v>
      </c>
      <c r="X336">
        <v>0.11785228379830419</v>
      </c>
      <c r="Y336">
        <v>0.15904630304461626</v>
      </c>
      <c r="Z336">
        <v>0.28390841555886293</v>
      </c>
      <c r="AA336">
        <v>164.36639468659081</v>
      </c>
      <c r="AB336">
        <v>6.1373562634596759</v>
      </c>
      <c r="AC336">
        <v>1.3875495665669155</v>
      </c>
      <c r="AD336">
        <v>2.6383198319923449</v>
      </c>
      <c r="AE336">
        <v>1.2393279198924287</v>
      </c>
      <c r="AF336">
        <v>86.090909090909093</v>
      </c>
      <c r="AG336">
        <v>2.0560238455076454E-2</v>
      </c>
      <c r="AH336">
        <v>10.45409090909091</v>
      </c>
      <c r="AI336">
        <v>3.5881249873781056</v>
      </c>
      <c r="AJ336">
        <v>-1923.1995454544667</v>
      </c>
      <c r="AK336">
        <v>0.43339932644079249</v>
      </c>
      <c r="AL336">
        <v>14149961.036363637</v>
      </c>
      <c r="AM336">
        <v>1360.6663248181817</v>
      </c>
    </row>
    <row r="337" spans="1:39" ht="15" x14ac:dyDescent="0.25">
      <c r="A337" t="s">
        <v>511</v>
      </c>
      <c r="B337">
        <v>1384786.8421052631</v>
      </c>
      <c r="C337">
        <v>0.36750568974033038</v>
      </c>
      <c r="D337">
        <v>1343306.2631578948</v>
      </c>
      <c r="E337">
        <v>4.5074184031054093E-3</v>
      </c>
      <c r="F337">
        <v>0.76134266097941894</v>
      </c>
      <c r="G337">
        <v>79.444444444444443</v>
      </c>
      <c r="H337">
        <v>37.7515</v>
      </c>
      <c r="I337">
        <v>0</v>
      </c>
      <c r="J337">
        <v>-22.709999999999997</v>
      </c>
      <c r="K337">
        <v>11139.15988806289</v>
      </c>
      <c r="L337">
        <v>3347.04841915</v>
      </c>
      <c r="M337">
        <v>3823.6826627252981</v>
      </c>
      <c r="N337">
        <v>0.11026276097126893</v>
      </c>
      <c r="O337">
        <v>0.10523447569050978</v>
      </c>
      <c r="P337">
        <v>7.8660485158700329E-3</v>
      </c>
      <c r="Q337">
        <v>9750.6280679230385</v>
      </c>
      <c r="R337">
        <v>195.02799999999999</v>
      </c>
      <c r="S337">
        <v>67883.639195397569</v>
      </c>
      <c r="T337">
        <v>13.244252107389707</v>
      </c>
      <c r="U337">
        <v>17.161886596539986</v>
      </c>
      <c r="V337">
        <v>19.818999999999999</v>
      </c>
      <c r="W337">
        <v>168.88079212624257</v>
      </c>
      <c r="X337">
        <v>0.11639684642288428</v>
      </c>
      <c r="Y337">
        <v>0.15030463503965841</v>
      </c>
      <c r="Z337">
        <v>0.27158162841947064</v>
      </c>
      <c r="AA337">
        <v>166.73205168084246</v>
      </c>
      <c r="AB337">
        <v>5.8667730536263774</v>
      </c>
      <c r="AC337">
        <v>1.2359294887962367</v>
      </c>
      <c r="AD337">
        <v>2.7463972357823372</v>
      </c>
      <c r="AE337">
        <v>0.87837417857159161</v>
      </c>
      <c r="AF337">
        <v>39.799999999999997</v>
      </c>
      <c r="AG337">
        <v>7.5642495492769135E-2</v>
      </c>
      <c r="AH337">
        <v>70.599999999999994</v>
      </c>
      <c r="AI337">
        <v>4.8797370754162861</v>
      </c>
      <c r="AJ337">
        <v>12613.867894736934</v>
      </c>
      <c r="AK337">
        <v>0.3073341324663168</v>
      </c>
      <c r="AL337">
        <v>37283307.494000003</v>
      </c>
      <c r="AM337">
        <v>3347.04841915</v>
      </c>
    </row>
    <row r="338" spans="1:39" ht="15" x14ac:dyDescent="0.25">
      <c r="A338" t="s">
        <v>512</v>
      </c>
      <c r="B338">
        <v>354346.15</v>
      </c>
      <c r="C338">
        <v>0.33104168144225887</v>
      </c>
      <c r="D338">
        <v>438884.6</v>
      </c>
      <c r="E338">
        <v>1.0120092811918507E-2</v>
      </c>
      <c r="F338">
        <v>0.6902187244169804</v>
      </c>
      <c r="G338">
        <v>52.789473684210527</v>
      </c>
      <c r="H338">
        <v>45.727142857142859</v>
      </c>
      <c r="I338">
        <v>0</v>
      </c>
      <c r="J338">
        <v>-50.490000000000009</v>
      </c>
      <c r="K338">
        <v>11655.062951727117</v>
      </c>
      <c r="L338">
        <v>1519.6341379523813</v>
      </c>
      <c r="M338">
        <v>1910.506047002641</v>
      </c>
      <c r="N338">
        <v>0.55614024100106685</v>
      </c>
      <c r="O338">
        <v>0.16572181258632354</v>
      </c>
      <c r="P338">
        <v>3.8463285945728059E-3</v>
      </c>
      <c r="Q338">
        <v>9270.5446126253919</v>
      </c>
      <c r="R338">
        <v>101.57095238095238</v>
      </c>
      <c r="S338">
        <v>55072.414966783712</v>
      </c>
      <c r="T338">
        <v>12.877228678990523</v>
      </c>
      <c r="U338">
        <v>14.961306380714394</v>
      </c>
      <c r="V338">
        <v>12.75</v>
      </c>
      <c r="W338">
        <v>119.18699121195144</v>
      </c>
      <c r="X338">
        <v>0.10988239093095593</v>
      </c>
      <c r="Y338">
        <v>0.1852972694895407</v>
      </c>
      <c r="Z338">
        <v>0.31373793513784776</v>
      </c>
      <c r="AA338">
        <v>192.09651934035193</v>
      </c>
      <c r="AB338">
        <v>6.7491503047594339</v>
      </c>
      <c r="AC338">
        <v>1.3318516405135519</v>
      </c>
      <c r="AD338">
        <v>2.8988729765286698</v>
      </c>
      <c r="AE338">
        <v>1.2439693512153418</v>
      </c>
      <c r="AF338">
        <v>110.9047619047619</v>
      </c>
      <c r="AG338">
        <v>1.8440833738460224E-2</v>
      </c>
      <c r="AH338">
        <v>13.415714285714287</v>
      </c>
      <c r="AI338">
        <v>3.1257502848425203</v>
      </c>
      <c r="AJ338">
        <v>-32563.125238095177</v>
      </c>
      <c r="AK338">
        <v>0.4990460804857389</v>
      </c>
      <c r="AL338">
        <v>17711431.541428573</v>
      </c>
      <c r="AM338">
        <v>1519.6341379523813</v>
      </c>
    </row>
    <row r="339" spans="1:39" ht="15" x14ac:dyDescent="0.25">
      <c r="A339" t="s">
        <v>513</v>
      </c>
      <c r="B339">
        <v>1469884.2</v>
      </c>
      <c r="C339">
        <v>0.35768085802651811</v>
      </c>
      <c r="D339">
        <v>1611453.25</v>
      </c>
      <c r="E339">
        <v>2.5180044564790398E-3</v>
      </c>
      <c r="F339">
        <v>0.71710521281645734</v>
      </c>
      <c r="G339">
        <v>49.95</v>
      </c>
      <c r="H339">
        <v>94.738500000000016</v>
      </c>
      <c r="I339">
        <v>5.5795000000000003</v>
      </c>
      <c r="J339">
        <v>14.47399999999999</v>
      </c>
      <c r="K339">
        <v>11868.112071243731</v>
      </c>
      <c r="L339">
        <v>2477.3165867499993</v>
      </c>
      <c r="M339">
        <v>3105.2138716707755</v>
      </c>
      <c r="N339">
        <v>0.48156556533014128</v>
      </c>
      <c r="O339">
        <v>0.14995191831228308</v>
      </c>
      <c r="P339">
        <v>3.6650413106511272E-2</v>
      </c>
      <c r="Q339">
        <v>9468.291751408613</v>
      </c>
      <c r="R339">
        <v>160.07000000000002</v>
      </c>
      <c r="S339">
        <v>62444.915349534574</v>
      </c>
      <c r="T339">
        <v>12.009745736240394</v>
      </c>
      <c r="U339">
        <v>15.476457716936341</v>
      </c>
      <c r="V339">
        <v>18.849</v>
      </c>
      <c r="W339">
        <v>131.42960298954856</v>
      </c>
      <c r="X339">
        <v>0.11661290325844599</v>
      </c>
      <c r="Y339">
        <v>0.14654980740094975</v>
      </c>
      <c r="Z339">
        <v>0.27224937618240036</v>
      </c>
      <c r="AA339">
        <v>171.07314917549058</v>
      </c>
      <c r="AB339">
        <v>6.0114286128899472</v>
      </c>
      <c r="AC339">
        <v>1.2006703808980768</v>
      </c>
      <c r="AD339">
        <v>2.8108817943081257</v>
      </c>
      <c r="AE339">
        <v>0.89451801726744584</v>
      </c>
      <c r="AF339">
        <v>19.600000000000001</v>
      </c>
      <c r="AG339">
        <v>9.5252828065935075E-2</v>
      </c>
      <c r="AH339">
        <v>72.856999999999999</v>
      </c>
      <c r="AI339">
        <v>3.2894396596946023</v>
      </c>
      <c r="AJ339">
        <v>-1932.2410000001546</v>
      </c>
      <c r="AK339">
        <v>0.52264492611460711</v>
      </c>
      <c r="AL339">
        <v>29401070.887499999</v>
      </c>
      <c r="AM339">
        <v>2477.3165867499993</v>
      </c>
    </row>
    <row r="340" spans="1:39" ht="15" x14ac:dyDescent="0.25">
      <c r="A340" t="s">
        <v>514</v>
      </c>
      <c r="B340">
        <v>3567783.5263157897</v>
      </c>
      <c r="C340">
        <v>0.3998716787496952</v>
      </c>
      <c r="D340">
        <v>3471793.8421052634</v>
      </c>
      <c r="E340">
        <v>2.9855078362322545E-3</v>
      </c>
      <c r="F340">
        <v>0.77486860620947229</v>
      </c>
      <c r="G340">
        <v>156.94999999999999</v>
      </c>
      <c r="H340">
        <v>87.61999999999999</v>
      </c>
      <c r="I340">
        <v>1.4000000000000035E-2</v>
      </c>
      <c r="J340">
        <v>-15.763500000000008</v>
      </c>
      <c r="K340">
        <v>11344.532513150687</v>
      </c>
      <c r="L340">
        <v>6865.4180443500009</v>
      </c>
      <c r="M340">
        <v>8047.3846292293574</v>
      </c>
      <c r="N340">
        <v>0.13882858428910697</v>
      </c>
      <c r="O340">
        <v>0.12254641729972834</v>
      </c>
      <c r="P340">
        <v>2.101939928752912E-2</v>
      </c>
      <c r="Q340">
        <v>9678.2944781351289</v>
      </c>
      <c r="R340">
        <v>400.21850000000006</v>
      </c>
      <c r="S340">
        <v>69640.323142233552</v>
      </c>
      <c r="T340">
        <v>12.619981335195648</v>
      </c>
      <c r="U340">
        <v>17.154174642976276</v>
      </c>
      <c r="V340">
        <v>40.003</v>
      </c>
      <c r="W340">
        <v>171.6225794152939</v>
      </c>
      <c r="X340">
        <v>0.11562004536569492</v>
      </c>
      <c r="Y340">
        <v>0.15831528977819734</v>
      </c>
      <c r="Z340">
        <v>0.27891288239463946</v>
      </c>
      <c r="AA340">
        <v>155.02656839315122</v>
      </c>
      <c r="AB340">
        <v>6.0376011178757709</v>
      </c>
      <c r="AC340">
        <v>1.2076271696672305</v>
      </c>
      <c r="AD340">
        <v>3.2447763764581805</v>
      </c>
      <c r="AE340">
        <v>0.81092627899009917</v>
      </c>
      <c r="AF340">
        <v>33.200000000000003</v>
      </c>
      <c r="AG340">
        <v>0.13653847017245582</v>
      </c>
      <c r="AH340">
        <v>112.797</v>
      </c>
      <c r="AI340">
        <v>4.5688082696540055</v>
      </c>
      <c r="AJ340">
        <v>56213.25699999975</v>
      </c>
      <c r="AK340">
        <v>0.36142866652249395</v>
      </c>
      <c r="AL340">
        <v>77884958.220499992</v>
      </c>
      <c r="AM340">
        <v>6865.4180443500009</v>
      </c>
    </row>
    <row r="341" spans="1:39" ht="15" x14ac:dyDescent="0.25">
      <c r="A341" t="s">
        <v>515</v>
      </c>
      <c r="B341">
        <v>3834559.3333333335</v>
      </c>
      <c r="C341">
        <v>0.34027473637349614</v>
      </c>
      <c r="D341">
        <v>3804659.4285714286</v>
      </c>
      <c r="E341">
        <v>1.9627585747820481E-3</v>
      </c>
      <c r="F341">
        <v>0.72405337798590086</v>
      </c>
      <c r="G341">
        <v>149.8095238095238</v>
      </c>
      <c r="H341">
        <v>522.38428571428574</v>
      </c>
      <c r="I341">
        <v>47.279047619047603</v>
      </c>
      <c r="J341">
        <v>-55.432380952380953</v>
      </c>
      <c r="K341">
        <v>11256.670550849612</v>
      </c>
      <c r="L341">
        <v>7288.8915150000003</v>
      </c>
      <c r="M341">
        <v>9273.3333496175219</v>
      </c>
      <c r="N341">
        <v>0.52779340582364975</v>
      </c>
      <c r="O341">
        <v>0.16276344419338412</v>
      </c>
      <c r="P341">
        <v>4.3620352659474657E-2</v>
      </c>
      <c r="Q341">
        <v>8847.8055702184156</v>
      </c>
      <c r="R341">
        <v>441.84952380952382</v>
      </c>
      <c r="S341">
        <v>63211.651030732311</v>
      </c>
      <c r="T341">
        <v>12.294748050402854</v>
      </c>
      <c r="U341">
        <v>16.496320856378599</v>
      </c>
      <c r="V341">
        <v>45.640952380952385</v>
      </c>
      <c r="W341">
        <v>159.70068841161859</v>
      </c>
      <c r="X341">
        <v>0.11749399507397813</v>
      </c>
      <c r="Y341">
        <v>0.15238220905870328</v>
      </c>
      <c r="Z341">
        <v>0.27576687683641982</v>
      </c>
      <c r="AA341">
        <v>151.70991920808456</v>
      </c>
      <c r="AB341">
        <v>6.1608604497337396</v>
      </c>
      <c r="AC341">
        <v>1.3162559334485702</v>
      </c>
      <c r="AD341">
        <v>3.3412710735715758</v>
      </c>
      <c r="AE341">
        <v>0.81030248814147399</v>
      </c>
      <c r="AF341">
        <v>29.952380952380953</v>
      </c>
      <c r="AG341">
        <v>9.3579313318633631E-2</v>
      </c>
      <c r="AH341">
        <v>116.42809523809522</v>
      </c>
      <c r="AI341">
        <v>2.9725252974429726</v>
      </c>
      <c r="AJ341">
        <v>203422.66952380957</v>
      </c>
      <c r="AK341">
        <v>0.50192802763904798</v>
      </c>
      <c r="AL341">
        <v>82048650.465238094</v>
      </c>
      <c r="AM341">
        <v>7288.8915150000003</v>
      </c>
    </row>
    <row r="342" spans="1:39" ht="15" x14ac:dyDescent="0.25">
      <c r="A342" t="s">
        <v>516</v>
      </c>
      <c r="B342">
        <v>2269486.75</v>
      </c>
      <c r="C342">
        <v>0.3357692850771527</v>
      </c>
      <c r="D342">
        <v>2161738.7000000002</v>
      </c>
      <c r="E342">
        <v>2.0005240596212745E-3</v>
      </c>
      <c r="F342">
        <v>0.76598334867062889</v>
      </c>
      <c r="G342">
        <v>117.73684210526316</v>
      </c>
      <c r="H342">
        <v>130.08350000000002</v>
      </c>
      <c r="I342">
        <v>9.6499999999999989E-2</v>
      </c>
      <c r="J342">
        <v>-43.021000000000015</v>
      </c>
      <c r="K342">
        <v>10999.643137035209</v>
      </c>
      <c r="L342">
        <v>6692.3876548000017</v>
      </c>
      <c r="M342">
        <v>8028.5234421722225</v>
      </c>
      <c r="N342">
        <v>0.27887199071043262</v>
      </c>
      <c r="O342">
        <v>0.13630060364117685</v>
      </c>
      <c r="P342">
        <v>2.0801419086976105E-2</v>
      </c>
      <c r="Q342">
        <v>9169.0429090386751</v>
      </c>
      <c r="R342">
        <v>394.02799999999996</v>
      </c>
      <c r="S342">
        <v>65353.444984874179</v>
      </c>
      <c r="T342">
        <v>12.853528175662644</v>
      </c>
      <c r="U342">
        <v>16.984548445288159</v>
      </c>
      <c r="V342">
        <v>39.630499999999998</v>
      </c>
      <c r="W342">
        <v>168.86962452656419</v>
      </c>
      <c r="X342">
        <v>0.11710764652045239</v>
      </c>
      <c r="Y342">
        <v>0.15206476843601283</v>
      </c>
      <c r="Z342">
        <v>0.27742884417830277</v>
      </c>
      <c r="AA342">
        <v>838.65827706116795</v>
      </c>
      <c r="AB342">
        <v>1.1647880991114625</v>
      </c>
      <c r="AC342">
        <v>0.21982475833105081</v>
      </c>
      <c r="AD342">
        <v>0.5967374814353843</v>
      </c>
      <c r="AE342">
        <v>0.86755728608306326</v>
      </c>
      <c r="AF342">
        <v>32.65</v>
      </c>
      <c r="AG342">
        <v>7.8707094007999953E-2</v>
      </c>
      <c r="AH342">
        <v>106.55500000000002</v>
      </c>
      <c r="AI342">
        <v>3.8308016292332403</v>
      </c>
      <c r="AJ342">
        <v>59562.095999999437</v>
      </c>
      <c r="AK342">
        <v>0.40762710587371609</v>
      </c>
      <c r="AL342">
        <v>73613875.9375</v>
      </c>
      <c r="AM342">
        <v>6692.3876548000017</v>
      </c>
    </row>
    <row r="343" spans="1:39" ht="15" x14ac:dyDescent="0.25">
      <c r="A343" t="s">
        <v>517</v>
      </c>
      <c r="B343">
        <v>286970.2</v>
      </c>
      <c r="C343">
        <v>0.38496481230782631</v>
      </c>
      <c r="D343">
        <v>176798</v>
      </c>
      <c r="E343">
        <v>5.6419204264223271E-3</v>
      </c>
      <c r="F343">
        <v>0.73631430277845533</v>
      </c>
      <c r="G343">
        <v>74.400000000000006</v>
      </c>
      <c r="H343">
        <v>74.906500000000008</v>
      </c>
      <c r="I343">
        <v>3.4999999999999996E-2</v>
      </c>
      <c r="J343">
        <v>52.368499999999955</v>
      </c>
      <c r="K343">
        <v>10529.847883712846</v>
      </c>
      <c r="L343">
        <v>2861.5478075999999</v>
      </c>
      <c r="M343">
        <v>3444.5099327783109</v>
      </c>
      <c r="N343">
        <v>0.40197208154097991</v>
      </c>
      <c r="O343">
        <v>0.13993885424051442</v>
      </c>
      <c r="P343">
        <v>1.1122905885222646E-2</v>
      </c>
      <c r="Q343">
        <v>8747.7358794248194</v>
      </c>
      <c r="R343">
        <v>175.90600000000001</v>
      </c>
      <c r="S343">
        <v>59161.18364353689</v>
      </c>
      <c r="T343">
        <v>13.666958489193092</v>
      </c>
      <c r="U343">
        <v>16.267482675974669</v>
      </c>
      <c r="V343">
        <v>20.1815</v>
      </c>
      <c r="W343">
        <v>141.79064031910411</v>
      </c>
      <c r="X343">
        <v>0.11657810803319733</v>
      </c>
      <c r="Y343">
        <v>0.16249973951538954</v>
      </c>
      <c r="Z343">
        <v>0.28494957891466444</v>
      </c>
      <c r="AA343">
        <v>167.32236614336827</v>
      </c>
      <c r="AB343">
        <v>6.0136030149898412</v>
      </c>
      <c r="AC343">
        <v>1.2831572869686247</v>
      </c>
      <c r="AD343">
        <v>3.0981688340426228</v>
      </c>
      <c r="AE343">
        <v>1.1765885886672236</v>
      </c>
      <c r="AF343">
        <v>68.849999999999994</v>
      </c>
      <c r="AG343">
        <v>2.9707433091073782E-2</v>
      </c>
      <c r="AH343">
        <v>28.969000000000001</v>
      </c>
      <c r="AI343">
        <v>3.5036135578158101</v>
      </c>
      <c r="AJ343">
        <v>-35939.167000000132</v>
      </c>
      <c r="AK343">
        <v>0.44650379107803673</v>
      </c>
      <c r="AL343">
        <v>30131663.125999998</v>
      </c>
      <c r="AM343">
        <v>2861.5478075999999</v>
      </c>
    </row>
    <row r="344" spans="1:39" ht="15" x14ac:dyDescent="0.25">
      <c r="A344" t="s">
        <v>518</v>
      </c>
      <c r="B344">
        <v>734494.5</v>
      </c>
      <c r="C344">
        <v>0.42611350005778065</v>
      </c>
      <c r="D344">
        <v>577748.19999999995</v>
      </c>
      <c r="E344">
        <v>2.4576904514962681E-3</v>
      </c>
      <c r="F344">
        <v>0.71335670096638759</v>
      </c>
      <c r="G344">
        <v>73.099999999999994</v>
      </c>
      <c r="H344">
        <v>51.57500000000001</v>
      </c>
      <c r="I344">
        <v>0.01</v>
      </c>
      <c r="J344">
        <v>59.105000000000004</v>
      </c>
      <c r="K344">
        <v>10238.103124783263</v>
      </c>
      <c r="L344">
        <v>2171.8015690500001</v>
      </c>
      <c r="M344">
        <v>2528.9294385994522</v>
      </c>
      <c r="N344">
        <v>0.26871826296970691</v>
      </c>
      <c r="O344">
        <v>0.12075674925251983</v>
      </c>
      <c r="P344">
        <v>1.0452567961782041E-2</v>
      </c>
      <c r="Q344">
        <v>8792.308749750664</v>
      </c>
      <c r="R344">
        <v>129.24849999999998</v>
      </c>
      <c r="S344">
        <v>60309.149978529742</v>
      </c>
      <c r="T344">
        <v>13.019880308088682</v>
      </c>
      <c r="U344">
        <v>16.803301926521392</v>
      </c>
      <c r="V344">
        <v>14.164000000000001</v>
      </c>
      <c r="W344">
        <v>153.33250275698956</v>
      </c>
      <c r="X344">
        <v>0.11522883530901523</v>
      </c>
      <c r="Y344">
        <v>0.15309276594365351</v>
      </c>
      <c r="Z344">
        <v>0.27365221291024172</v>
      </c>
      <c r="AA344">
        <v>153.58571646391545</v>
      </c>
      <c r="AB344">
        <v>5.9678418096779042</v>
      </c>
      <c r="AC344">
        <v>1.3537637491204673</v>
      </c>
      <c r="AD344">
        <v>2.8312449884982422</v>
      </c>
      <c r="AE344">
        <v>1.0836514617351343</v>
      </c>
      <c r="AF344">
        <v>55.55</v>
      </c>
      <c r="AG344">
        <v>3.8960045935667355E-2</v>
      </c>
      <c r="AH344">
        <v>27.015263157894736</v>
      </c>
      <c r="AI344">
        <v>3.8553729104657402</v>
      </c>
      <c r="AJ344">
        <v>-26406.726000000141</v>
      </c>
      <c r="AK344">
        <v>0.38303760275417442</v>
      </c>
      <c r="AL344">
        <v>22235128.430499997</v>
      </c>
      <c r="AM344">
        <v>2171.8015690500001</v>
      </c>
    </row>
    <row r="345" spans="1:39" ht="15" x14ac:dyDescent="0.25">
      <c r="A345" t="s">
        <v>519</v>
      </c>
      <c r="B345">
        <v>334958.5</v>
      </c>
      <c r="C345">
        <v>0.46229208326277038</v>
      </c>
      <c r="D345">
        <v>277877.65000000002</v>
      </c>
      <c r="E345">
        <v>6.0978808188848063E-3</v>
      </c>
      <c r="F345">
        <v>0.66936309226797497</v>
      </c>
      <c r="G345">
        <v>22.631578947368421</v>
      </c>
      <c r="H345">
        <v>12.582500000000001</v>
      </c>
      <c r="I345">
        <v>0.15</v>
      </c>
      <c r="J345">
        <v>46.680999999999983</v>
      </c>
      <c r="K345">
        <v>12008.087073053692</v>
      </c>
      <c r="L345">
        <v>689.45901230000004</v>
      </c>
      <c r="M345">
        <v>818.65660374264166</v>
      </c>
      <c r="N345">
        <v>0.37719289545937801</v>
      </c>
      <c r="O345">
        <v>0.14192678122165434</v>
      </c>
      <c r="P345">
        <v>3.7250665437418042E-3</v>
      </c>
      <c r="Q345">
        <v>10113.011750165597</v>
      </c>
      <c r="R345">
        <v>48.831499999999998</v>
      </c>
      <c r="S345">
        <v>53593.744816358296</v>
      </c>
      <c r="T345">
        <v>12.425381157654384</v>
      </c>
      <c r="U345">
        <v>14.119144656625338</v>
      </c>
      <c r="V345">
        <v>8.0440000000000005</v>
      </c>
      <c r="W345">
        <v>85.710966223272024</v>
      </c>
      <c r="X345">
        <v>0.11779679195239201</v>
      </c>
      <c r="Y345">
        <v>0.16210456533610318</v>
      </c>
      <c r="Z345">
        <v>0.28562080803935325</v>
      </c>
      <c r="AA345">
        <v>217.28644825490224</v>
      </c>
      <c r="AB345">
        <v>6.3221613896526341</v>
      </c>
      <c r="AC345">
        <v>1.4838897611042248</v>
      </c>
      <c r="AD345">
        <v>2.2857673247664874</v>
      </c>
      <c r="AE345">
        <v>1.1802878170569018</v>
      </c>
      <c r="AF345">
        <v>62.9</v>
      </c>
      <c r="AG345">
        <v>3.2589277333810181E-2</v>
      </c>
      <c r="AH345">
        <v>8.4670000000000023</v>
      </c>
      <c r="AI345">
        <v>3.5544448214821935</v>
      </c>
      <c r="AJ345">
        <v>-10844.257999999914</v>
      </c>
      <c r="AK345">
        <v>0.54704807028921376</v>
      </c>
      <c r="AL345">
        <v>8279083.8530000001</v>
      </c>
      <c r="AM345">
        <v>689.45901230000004</v>
      </c>
    </row>
    <row r="346" spans="1:39" ht="15" x14ac:dyDescent="0.25">
      <c r="A346" t="s">
        <v>520</v>
      </c>
      <c r="B346">
        <v>675965.75</v>
      </c>
      <c r="C346">
        <v>0.59890865898709</v>
      </c>
      <c r="D346">
        <v>673553.85</v>
      </c>
      <c r="E346">
        <v>4.6650555093855219E-4</v>
      </c>
      <c r="F346">
        <v>0.65485674280773198</v>
      </c>
      <c r="G346">
        <v>22.65</v>
      </c>
      <c r="H346">
        <v>10.35578947368421</v>
      </c>
      <c r="I346">
        <v>0</v>
      </c>
      <c r="J346">
        <v>68.520499999999998</v>
      </c>
      <c r="K346">
        <v>10638.407709971138</v>
      </c>
      <c r="L346">
        <v>729.4328941</v>
      </c>
      <c r="M346">
        <v>839.86709852635192</v>
      </c>
      <c r="N346">
        <v>0.24465485885468516</v>
      </c>
      <c r="O346">
        <v>0.12274119295163825</v>
      </c>
      <c r="P346">
        <v>1.9851972836880051E-3</v>
      </c>
      <c r="Q346">
        <v>9239.5624713908455</v>
      </c>
      <c r="R346">
        <v>47.744500000000002</v>
      </c>
      <c r="S346">
        <v>53663.639790970679</v>
      </c>
      <c r="T346">
        <v>14.317879546335179</v>
      </c>
      <c r="U346">
        <v>15.277841303186751</v>
      </c>
      <c r="V346">
        <v>6.2545000000000002</v>
      </c>
      <c r="W346">
        <v>116.62529284515146</v>
      </c>
      <c r="X346">
        <v>0.1183490947501451</v>
      </c>
      <c r="Y346">
        <v>0.15789158655876939</v>
      </c>
      <c r="Z346">
        <v>0.28304118514771154</v>
      </c>
      <c r="AA346">
        <v>193.39736546164079</v>
      </c>
      <c r="AB346">
        <v>5.7157824355782649</v>
      </c>
      <c r="AC346">
        <v>1.318033432243759</v>
      </c>
      <c r="AD346">
        <v>2.4165909326123693</v>
      </c>
      <c r="AE346">
        <v>1.2522828339073699</v>
      </c>
      <c r="AF346">
        <v>68.849999999999994</v>
      </c>
      <c r="AG346">
        <v>1.5214801426619986E-2</v>
      </c>
      <c r="AH346">
        <v>5.5940000000000003</v>
      </c>
      <c r="AI346">
        <v>3.6281425369518954</v>
      </c>
      <c r="AJ346">
        <v>-5046.3729999999632</v>
      </c>
      <c r="AK346">
        <v>0.50989497412996743</v>
      </c>
      <c r="AL346">
        <v>7760004.5244999994</v>
      </c>
      <c r="AM346">
        <v>729.4328941</v>
      </c>
    </row>
    <row r="347" spans="1:39" ht="15" x14ac:dyDescent="0.25">
      <c r="A347" t="s">
        <v>521</v>
      </c>
      <c r="B347">
        <v>678593.9</v>
      </c>
      <c r="C347">
        <v>0.55238294563342627</v>
      </c>
      <c r="D347">
        <v>669722.35</v>
      </c>
      <c r="E347">
        <v>1.5904957725537293E-3</v>
      </c>
      <c r="F347">
        <v>0.64766451041322515</v>
      </c>
      <c r="G347">
        <v>26.1</v>
      </c>
      <c r="H347">
        <v>17.396499999999996</v>
      </c>
      <c r="I347">
        <v>0</v>
      </c>
      <c r="J347">
        <v>22.16500000000002</v>
      </c>
      <c r="K347">
        <v>11478.933681035209</v>
      </c>
      <c r="L347">
        <v>711.58353650000004</v>
      </c>
      <c r="M347">
        <v>839.61240407579612</v>
      </c>
      <c r="N347">
        <v>0.36911923003716085</v>
      </c>
      <c r="O347">
        <v>0.13922523086648167</v>
      </c>
      <c r="P347">
        <v>3.2581297642205907E-3</v>
      </c>
      <c r="Q347">
        <v>9728.5606838921976</v>
      </c>
      <c r="R347">
        <v>49.692499999999995</v>
      </c>
      <c r="S347">
        <v>52552.32803743019</v>
      </c>
      <c r="T347">
        <v>12.799718267344165</v>
      </c>
      <c r="U347">
        <v>14.319737113246468</v>
      </c>
      <c r="V347">
        <v>8.0884999999999998</v>
      </c>
      <c r="W347">
        <v>87.974721703653344</v>
      </c>
      <c r="X347">
        <v>0.11552348413841976</v>
      </c>
      <c r="Y347">
        <v>0.16671404958966998</v>
      </c>
      <c r="Z347">
        <v>0.28692249170191109</v>
      </c>
      <c r="AA347">
        <v>190.46344251670297</v>
      </c>
      <c r="AB347">
        <v>5.9870723854714791</v>
      </c>
      <c r="AC347">
        <v>1.4224478854045188</v>
      </c>
      <c r="AD347">
        <v>2.5600151183514575</v>
      </c>
      <c r="AE347">
        <v>1.3421862937420543</v>
      </c>
      <c r="AF347">
        <v>79.599999999999994</v>
      </c>
      <c r="AG347">
        <v>2.7866819887061973E-2</v>
      </c>
      <c r="AH347">
        <v>5.2904999999999998</v>
      </c>
      <c r="AI347">
        <v>3.5512930926001918</v>
      </c>
      <c r="AJ347">
        <v>-4877.9760000000242</v>
      </c>
      <c r="AK347">
        <v>0.53050498184356343</v>
      </c>
      <c r="AL347">
        <v>8168220.2240000013</v>
      </c>
      <c r="AM347">
        <v>711.58353650000004</v>
      </c>
    </row>
    <row r="348" spans="1:39" ht="15" x14ac:dyDescent="0.25">
      <c r="A348" t="s">
        <v>522</v>
      </c>
      <c r="B348">
        <v>594578.28571428568</v>
      </c>
      <c r="C348">
        <v>0.41604247896064001</v>
      </c>
      <c r="D348">
        <v>631599.57142857148</v>
      </c>
      <c r="E348">
        <v>9.2387215049430415E-4</v>
      </c>
      <c r="F348">
        <v>0.70228834220420766</v>
      </c>
      <c r="G348">
        <v>52</v>
      </c>
      <c r="H348">
        <v>47.00809523809523</v>
      </c>
      <c r="I348">
        <v>0</v>
      </c>
      <c r="J348">
        <v>53.363333333333387</v>
      </c>
      <c r="K348">
        <v>10081.217874423899</v>
      </c>
      <c r="L348">
        <v>1515.887128904762</v>
      </c>
      <c r="M348">
        <v>1746.9237704203526</v>
      </c>
      <c r="N348">
        <v>0.2550270872257715</v>
      </c>
      <c r="O348">
        <v>0.11516693970319795</v>
      </c>
      <c r="P348">
        <v>7.2041065097132569E-3</v>
      </c>
      <c r="Q348">
        <v>8747.9423420099138</v>
      </c>
      <c r="R348">
        <v>89.569523809523815</v>
      </c>
      <c r="S348">
        <v>56669.178727883635</v>
      </c>
      <c r="T348">
        <v>13.412831745491664</v>
      </c>
      <c r="U348">
        <v>16.924139645181185</v>
      </c>
      <c r="V348">
        <v>12.527619047619046</v>
      </c>
      <c r="W348">
        <v>121.00360995514673</v>
      </c>
      <c r="X348">
        <v>0.11579392152338862</v>
      </c>
      <c r="Y348">
        <v>0.15753623815193252</v>
      </c>
      <c r="Z348">
        <v>0.27952635972650253</v>
      </c>
      <c r="AA348">
        <v>156.72253041578045</v>
      </c>
      <c r="AB348">
        <v>5.8965399524197704</v>
      </c>
      <c r="AC348">
        <v>1.3051479310577752</v>
      </c>
      <c r="AD348">
        <v>2.9134482076436643</v>
      </c>
      <c r="AE348">
        <v>1.1442602433677658</v>
      </c>
      <c r="AF348">
        <v>58.142857142857146</v>
      </c>
      <c r="AG348">
        <v>4.0048102993929822E-2</v>
      </c>
      <c r="AH348">
        <v>16.6645</v>
      </c>
      <c r="AI348">
        <v>3.8954743603048532</v>
      </c>
      <c r="AJ348">
        <v>-5355.9285714285797</v>
      </c>
      <c r="AK348">
        <v>0.40603740646019337</v>
      </c>
      <c r="AL348">
        <v>15281988.419523813</v>
      </c>
      <c r="AM348">
        <v>1515.887128904762</v>
      </c>
    </row>
    <row r="349" spans="1:39" ht="15" x14ac:dyDescent="0.25">
      <c r="A349" t="s">
        <v>523</v>
      </c>
      <c r="B349">
        <v>511936.4</v>
      </c>
      <c r="C349">
        <v>0.50652047661152289</v>
      </c>
      <c r="D349">
        <v>477826.2</v>
      </c>
      <c r="E349">
        <v>3.6804136687632258E-3</v>
      </c>
      <c r="F349">
        <v>0.67596877483388096</v>
      </c>
      <c r="G349">
        <v>18.95</v>
      </c>
      <c r="H349">
        <v>15.762</v>
      </c>
      <c r="I349">
        <v>0</v>
      </c>
      <c r="J349">
        <v>15.489999999999995</v>
      </c>
      <c r="K349">
        <v>11579.490229878687</v>
      </c>
      <c r="L349">
        <v>729.84343030000002</v>
      </c>
      <c r="M349">
        <v>872.21435273787608</v>
      </c>
      <c r="N349">
        <v>0.40970671028317396</v>
      </c>
      <c r="O349">
        <v>0.14946450981296169</v>
      </c>
      <c r="P349">
        <v>4.1648444362245556E-3</v>
      </c>
      <c r="Q349">
        <v>9689.3783551849156</v>
      </c>
      <c r="R349">
        <v>51.712499999999999</v>
      </c>
      <c r="S349">
        <v>52838.144239787282</v>
      </c>
      <c r="T349">
        <v>13.608895334783659</v>
      </c>
      <c r="U349">
        <v>14.113481852550159</v>
      </c>
      <c r="V349">
        <v>9.6404999999999994</v>
      </c>
      <c r="W349">
        <v>75.70597275037602</v>
      </c>
      <c r="X349">
        <v>0.11918010757478396</v>
      </c>
      <c r="Y349">
        <v>0.17170934736475491</v>
      </c>
      <c r="Z349">
        <v>0.29658591598447204</v>
      </c>
      <c r="AA349">
        <v>197.39028128373081</v>
      </c>
      <c r="AB349">
        <v>5.7421281860839626</v>
      </c>
      <c r="AC349">
        <v>1.5421563332963129</v>
      </c>
      <c r="AD349">
        <v>2.5731552643269655</v>
      </c>
      <c r="AE349">
        <v>1.319742354442933</v>
      </c>
      <c r="AF349">
        <v>85.95</v>
      </c>
      <c r="AG349">
        <v>6.005378523271955E-2</v>
      </c>
      <c r="AH349">
        <v>4.6319999999999997</v>
      </c>
      <c r="AI349">
        <v>3.5784143166163469</v>
      </c>
      <c r="AJ349">
        <v>-9264.9014999999781</v>
      </c>
      <c r="AK349">
        <v>0.55465625285662346</v>
      </c>
      <c r="AL349">
        <v>8451214.8705000002</v>
      </c>
      <c r="AM349">
        <v>729.84343030000002</v>
      </c>
    </row>
    <row r="350" spans="1:39" ht="15" x14ac:dyDescent="0.25">
      <c r="A350" t="s">
        <v>524</v>
      </c>
      <c r="B350">
        <v>567509.25</v>
      </c>
      <c r="C350">
        <v>0.51063496364291894</v>
      </c>
      <c r="D350">
        <v>548098.25</v>
      </c>
      <c r="E350">
        <v>1.3634595102087392E-3</v>
      </c>
      <c r="F350">
        <v>0.68359758250292302</v>
      </c>
      <c r="G350">
        <v>45.35</v>
      </c>
      <c r="H350">
        <v>29.851999999999997</v>
      </c>
      <c r="I350">
        <v>0</v>
      </c>
      <c r="J350">
        <v>57.589000000000013</v>
      </c>
      <c r="K350">
        <v>11268.365095430438</v>
      </c>
      <c r="L350">
        <v>1495.5534320000002</v>
      </c>
      <c r="M350">
        <v>1742.3502661776197</v>
      </c>
      <c r="N350">
        <v>0.28252659808680103</v>
      </c>
      <c r="O350">
        <v>0.12451501659219889</v>
      </c>
      <c r="P350">
        <v>8.1437644683229199E-3</v>
      </c>
      <c r="Q350">
        <v>9672.2469750419368</v>
      </c>
      <c r="R350">
        <v>93.747500000000002</v>
      </c>
      <c r="S350">
        <v>61626.726579375441</v>
      </c>
      <c r="T350">
        <v>13.310754953465423</v>
      </c>
      <c r="U350">
        <v>15.952995354542786</v>
      </c>
      <c r="V350">
        <v>11.440000000000001</v>
      </c>
      <c r="W350">
        <v>130.73019510489513</v>
      </c>
      <c r="X350">
        <v>0.11844201373988575</v>
      </c>
      <c r="Y350">
        <v>0.15496654980158109</v>
      </c>
      <c r="Z350">
        <v>0.27865992348379037</v>
      </c>
      <c r="AA350">
        <v>172.92130422525753</v>
      </c>
      <c r="AB350">
        <v>6.5439630985365982</v>
      </c>
      <c r="AC350">
        <v>1.5579596679285908</v>
      </c>
      <c r="AD350">
        <v>3.2710206097488124</v>
      </c>
      <c r="AE350">
        <v>1.15857551370839</v>
      </c>
      <c r="AF350">
        <v>68.349999999999994</v>
      </c>
      <c r="AG350">
        <v>3.0069395990958599E-2</v>
      </c>
      <c r="AH350">
        <v>15.122500000000002</v>
      </c>
      <c r="AI350">
        <v>3.9283532617107735</v>
      </c>
      <c r="AJ350">
        <v>-40689.784499999951</v>
      </c>
      <c r="AK350">
        <v>0.37595298552848883</v>
      </c>
      <c r="AL350">
        <v>16852442.091499999</v>
      </c>
      <c r="AM350">
        <v>1495.5534320000002</v>
      </c>
    </row>
    <row r="351" spans="1:39" ht="15" x14ac:dyDescent="0.25">
      <c r="A351" t="s">
        <v>525</v>
      </c>
      <c r="B351">
        <v>618209.78947368416</v>
      </c>
      <c r="C351">
        <v>0.6757091716044068</v>
      </c>
      <c r="D351">
        <v>599831.52631578944</v>
      </c>
      <c r="E351">
        <v>4.4566690832529941E-4</v>
      </c>
      <c r="F351">
        <v>0.63529439480234973</v>
      </c>
      <c r="G351">
        <v>19.149999999999999</v>
      </c>
      <c r="H351">
        <v>9.2321052631578944</v>
      </c>
      <c r="I351">
        <v>0</v>
      </c>
      <c r="J351">
        <v>48.845999999999989</v>
      </c>
      <c r="K351">
        <v>11392.378885392429</v>
      </c>
      <c r="L351">
        <v>540.31350295000016</v>
      </c>
      <c r="M351">
        <v>627.25602319142888</v>
      </c>
      <c r="N351">
        <v>0.30465794571347754</v>
      </c>
      <c r="O351">
        <v>0.13322348924650357</v>
      </c>
      <c r="P351">
        <v>3.5948154902575901E-3</v>
      </c>
      <c r="Q351">
        <v>9813.307349655297</v>
      </c>
      <c r="R351">
        <v>38.96</v>
      </c>
      <c r="S351">
        <v>51524.219147843949</v>
      </c>
      <c r="T351">
        <v>14.244096509240247</v>
      </c>
      <c r="U351">
        <v>13.868416400154006</v>
      </c>
      <c r="V351">
        <v>6.5460000000000012</v>
      </c>
      <c r="W351">
        <v>82.541017865872277</v>
      </c>
      <c r="X351">
        <v>0.11691387821396819</v>
      </c>
      <c r="Y351">
        <v>0.15172679298125721</v>
      </c>
      <c r="Z351">
        <v>0.27909423318326626</v>
      </c>
      <c r="AA351">
        <v>214.24728304580677</v>
      </c>
      <c r="AB351">
        <v>6.2049145694523276</v>
      </c>
      <c r="AC351">
        <v>1.2522808517916701</v>
      </c>
      <c r="AD351">
        <v>2.5990643975027794</v>
      </c>
      <c r="AE351">
        <v>1.1888036188341808</v>
      </c>
      <c r="AF351">
        <v>59.35</v>
      </c>
      <c r="AG351">
        <v>2.2483965545935743E-2</v>
      </c>
      <c r="AH351">
        <v>4.3155000000000001</v>
      </c>
      <c r="AI351">
        <v>3.7825455122961165</v>
      </c>
      <c r="AJ351">
        <v>-6884.6139999999723</v>
      </c>
      <c r="AK351">
        <v>0.52724020118809067</v>
      </c>
      <c r="AL351">
        <v>6155456.1425000001</v>
      </c>
      <c r="AM351">
        <v>540.31350295000016</v>
      </c>
    </row>
    <row r="352" spans="1:39" ht="15" x14ac:dyDescent="0.25">
      <c r="A352" t="s">
        <v>526</v>
      </c>
      <c r="B352">
        <v>460772.45</v>
      </c>
      <c r="C352">
        <v>0.49484851401538643</v>
      </c>
      <c r="D352">
        <v>411344.4</v>
      </c>
      <c r="E352">
        <v>1.300199799955132E-3</v>
      </c>
      <c r="F352">
        <v>0.67002047961785749</v>
      </c>
      <c r="G352">
        <v>24.166666666666668</v>
      </c>
      <c r="H352">
        <v>14.083157894736841</v>
      </c>
      <c r="I352">
        <v>0</v>
      </c>
      <c r="J352">
        <v>67.992000000000004</v>
      </c>
      <c r="K352">
        <v>11191.842142359654</v>
      </c>
      <c r="L352">
        <v>664.75284800000009</v>
      </c>
      <c r="M352">
        <v>775.7360853811</v>
      </c>
      <c r="N352">
        <v>0.32551389287165566</v>
      </c>
      <c r="O352">
        <v>0.13086213547143766</v>
      </c>
      <c r="P352">
        <v>2.3835980616964581E-3</v>
      </c>
      <c r="Q352">
        <v>9590.6443940209465</v>
      </c>
      <c r="R352">
        <v>42.930500000000009</v>
      </c>
      <c r="S352">
        <v>53642.003936595203</v>
      </c>
      <c r="T352">
        <v>14.137967179511072</v>
      </c>
      <c r="U352">
        <v>15.484395662757247</v>
      </c>
      <c r="V352">
        <v>5.7655000000000012</v>
      </c>
      <c r="W352">
        <v>115.29838661000778</v>
      </c>
      <c r="X352">
        <v>0.11911866681013893</v>
      </c>
      <c r="Y352">
        <v>0.16438897567126842</v>
      </c>
      <c r="Z352">
        <v>0.29033872094984559</v>
      </c>
      <c r="AA352">
        <v>216.96078540155426</v>
      </c>
      <c r="AB352">
        <v>6.312781911356744</v>
      </c>
      <c r="AC352">
        <v>1.3045642650769316</v>
      </c>
      <c r="AD352">
        <v>2.4278468999544462</v>
      </c>
      <c r="AE352">
        <v>1.2576786379314411</v>
      </c>
      <c r="AF352">
        <v>77.45</v>
      </c>
      <c r="AG352">
        <v>2.199345485640886E-2</v>
      </c>
      <c r="AH352">
        <v>5.0920000000000005</v>
      </c>
      <c r="AI352">
        <v>3.6961455815272011</v>
      </c>
      <c r="AJ352">
        <v>-10808.472499999916</v>
      </c>
      <c r="AK352">
        <v>0.51604266813661448</v>
      </c>
      <c r="AL352">
        <v>7439808.9385000002</v>
      </c>
      <c r="AM352">
        <v>664.75284800000009</v>
      </c>
    </row>
    <row r="353" spans="1:39" ht="15" x14ac:dyDescent="0.25">
      <c r="A353" t="s">
        <v>527</v>
      </c>
      <c r="B353">
        <v>741990.05</v>
      </c>
      <c r="C353">
        <v>0.63328715331213359</v>
      </c>
      <c r="D353">
        <v>720377.1</v>
      </c>
      <c r="E353">
        <v>3.0690179131792816E-3</v>
      </c>
      <c r="F353">
        <v>0.62728670402242726</v>
      </c>
      <c r="G353">
        <v>19.399999999999999</v>
      </c>
      <c r="H353">
        <v>12.040499999999998</v>
      </c>
      <c r="I353">
        <v>0</v>
      </c>
      <c r="J353">
        <v>28.630999999999986</v>
      </c>
      <c r="K353">
        <v>11234.598376616728</v>
      </c>
      <c r="L353">
        <v>692.97969340000009</v>
      </c>
      <c r="M353">
        <v>816.02089031536786</v>
      </c>
      <c r="N353">
        <v>0.33647138771988727</v>
      </c>
      <c r="O353">
        <v>0.14285451556927251</v>
      </c>
      <c r="P353">
        <v>3.0401663570593738E-3</v>
      </c>
      <c r="Q353">
        <v>9540.6240586453514</v>
      </c>
      <c r="R353">
        <v>48.86</v>
      </c>
      <c r="S353">
        <v>52796.5820712239</v>
      </c>
      <c r="T353">
        <v>13.704461727384363</v>
      </c>
      <c r="U353">
        <v>14.182965480966027</v>
      </c>
      <c r="V353">
        <v>7.9349999999999996</v>
      </c>
      <c r="W353">
        <v>87.332034454946452</v>
      </c>
      <c r="X353">
        <v>0.11923829471038112</v>
      </c>
      <c r="Y353">
        <v>0.15158195689211273</v>
      </c>
      <c r="Z353">
        <v>0.27686518918781722</v>
      </c>
      <c r="AA353">
        <v>198.6795591722024</v>
      </c>
      <c r="AB353">
        <v>5.6366998290975729</v>
      </c>
      <c r="AC353">
        <v>1.3443863418963706</v>
      </c>
      <c r="AD353">
        <v>2.4718986765775064</v>
      </c>
      <c r="AE353">
        <v>1.251745177643222</v>
      </c>
      <c r="AF353">
        <v>88.05</v>
      </c>
      <c r="AG353">
        <v>3.370083355166123E-2</v>
      </c>
      <c r="AH353">
        <v>3.8910000000000005</v>
      </c>
      <c r="AI353">
        <v>3.4849764628088526</v>
      </c>
      <c r="AJ353">
        <v>-1046.4404999999097</v>
      </c>
      <c r="AK353">
        <v>0.54610947677413968</v>
      </c>
      <c r="AL353">
        <v>7785348.5384999989</v>
      </c>
      <c r="AM353">
        <v>692.97969340000009</v>
      </c>
    </row>
    <row r="354" spans="1:39" ht="15" x14ac:dyDescent="0.25">
      <c r="A354" t="s">
        <v>528</v>
      </c>
      <c r="B354">
        <v>362721.95</v>
      </c>
      <c r="C354">
        <v>0.46149635035439263</v>
      </c>
      <c r="D354">
        <v>423522.7</v>
      </c>
      <c r="E354">
        <v>2.2151497423678001E-3</v>
      </c>
      <c r="F354">
        <v>0.68719802636076899</v>
      </c>
      <c r="G354">
        <v>29.842105263157894</v>
      </c>
      <c r="H354">
        <v>19.914999999999999</v>
      </c>
      <c r="I354">
        <v>0</v>
      </c>
      <c r="J354">
        <v>46.886999999999986</v>
      </c>
      <c r="K354">
        <v>11089.919239393917</v>
      </c>
      <c r="L354">
        <v>943.52600480000001</v>
      </c>
      <c r="M354">
        <v>1109.0030560195453</v>
      </c>
      <c r="N354">
        <v>0.35844000428126827</v>
      </c>
      <c r="O354">
        <v>0.13787637747999881</v>
      </c>
      <c r="P354">
        <v>2.261516152331491E-3</v>
      </c>
      <c r="Q354">
        <v>9435.165337646813</v>
      </c>
      <c r="R354">
        <v>61.273000000000003</v>
      </c>
      <c r="S354">
        <v>55469.363341112716</v>
      </c>
      <c r="T354">
        <v>12.410849803339152</v>
      </c>
      <c r="U354">
        <v>15.398723822890997</v>
      </c>
      <c r="V354">
        <v>9.6639999999999997</v>
      </c>
      <c r="W354">
        <v>97.633071688741737</v>
      </c>
      <c r="X354">
        <v>0.11806429289966308</v>
      </c>
      <c r="Y354">
        <v>0.16511369798993339</v>
      </c>
      <c r="Z354">
        <v>0.28998653826135068</v>
      </c>
      <c r="AA354">
        <v>192.04213670656421</v>
      </c>
      <c r="AB354">
        <v>6.2511199262679931</v>
      </c>
      <c r="AC354">
        <v>1.4383504312301409</v>
      </c>
      <c r="AD354">
        <v>2.6695607840648359</v>
      </c>
      <c r="AE354">
        <v>1.3735916870190485</v>
      </c>
      <c r="AF354">
        <v>93.1</v>
      </c>
      <c r="AG354">
        <v>2.303564012794488E-2</v>
      </c>
      <c r="AH354">
        <v>5.5690000000000008</v>
      </c>
      <c r="AI354">
        <v>3.4519684887508846</v>
      </c>
      <c r="AJ354">
        <v>-8804.4150000000373</v>
      </c>
      <c r="AK354">
        <v>0.49545357621852087</v>
      </c>
      <c r="AL354">
        <v>10463627.193499999</v>
      </c>
      <c r="AM354">
        <v>943.52600480000001</v>
      </c>
    </row>
    <row r="355" spans="1:39" ht="15" x14ac:dyDescent="0.25">
      <c r="A355" t="s">
        <v>529</v>
      </c>
      <c r="B355">
        <v>426410.8</v>
      </c>
      <c r="C355">
        <v>0.55082667009165354</v>
      </c>
      <c r="D355">
        <v>511265.7</v>
      </c>
      <c r="E355">
        <v>2.521581542952124E-3</v>
      </c>
      <c r="F355">
        <v>0.65065059783658274</v>
      </c>
      <c r="G355">
        <v>20</v>
      </c>
      <c r="H355">
        <v>17.497500000000002</v>
      </c>
      <c r="I355">
        <v>0</v>
      </c>
      <c r="J355">
        <v>2.2744999999999891</v>
      </c>
      <c r="K355">
        <v>12051.569467477906</v>
      </c>
      <c r="L355">
        <v>684.06740509999986</v>
      </c>
      <c r="M355">
        <v>827.31721532792835</v>
      </c>
      <c r="N355">
        <v>0.44818949019385157</v>
      </c>
      <c r="O355">
        <v>0.15159475758801944</v>
      </c>
      <c r="P355">
        <v>5.5022613589515686E-3</v>
      </c>
      <c r="Q355">
        <v>9964.8426265761263</v>
      </c>
      <c r="R355">
        <v>51.262</v>
      </c>
      <c r="S355">
        <v>51141.142834848426</v>
      </c>
      <c r="T355">
        <v>12.093753657680153</v>
      </c>
      <c r="U355">
        <v>13.3445321115056</v>
      </c>
      <c r="V355">
        <v>9.0555000000000003</v>
      </c>
      <c r="W355">
        <v>75.541649284964947</v>
      </c>
      <c r="X355">
        <v>0.11417762104398754</v>
      </c>
      <c r="Y355">
        <v>0.1771862981787394</v>
      </c>
      <c r="Z355">
        <v>0.29652470575544115</v>
      </c>
      <c r="AA355">
        <v>209.14050126257067</v>
      </c>
      <c r="AB355">
        <v>5.9363629180057895</v>
      </c>
      <c r="AC355">
        <v>1.4601877732126807</v>
      </c>
      <c r="AD355">
        <v>2.5037541956101439</v>
      </c>
      <c r="AE355">
        <v>1.3381214772746521</v>
      </c>
      <c r="AF355">
        <v>82.65</v>
      </c>
      <c r="AG355">
        <v>2.4837526673684076E-2</v>
      </c>
      <c r="AH355">
        <v>4.9420000000000011</v>
      </c>
      <c r="AI355">
        <v>3.5058579470750542</v>
      </c>
      <c r="AJ355">
        <v>-21906.249000000011</v>
      </c>
      <c r="AK355">
        <v>0.57829299560188741</v>
      </c>
      <c r="AL355">
        <v>8244085.8530000001</v>
      </c>
      <c r="AM355">
        <v>684.06740509999986</v>
      </c>
    </row>
    <row r="356" spans="1:39" ht="15" x14ac:dyDescent="0.25">
      <c r="A356" t="s">
        <v>530</v>
      </c>
      <c r="B356">
        <v>422669.05</v>
      </c>
      <c r="C356">
        <v>0.37773190262795692</v>
      </c>
      <c r="D356">
        <v>481214</v>
      </c>
      <c r="E356">
        <v>1.5551313859838605E-2</v>
      </c>
      <c r="F356">
        <v>0.61900977278652747</v>
      </c>
      <c r="G356">
        <v>22.944444444444443</v>
      </c>
      <c r="H356">
        <v>19.981500000000008</v>
      </c>
      <c r="I356">
        <v>0</v>
      </c>
      <c r="J356">
        <v>-1.7329999999999757</v>
      </c>
      <c r="K356">
        <v>12430.906741954745</v>
      </c>
      <c r="L356">
        <v>876.82314944999996</v>
      </c>
      <c r="M356">
        <v>1074.2584775383464</v>
      </c>
      <c r="N356">
        <v>0.47532251008818299</v>
      </c>
      <c r="O356">
        <v>0.15597733634859839</v>
      </c>
      <c r="P356">
        <v>1.8108343752054892E-3</v>
      </c>
      <c r="Q356">
        <v>10146.260911970252</v>
      </c>
      <c r="R356">
        <v>60.994499999999995</v>
      </c>
      <c r="S356">
        <v>51177.254162260535</v>
      </c>
      <c r="T356">
        <v>13.040520046889473</v>
      </c>
      <c r="U356">
        <v>14.375446137766518</v>
      </c>
      <c r="V356">
        <v>8.6125000000000007</v>
      </c>
      <c r="W356">
        <v>101.8082031291727</v>
      </c>
      <c r="X356">
        <v>0.10719534699521223</v>
      </c>
      <c r="Y356">
        <v>0.21351409264855151</v>
      </c>
      <c r="Z356">
        <v>0.32833880861418063</v>
      </c>
      <c r="AA356">
        <v>202.03988696138092</v>
      </c>
      <c r="AB356">
        <v>8.4471347632628824</v>
      </c>
      <c r="AC356">
        <v>1.4116771411193414</v>
      </c>
      <c r="AD356">
        <v>2.9645762694164519</v>
      </c>
      <c r="AE356">
        <v>1.2858762371120214</v>
      </c>
      <c r="AF356">
        <v>101.1</v>
      </c>
      <c r="AG356">
        <v>2.1928804027228858E-2</v>
      </c>
      <c r="AH356">
        <v>6.351</v>
      </c>
      <c r="AI356">
        <v>3.2104550955278013</v>
      </c>
      <c r="AJ356">
        <v>-38928.152500000084</v>
      </c>
      <c r="AK356">
        <v>0.46939213357568682</v>
      </c>
      <c r="AL356">
        <v>10899706.800000001</v>
      </c>
      <c r="AM356">
        <v>876.82314944999996</v>
      </c>
    </row>
    <row r="357" spans="1:39" ht="15" x14ac:dyDescent="0.25">
      <c r="A357" t="s">
        <v>531</v>
      </c>
      <c r="B357">
        <v>553362.57894736843</v>
      </c>
      <c r="C357">
        <v>0.59779691215543929</v>
      </c>
      <c r="D357">
        <v>515415.4736842105</v>
      </c>
      <c r="E357">
        <v>2.5518692606312367E-3</v>
      </c>
      <c r="F357">
        <v>0.65947315672486295</v>
      </c>
      <c r="G357">
        <v>18.75</v>
      </c>
      <c r="H357">
        <v>9.8604999999999983</v>
      </c>
      <c r="I357">
        <v>0</v>
      </c>
      <c r="J357">
        <v>26.130499999999991</v>
      </c>
      <c r="K357">
        <v>11447.846261197737</v>
      </c>
      <c r="L357">
        <v>644.51542059999997</v>
      </c>
      <c r="M357">
        <v>759.99498270576339</v>
      </c>
      <c r="N357">
        <v>0.34943918151769965</v>
      </c>
      <c r="O357">
        <v>0.1412708450253021</v>
      </c>
      <c r="P357">
        <v>4.8991227348145145E-3</v>
      </c>
      <c r="Q357">
        <v>9708.3712602041687</v>
      </c>
      <c r="R357">
        <v>46.233000000000004</v>
      </c>
      <c r="S357">
        <v>53228.370687604089</v>
      </c>
      <c r="T357">
        <v>13.742348538922414</v>
      </c>
      <c r="U357">
        <v>13.940592663249195</v>
      </c>
      <c r="V357">
        <v>8.7714999999999996</v>
      </c>
      <c r="W357">
        <v>73.478358387961038</v>
      </c>
      <c r="X357">
        <v>0.11759457503140859</v>
      </c>
      <c r="Y357">
        <v>0.15298627386362615</v>
      </c>
      <c r="Z357">
        <v>0.28241658521319141</v>
      </c>
      <c r="AA357">
        <v>195.53651622901137</v>
      </c>
      <c r="AB357">
        <v>5.7492649034368215</v>
      </c>
      <c r="AC357">
        <v>1.3514155299330379</v>
      </c>
      <c r="AD357">
        <v>2.5592973054037134</v>
      </c>
      <c r="AE357">
        <v>1.2094149732451376</v>
      </c>
      <c r="AF357">
        <v>75.650000000000006</v>
      </c>
      <c r="AG357">
        <v>7.6839329948069288E-2</v>
      </c>
      <c r="AH357">
        <v>3.8869999999999996</v>
      </c>
      <c r="AI357">
        <v>3.6658219477817133</v>
      </c>
      <c r="AJ357">
        <v>-8361.602499999979</v>
      </c>
      <c r="AK357">
        <v>0.54419954711631291</v>
      </c>
      <c r="AL357">
        <v>7378313.4479999989</v>
      </c>
      <c r="AM357">
        <v>644.51542059999997</v>
      </c>
    </row>
    <row r="358" spans="1:39" ht="15" x14ac:dyDescent="0.25">
      <c r="A358" t="s">
        <v>532</v>
      </c>
      <c r="B358">
        <v>269717.66666666669</v>
      </c>
      <c r="C358">
        <v>0.34916454277946168</v>
      </c>
      <c r="D358">
        <v>251651.19047619047</v>
      </c>
      <c r="E358">
        <v>3.2111153923049924E-3</v>
      </c>
      <c r="F358">
        <v>0.70214456546412496</v>
      </c>
      <c r="G358">
        <v>45.952380952380949</v>
      </c>
      <c r="H358">
        <v>35.669999999999995</v>
      </c>
      <c r="I358">
        <v>0</v>
      </c>
      <c r="J358">
        <v>41.366666666666674</v>
      </c>
      <c r="K358">
        <v>10871.970244505233</v>
      </c>
      <c r="L358">
        <v>1134.8114637619046</v>
      </c>
      <c r="M358">
        <v>1344.3098168542149</v>
      </c>
      <c r="N358">
        <v>0.35271564742214928</v>
      </c>
      <c r="O358">
        <v>0.1391867426323399</v>
      </c>
      <c r="P358">
        <v>5.2658441305348481E-3</v>
      </c>
      <c r="Q358">
        <v>9177.6734146105136</v>
      </c>
      <c r="R358">
        <v>71.819047619047623</v>
      </c>
      <c r="S358">
        <v>54594.324360164443</v>
      </c>
      <c r="T358">
        <v>13.678557220527782</v>
      </c>
      <c r="U358">
        <v>15.800981792202627</v>
      </c>
      <c r="V358">
        <v>10.710952380952381</v>
      </c>
      <c r="W358">
        <v>105.94869843506868</v>
      </c>
      <c r="X358">
        <v>0.11831423790682595</v>
      </c>
      <c r="Y358">
        <v>0.15977319322053143</v>
      </c>
      <c r="Z358">
        <v>0.28401910848109285</v>
      </c>
      <c r="AA358">
        <v>165.93010113606687</v>
      </c>
      <c r="AB358">
        <v>6.297899431680098</v>
      </c>
      <c r="AC358">
        <v>1.4706037068123787</v>
      </c>
      <c r="AD358">
        <v>2.7260726927509316</v>
      </c>
      <c r="AE358">
        <v>1.2697446482422035</v>
      </c>
      <c r="AF358">
        <v>90.666666666666671</v>
      </c>
      <c r="AG358">
        <v>3.3786272661919338E-2</v>
      </c>
      <c r="AH358">
        <v>9.0699999999999985</v>
      </c>
      <c r="AI358">
        <v>3.6635098583016084</v>
      </c>
      <c r="AJ358">
        <v>-10101.6376190476</v>
      </c>
      <c r="AK358">
        <v>0.46372735780146551</v>
      </c>
      <c r="AL358">
        <v>12337636.467142858</v>
      </c>
      <c r="AM358">
        <v>1134.8114637619046</v>
      </c>
    </row>
    <row r="359" spans="1:39" ht="15" x14ac:dyDescent="0.25">
      <c r="A359" t="s">
        <v>533</v>
      </c>
      <c r="B359">
        <v>632640.68421052629</v>
      </c>
      <c r="C359">
        <v>0.51078398145960979</v>
      </c>
      <c r="D359">
        <v>631698.10526315786</v>
      </c>
      <c r="E359">
        <v>3.7742847219594199E-3</v>
      </c>
      <c r="F359">
        <v>0.68392279262987232</v>
      </c>
      <c r="G359">
        <v>24.7</v>
      </c>
      <c r="H359">
        <v>12.6145</v>
      </c>
      <c r="I359">
        <v>0</v>
      </c>
      <c r="J359">
        <v>52.876499999999993</v>
      </c>
      <c r="K359">
        <v>10802.93995974971</v>
      </c>
      <c r="L359">
        <v>862.01074700000004</v>
      </c>
      <c r="M359">
        <v>1006.4458195504715</v>
      </c>
      <c r="N359">
        <v>0.30607046810983657</v>
      </c>
      <c r="O359">
        <v>0.13280032331197836</v>
      </c>
      <c r="P359">
        <v>2.5779317227004363E-3</v>
      </c>
      <c r="Q359">
        <v>9252.6096920540749</v>
      </c>
      <c r="R359">
        <v>57.959000000000003</v>
      </c>
      <c r="S359">
        <v>54726.033817008582</v>
      </c>
      <c r="T359">
        <v>13.478493417760832</v>
      </c>
      <c r="U359">
        <v>14.872767766869687</v>
      </c>
      <c r="V359">
        <v>10.132999999999999</v>
      </c>
      <c r="W359">
        <v>85.069648376591346</v>
      </c>
      <c r="X359">
        <v>0.12003145563322716</v>
      </c>
      <c r="Y359">
        <v>0.15017301158440474</v>
      </c>
      <c r="Z359">
        <v>0.28188459529745791</v>
      </c>
      <c r="AA359">
        <v>184.69015676900833</v>
      </c>
      <c r="AB359">
        <v>5.7264569526440452</v>
      </c>
      <c r="AC359">
        <v>1.4155380738909418</v>
      </c>
      <c r="AD359">
        <v>2.4279145867997785</v>
      </c>
      <c r="AE359">
        <v>1.2701106932629749</v>
      </c>
      <c r="AF359">
        <v>83</v>
      </c>
      <c r="AG359">
        <v>7.8940917442673675E-2</v>
      </c>
      <c r="AH359">
        <v>5.6764999999999999</v>
      </c>
      <c r="AI359">
        <v>3.9415251817834336</v>
      </c>
      <c r="AJ359">
        <v>-18189.543499999971</v>
      </c>
      <c r="AK359">
        <v>0.48145216969602861</v>
      </c>
      <c r="AL359">
        <v>9312250.3444999997</v>
      </c>
      <c r="AM359">
        <v>862.01074700000004</v>
      </c>
    </row>
    <row r="360" spans="1:39" ht="15" x14ac:dyDescent="0.25">
      <c r="A360" t="s">
        <v>534</v>
      </c>
      <c r="B360">
        <v>440449.6</v>
      </c>
      <c r="C360">
        <v>0.43123608236141786</v>
      </c>
      <c r="D360">
        <v>521365.75</v>
      </c>
      <c r="E360">
        <v>2.1183272712088632E-3</v>
      </c>
      <c r="F360">
        <v>0.66007133746423541</v>
      </c>
      <c r="G360">
        <v>25.55</v>
      </c>
      <c r="H360">
        <v>22.146999999999998</v>
      </c>
      <c r="I360">
        <v>0</v>
      </c>
      <c r="J360">
        <v>11.139999999999986</v>
      </c>
      <c r="K360">
        <v>11426.680910861558</v>
      </c>
      <c r="L360">
        <v>840.5093741500001</v>
      </c>
      <c r="M360">
        <v>1023.533043425726</v>
      </c>
      <c r="N360">
        <v>0.49001977612268383</v>
      </c>
      <c r="O360">
        <v>0.14825176456361833</v>
      </c>
      <c r="P360">
        <v>1.5487685087586952E-3</v>
      </c>
      <c r="Q360">
        <v>9383.4121748087418</v>
      </c>
      <c r="R360">
        <v>56.222999999999999</v>
      </c>
      <c r="S360">
        <v>51849.880831688097</v>
      </c>
      <c r="T360">
        <v>11.95773971506323</v>
      </c>
      <c r="U360">
        <v>14.94956466481689</v>
      </c>
      <c r="V360">
        <v>8.8880000000000017</v>
      </c>
      <c r="W360">
        <v>94.566761268001798</v>
      </c>
      <c r="X360">
        <v>0.11881082471016592</v>
      </c>
      <c r="Y360">
        <v>0.18515532415721597</v>
      </c>
      <c r="Z360">
        <v>0.31109971288759047</v>
      </c>
      <c r="AA360">
        <v>213.55853428942984</v>
      </c>
      <c r="AB360">
        <v>5.6294041965381769</v>
      </c>
      <c r="AC360">
        <v>1.348543774455363</v>
      </c>
      <c r="AD360">
        <v>2.7594887796768708</v>
      </c>
      <c r="AE360">
        <v>1.3636282193153206</v>
      </c>
      <c r="AF360">
        <v>95.55</v>
      </c>
      <c r="AG360">
        <v>6.4869826508426476E-3</v>
      </c>
      <c r="AH360">
        <v>6.0205263157894748</v>
      </c>
      <c r="AI360">
        <v>3.3136834646571391</v>
      </c>
      <c r="AJ360">
        <v>-21800.707999999984</v>
      </c>
      <c r="AK360">
        <v>0.52453047085123672</v>
      </c>
      <c r="AL360">
        <v>9604232.4210000001</v>
      </c>
      <c r="AM360">
        <v>840.5093741500001</v>
      </c>
    </row>
    <row r="361" spans="1:39" ht="15" x14ac:dyDescent="0.25">
      <c r="A361" t="s">
        <v>535</v>
      </c>
      <c r="B361">
        <v>537231</v>
      </c>
      <c r="C361">
        <v>0.4354339886677312</v>
      </c>
      <c r="D361">
        <v>539329.30000000005</v>
      </c>
      <c r="E361">
        <v>3.2333364501335917E-3</v>
      </c>
      <c r="F361">
        <v>0.67479006005059294</v>
      </c>
      <c r="G361">
        <v>35.210526315789473</v>
      </c>
      <c r="H361">
        <v>19.058999999999997</v>
      </c>
      <c r="I361">
        <v>0</v>
      </c>
      <c r="J361">
        <v>54.553000000000026</v>
      </c>
      <c r="K361">
        <v>10664.569311885345</v>
      </c>
      <c r="L361">
        <v>990.81582120000007</v>
      </c>
      <c r="M361">
        <v>1171.0867035240351</v>
      </c>
      <c r="N361">
        <v>0.35482871960422019</v>
      </c>
      <c r="O361">
        <v>0.13999165816913378</v>
      </c>
      <c r="P361">
        <v>1.5347720206549322E-3</v>
      </c>
      <c r="Q361">
        <v>9022.9220165363568</v>
      </c>
      <c r="R361">
        <v>63.605999999999995</v>
      </c>
      <c r="S361">
        <v>54061.362135647578</v>
      </c>
      <c r="T361">
        <v>11.489482124327893</v>
      </c>
      <c r="U361">
        <v>15.577395547589848</v>
      </c>
      <c r="V361">
        <v>10.092499999999999</v>
      </c>
      <c r="W361">
        <v>98.173477453554625</v>
      </c>
      <c r="X361">
        <v>0.11571708939455544</v>
      </c>
      <c r="Y361">
        <v>0.16207117333624937</v>
      </c>
      <c r="Z361">
        <v>0.2839770072721744</v>
      </c>
      <c r="AA361">
        <v>187.43523874606453</v>
      </c>
      <c r="AB361">
        <v>6.277137522898137</v>
      </c>
      <c r="AC361">
        <v>1.4010315253901433</v>
      </c>
      <c r="AD361">
        <v>2.5491586866457956</v>
      </c>
      <c r="AE361">
        <v>1.3572473342077798</v>
      </c>
      <c r="AF361">
        <v>85.7</v>
      </c>
      <c r="AG361">
        <v>9.0434209863527217E-3</v>
      </c>
      <c r="AH361">
        <v>7.0729999999999986</v>
      </c>
      <c r="AI361">
        <v>3.729546203879222</v>
      </c>
      <c r="AJ361">
        <v>-15038.730499999947</v>
      </c>
      <c r="AK361">
        <v>0.47728149413562826</v>
      </c>
      <c r="AL361">
        <v>10566624.000499999</v>
      </c>
      <c r="AM361">
        <v>990.81582120000007</v>
      </c>
    </row>
    <row r="362" spans="1:39" ht="15" x14ac:dyDescent="0.25">
      <c r="A362" t="s">
        <v>536</v>
      </c>
      <c r="B362">
        <v>317529.34999999998</v>
      </c>
      <c r="C362">
        <v>0.43097898865654638</v>
      </c>
      <c r="D362">
        <v>257866.45</v>
      </c>
      <c r="E362">
        <v>2.3504805191225087E-3</v>
      </c>
      <c r="F362">
        <v>0.68603643940503356</v>
      </c>
      <c r="G362">
        <v>39.368421052631582</v>
      </c>
      <c r="H362">
        <v>24.573</v>
      </c>
      <c r="I362">
        <v>0</v>
      </c>
      <c r="J362">
        <v>55.026000000000039</v>
      </c>
      <c r="K362">
        <v>10876.580671064696</v>
      </c>
      <c r="L362">
        <v>1091.9280193999998</v>
      </c>
      <c r="M362">
        <v>1310.8749075801961</v>
      </c>
      <c r="N362">
        <v>0.41933241281929867</v>
      </c>
      <c r="O362">
        <v>0.14393503322349127</v>
      </c>
      <c r="P362">
        <v>1.6622472065487871E-3</v>
      </c>
      <c r="Q362">
        <v>9059.9363229274622</v>
      </c>
      <c r="R362">
        <v>70.198000000000008</v>
      </c>
      <c r="S362">
        <v>53821.972741388636</v>
      </c>
      <c r="T362">
        <v>11.343628023590416</v>
      </c>
      <c r="U362">
        <v>15.554973352517166</v>
      </c>
      <c r="V362">
        <v>10.4735</v>
      </c>
      <c r="W362">
        <v>104.25626766601424</v>
      </c>
      <c r="X362">
        <v>0.11566019767994688</v>
      </c>
      <c r="Y362">
        <v>0.16994960219520774</v>
      </c>
      <c r="Z362">
        <v>0.29129010150642909</v>
      </c>
      <c r="AA362">
        <v>184.43871429424735</v>
      </c>
      <c r="AB362">
        <v>6.2582162211547727</v>
      </c>
      <c r="AC362">
        <v>1.4803719106546478</v>
      </c>
      <c r="AD362">
        <v>2.7658483851042086</v>
      </c>
      <c r="AE362">
        <v>1.3745846575830405</v>
      </c>
      <c r="AF362">
        <v>86.7</v>
      </c>
      <c r="AG362">
        <v>8.7447348779016235E-3</v>
      </c>
      <c r="AH362">
        <v>8.381052631578946</v>
      </c>
      <c r="AI362">
        <v>3.7118781838976256</v>
      </c>
      <c r="AJ362">
        <v>-34351.978999999992</v>
      </c>
      <c r="AK362">
        <v>0.4937113185523429</v>
      </c>
      <c r="AL362">
        <v>11876443.190000001</v>
      </c>
      <c r="AM362">
        <v>1091.9280193999998</v>
      </c>
    </row>
    <row r="363" spans="1:39" ht="15" x14ac:dyDescent="0.25">
      <c r="A363" t="s">
        <v>537</v>
      </c>
      <c r="B363">
        <v>447752.66666666669</v>
      </c>
      <c r="C363">
        <v>0.38691731280665437</v>
      </c>
      <c r="D363">
        <v>480229.61904761905</v>
      </c>
      <c r="E363">
        <v>4.9178805449597053E-3</v>
      </c>
      <c r="F363">
        <v>0.68454845005255494</v>
      </c>
      <c r="G363">
        <v>55.05</v>
      </c>
      <c r="H363">
        <v>31.641904761904762</v>
      </c>
      <c r="I363">
        <v>0</v>
      </c>
      <c r="J363">
        <v>19.760000000000005</v>
      </c>
      <c r="K363">
        <v>11348.450027962876</v>
      </c>
      <c r="L363">
        <v>1380.6669540952382</v>
      </c>
      <c r="M363">
        <v>1658.2698873256907</v>
      </c>
      <c r="N363">
        <v>0.42353812876884372</v>
      </c>
      <c r="O363">
        <v>0.14559846648160502</v>
      </c>
      <c r="P363">
        <v>5.9428843253345595E-3</v>
      </c>
      <c r="Q363">
        <v>9448.66095293943</v>
      </c>
      <c r="R363">
        <v>87.848571428571432</v>
      </c>
      <c r="S363">
        <v>54729.310100714436</v>
      </c>
      <c r="T363">
        <v>13.116726835138389</v>
      </c>
      <c r="U363">
        <v>15.716441731984693</v>
      </c>
      <c r="V363">
        <v>12.631428571428573</v>
      </c>
      <c r="W363">
        <v>109.30410177184649</v>
      </c>
      <c r="X363">
        <v>0.11205281145005508</v>
      </c>
      <c r="Y363">
        <v>0.19282785205788999</v>
      </c>
      <c r="Z363">
        <v>0.31081326704778306</v>
      </c>
      <c r="AA363">
        <v>187.76432595207729</v>
      </c>
      <c r="AB363">
        <v>6.6122923747804956</v>
      </c>
      <c r="AC363">
        <v>1.3284653878369741</v>
      </c>
      <c r="AD363">
        <v>3.0356456289814182</v>
      </c>
      <c r="AE363">
        <v>1.424109973577238</v>
      </c>
      <c r="AF363">
        <v>140.85714285714286</v>
      </c>
      <c r="AG363">
        <v>1.9100048278660183E-2</v>
      </c>
      <c r="AH363">
        <v>6.52</v>
      </c>
      <c r="AI363">
        <v>3.4368664655473138</v>
      </c>
      <c r="AJ363">
        <v>-33487.906190476147</v>
      </c>
      <c r="AK363">
        <v>0.48440433532308946</v>
      </c>
      <c r="AL363">
        <v>15668429.933809524</v>
      </c>
      <c r="AM363">
        <v>1380.6669540952382</v>
      </c>
    </row>
    <row r="364" spans="1:39" ht="15" x14ac:dyDescent="0.25">
      <c r="A364" t="s">
        <v>539</v>
      </c>
      <c r="B364">
        <v>956244.7</v>
      </c>
      <c r="C364">
        <v>0.39204754831793687</v>
      </c>
      <c r="D364">
        <v>931099.6</v>
      </c>
      <c r="E364">
        <v>2.0294361156542946E-3</v>
      </c>
      <c r="F364">
        <v>0.6821685938922869</v>
      </c>
      <c r="G364">
        <v>60.25</v>
      </c>
      <c r="H364">
        <v>42.064</v>
      </c>
      <c r="I364">
        <v>0</v>
      </c>
      <c r="J364">
        <v>10.105999999999995</v>
      </c>
      <c r="K364">
        <v>10373.074752181728</v>
      </c>
      <c r="L364">
        <v>1787.203168</v>
      </c>
      <c r="M364">
        <v>2140.083720605774</v>
      </c>
      <c r="N364">
        <v>0.4138076097848547</v>
      </c>
      <c r="O364">
        <v>0.13740290927572932</v>
      </c>
      <c r="P364">
        <v>4.5644271709348273E-3</v>
      </c>
      <c r="Q364">
        <v>8662.6480452607684</v>
      </c>
      <c r="R364">
        <v>111.58450000000001</v>
      </c>
      <c r="S364">
        <v>54054.242932486151</v>
      </c>
      <c r="T364">
        <v>12.726229897521611</v>
      </c>
      <c r="U364">
        <v>16.01658983102492</v>
      </c>
      <c r="V364">
        <v>14.888499999999999</v>
      </c>
      <c r="W364">
        <v>120.03916902307148</v>
      </c>
      <c r="X364">
        <v>0.11962538686246771</v>
      </c>
      <c r="Y364">
        <v>0.17680935946151405</v>
      </c>
      <c r="Z364">
        <v>0.30105444725228475</v>
      </c>
      <c r="AA364">
        <v>175.36277106688749</v>
      </c>
      <c r="AB364">
        <v>5.4316124589952617</v>
      </c>
      <c r="AC364">
        <v>1.3058500269137217</v>
      </c>
      <c r="AD364">
        <v>2.768222694058784</v>
      </c>
      <c r="AE364">
        <v>1.3015813243370684</v>
      </c>
      <c r="AF364">
        <v>122.6</v>
      </c>
      <c r="AG364">
        <v>1.6937460019508827E-2</v>
      </c>
      <c r="AH364">
        <v>8.8505000000000003</v>
      </c>
      <c r="AI364">
        <v>3.1082192703500917</v>
      </c>
      <c r="AJ364">
        <v>12075.823500000057</v>
      </c>
      <c r="AK364">
        <v>0.51512206013377992</v>
      </c>
      <c r="AL364">
        <v>18538792.058999997</v>
      </c>
      <c r="AM364">
        <v>1787.203168</v>
      </c>
    </row>
    <row r="365" spans="1:39" ht="15" x14ac:dyDescent="0.25">
      <c r="A365" t="s">
        <v>540</v>
      </c>
      <c r="B365">
        <v>440448.1</v>
      </c>
      <c r="C365">
        <v>0.4581308124297086</v>
      </c>
      <c r="D365">
        <v>479235.8</v>
      </c>
      <c r="E365">
        <v>1.0646318858989652E-3</v>
      </c>
      <c r="F365">
        <v>0.67872564322311868</v>
      </c>
      <c r="G365">
        <v>27.7</v>
      </c>
      <c r="H365">
        <v>21.026499999999999</v>
      </c>
      <c r="I365">
        <v>0</v>
      </c>
      <c r="J365">
        <v>39.976500000000001</v>
      </c>
      <c r="K365">
        <v>10943.830506358072</v>
      </c>
      <c r="L365">
        <v>794.58083305000002</v>
      </c>
      <c r="M365">
        <v>935.37912319353381</v>
      </c>
      <c r="N365">
        <v>0.35549170581644945</v>
      </c>
      <c r="O365">
        <v>0.14018883204421642</v>
      </c>
      <c r="P365">
        <v>1.1900076249894889E-3</v>
      </c>
      <c r="Q365">
        <v>9296.5063522171531</v>
      </c>
      <c r="R365">
        <v>53.323500000000003</v>
      </c>
      <c r="S365">
        <v>54418.530497810541</v>
      </c>
      <c r="T365">
        <v>14.367961592918697</v>
      </c>
      <c r="U365">
        <v>14.901138017009389</v>
      </c>
      <c r="V365">
        <v>7.4634999999999989</v>
      </c>
      <c r="W365">
        <v>106.46222724593018</v>
      </c>
      <c r="X365">
        <v>0.12158694745910688</v>
      </c>
      <c r="Y365">
        <v>0.1608973656833361</v>
      </c>
      <c r="Z365">
        <v>0.28927710564785547</v>
      </c>
      <c r="AA365">
        <v>192.28352062500082</v>
      </c>
      <c r="AB365">
        <v>5.7501799655463106</v>
      </c>
      <c r="AC365">
        <v>1.3275868312816459</v>
      </c>
      <c r="AD365">
        <v>2.6312318371984644</v>
      </c>
      <c r="AE365">
        <v>1.2506005166266303</v>
      </c>
      <c r="AF365">
        <v>77.8</v>
      </c>
      <c r="AG365">
        <v>3.5205368665568136E-2</v>
      </c>
      <c r="AH365">
        <v>5.5555000000000003</v>
      </c>
      <c r="AI365">
        <v>3.6319431622169542</v>
      </c>
      <c r="AJ365">
        <v>-4276.1550000000279</v>
      </c>
      <c r="AK365">
        <v>0.48554706184891272</v>
      </c>
      <c r="AL365">
        <v>8695757.9605</v>
      </c>
      <c r="AM365">
        <v>794.58083305000002</v>
      </c>
    </row>
    <row r="366" spans="1:39" ht="15" x14ac:dyDescent="0.25">
      <c r="A366" t="s">
        <v>541</v>
      </c>
      <c r="B366">
        <v>202046.15</v>
      </c>
      <c r="C366">
        <v>0.42691835795500271</v>
      </c>
      <c r="D366">
        <v>274647.95</v>
      </c>
      <c r="E366">
        <v>2.7426868686137081E-3</v>
      </c>
      <c r="F366">
        <v>0.69456948588938894</v>
      </c>
      <c r="G366">
        <v>32.789473684210527</v>
      </c>
      <c r="H366">
        <v>22.073499999999996</v>
      </c>
      <c r="I366">
        <v>0</v>
      </c>
      <c r="J366">
        <v>32.650000000000006</v>
      </c>
      <c r="K366">
        <v>11079.562230877666</v>
      </c>
      <c r="L366">
        <v>966.07776205000005</v>
      </c>
      <c r="M366">
        <v>1154.4161536887671</v>
      </c>
      <c r="N366">
        <v>0.40758815839466617</v>
      </c>
      <c r="O366">
        <v>0.14944082088552199</v>
      </c>
      <c r="P366">
        <v>2.514165107005425E-3</v>
      </c>
      <c r="Q366">
        <v>9271.9758384338638</v>
      </c>
      <c r="R366">
        <v>62.835999999999999</v>
      </c>
      <c r="S366">
        <v>54248.384683939155</v>
      </c>
      <c r="T366">
        <v>11.479088420650584</v>
      </c>
      <c r="U366">
        <v>15.374590394837359</v>
      </c>
      <c r="V366">
        <v>9.9280000000000008</v>
      </c>
      <c r="W366">
        <v>97.308396660958905</v>
      </c>
      <c r="X366">
        <v>0.11834123741653142</v>
      </c>
      <c r="Y366">
        <v>0.17101270362902571</v>
      </c>
      <c r="Z366">
        <v>0.29572229162374208</v>
      </c>
      <c r="AA366">
        <v>200.39059753243802</v>
      </c>
      <c r="AB366">
        <v>6.0382367328553874</v>
      </c>
      <c r="AC366">
        <v>1.4224258017726892</v>
      </c>
      <c r="AD366">
        <v>2.7056962781176375</v>
      </c>
      <c r="AE366">
        <v>1.44808202299999</v>
      </c>
      <c r="AF366">
        <v>93.1</v>
      </c>
      <c r="AG366">
        <v>2.281155973480084E-2</v>
      </c>
      <c r="AH366">
        <v>5.8585000000000003</v>
      </c>
      <c r="AI366">
        <v>3.3085394960002339</v>
      </c>
      <c r="AJ366">
        <v>-5614.2735000000102</v>
      </c>
      <c r="AK366">
        <v>0.51309246697738142</v>
      </c>
      <c r="AL366">
        <v>10703718.6845</v>
      </c>
      <c r="AM366">
        <v>966.07776205000005</v>
      </c>
    </row>
    <row r="367" spans="1:39" ht="15" x14ac:dyDescent="0.25">
      <c r="A367" t="s">
        <v>542</v>
      </c>
      <c r="B367">
        <v>498629.85</v>
      </c>
      <c r="C367">
        <v>0.50920219594121974</v>
      </c>
      <c r="D367">
        <v>487663.1</v>
      </c>
      <c r="E367">
        <v>1.2862867445629493E-3</v>
      </c>
      <c r="F367">
        <v>0.64815620278989428</v>
      </c>
      <c r="G367">
        <v>25</v>
      </c>
      <c r="H367">
        <v>15.458000000000002</v>
      </c>
      <c r="I367">
        <v>0</v>
      </c>
      <c r="J367">
        <v>34.340499999999992</v>
      </c>
      <c r="K367">
        <v>10787.471821786723</v>
      </c>
      <c r="L367">
        <v>794.11917125000014</v>
      </c>
      <c r="M367">
        <v>935.00602786882644</v>
      </c>
      <c r="N367">
        <v>0.37400531224110029</v>
      </c>
      <c r="O367">
        <v>0.14251170522915393</v>
      </c>
      <c r="P367">
        <v>3.5416886429940849E-3</v>
      </c>
      <c r="Q367">
        <v>9162.0138562377415</v>
      </c>
      <c r="R367">
        <v>52.602999999999994</v>
      </c>
      <c r="S367">
        <v>53475.465277645766</v>
      </c>
      <c r="T367">
        <v>12.427998403132902</v>
      </c>
      <c r="U367">
        <v>15.096461632416403</v>
      </c>
      <c r="V367">
        <v>8.7495000000000012</v>
      </c>
      <c r="W367">
        <v>90.761663095033995</v>
      </c>
      <c r="X367">
        <v>0.11833575703301329</v>
      </c>
      <c r="Y367">
        <v>0.1649456554779824</v>
      </c>
      <c r="Z367">
        <v>0.28909549626699549</v>
      </c>
      <c r="AA367">
        <v>199.19510285969562</v>
      </c>
      <c r="AB367">
        <v>6.2031469456739323</v>
      </c>
      <c r="AC367">
        <v>1.4272063534609711</v>
      </c>
      <c r="AD367">
        <v>2.4919408362315814</v>
      </c>
      <c r="AE367">
        <v>1.3420411991922754</v>
      </c>
      <c r="AF367">
        <v>76.349999999999994</v>
      </c>
      <c r="AG367">
        <v>1.9247436405656404E-2</v>
      </c>
      <c r="AH367">
        <v>5.887999999999999</v>
      </c>
      <c r="AI367">
        <v>3.5942055881021373</v>
      </c>
      <c r="AJ367">
        <v>-9388.088000000047</v>
      </c>
      <c r="AK367">
        <v>0.49941881510212377</v>
      </c>
      <c r="AL367">
        <v>8566538.1830000002</v>
      </c>
      <c r="AM367">
        <v>794.11917125000014</v>
      </c>
    </row>
    <row r="368" spans="1:39" ht="15" x14ac:dyDescent="0.25">
      <c r="A368" t="s">
        <v>543</v>
      </c>
      <c r="B368">
        <v>156735.70000000001</v>
      </c>
      <c r="C368">
        <v>0.38344166675900759</v>
      </c>
      <c r="D368">
        <v>228307.55</v>
      </c>
      <c r="E368">
        <v>2.5050451105371315E-3</v>
      </c>
      <c r="F368">
        <v>0.70194302076737902</v>
      </c>
      <c r="G368">
        <v>44.10526315789474</v>
      </c>
      <c r="H368">
        <v>27.604000000000003</v>
      </c>
      <c r="I368">
        <v>0</v>
      </c>
      <c r="J368">
        <v>41.953000000000003</v>
      </c>
      <c r="K368">
        <v>11179.104212127158</v>
      </c>
      <c r="L368">
        <v>1087.0257775499999</v>
      </c>
      <c r="M368">
        <v>1301.1651813945634</v>
      </c>
      <c r="N368">
        <v>0.41656942254910928</v>
      </c>
      <c r="O368">
        <v>0.14560694752495845</v>
      </c>
      <c r="P368">
        <v>1.8948680358274732E-3</v>
      </c>
      <c r="Q368">
        <v>9339.3018982230624</v>
      </c>
      <c r="R368">
        <v>70.655000000000001</v>
      </c>
      <c r="S368">
        <v>53187.77935036445</v>
      </c>
      <c r="T368">
        <v>11.464864482343783</v>
      </c>
      <c r="U368">
        <v>15.38498022149883</v>
      </c>
      <c r="V368">
        <v>10.7845</v>
      </c>
      <c r="W368">
        <v>100.79519472854558</v>
      </c>
      <c r="X368">
        <v>0.1142644038954134</v>
      </c>
      <c r="Y368">
        <v>0.18470440239886945</v>
      </c>
      <c r="Z368">
        <v>0.30683631624065244</v>
      </c>
      <c r="AA368">
        <v>194.7623086521165</v>
      </c>
      <c r="AB368">
        <v>6.6984520195275037</v>
      </c>
      <c r="AC368">
        <v>1.4163372634429894</v>
      </c>
      <c r="AD368">
        <v>2.7908378282442179</v>
      </c>
      <c r="AE368">
        <v>1.4195685559732545</v>
      </c>
      <c r="AF368">
        <v>97.9</v>
      </c>
      <c r="AG368">
        <v>1.2651177765872813E-2</v>
      </c>
      <c r="AH368">
        <v>6.8295000000000003</v>
      </c>
      <c r="AI368">
        <v>3.5629506966147182</v>
      </c>
      <c r="AJ368">
        <v>-5949.0429999999469</v>
      </c>
      <c r="AK368">
        <v>0.49783726901504188</v>
      </c>
      <c r="AL368">
        <v>12151974.4485</v>
      </c>
      <c r="AM368">
        <v>1087.0257775499999</v>
      </c>
    </row>
    <row r="369" spans="1:39" ht="15" x14ac:dyDescent="0.25">
      <c r="A369" t="s">
        <v>544</v>
      </c>
      <c r="B369">
        <v>577904.65</v>
      </c>
      <c r="C369">
        <v>0.37491126638481737</v>
      </c>
      <c r="D369">
        <v>583210.85</v>
      </c>
      <c r="E369">
        <v>4.6235273474421268E-3</v>
      </c>
      <c r="F369">
        <v>0.65840005645727628</v>
      </c>
      <c r="G369">
        <v>34.647058823529413</v>
      </c>
      <c r="H369">
        <v>26.972500000000004</v>
      </c>
      <c r="I369">
        <v>0</v>
      </c>
      <c r="J369">
        <v>19.602000000000004</v>
      </c>
      <c r="K369">
        <v>10931.180159079864</v>
      </c>
      <c r="L369">
        <v>1175.3561991499998</v>
      </c>
      <c r="M369">
        <v>1435.0321050813504</v>
      </c>
      <c r="N369">
        <v>0.50582052698573221</v>
      </c>
      <c r="O369">
        <v>0.14841841998719679</v>
      </c>
      <c r="P369">
        <v>4.2265722540899397E-3</v>
      </c>
      <c r="Q369">
        <v>8953.1309567960234</v>
      </c>
      <c r="R369">
        <v>79.275000000000006</v>
      </c>
      <c r="S369">
        <v>53077.969725638606</v>
      </c>
      <c r="T369">
        <v>11.893409019236836</v>
      </c>
      <c r="U369">
        <v>14.826315977924946</v>
      </c>
      <c r="V369">
        <v>10.526</v>
      </c>
      <c r="W369">
        <v>111.66218878491352</v>
      </c>
      <c r="X369">
        <v>0.11310121864010761</v>
      </c>
      <c r="Y369">
        <v>0.19189205107178561</v>
      </c>
      <c r="Z369">
        <v>0.30900600624774394</v>
      </c>
      <c r="AA369">
        <v>179.05444336975998</v>
      </c>
      <c r="AB369">
        <v>6.063389444899153</v>
      </c>
      <c r="AC369">
        <v>1.492999837255631</v>
      </c>
      <c r="AD369">
        <v>3.1076984216172039</v>
      </c>
      <c r="AE369">
        <v>1.2451095961484742</v>
      </c>
      <c r="AF369">
        <v>101.35</v>
      </c>
      <c r="AG369">
        <v>1.4809792265686217E-2</v>
      </c>
      <c r="AH369">
        <v>7.4289999999999994</v>
      </c>
      <c r="AI369">
        <v>3.1926066737091277</v>
      </c>
      <c r="AJ369">
        <v>-36902.895000000019</v>
      </c>
      <c r="AK369">
        <v>0.51356535376999135</v>
      </c>
      <c r="AL369">
        <v>12848030.363999998</v>
      </c>
      <c r="AM369">
        <v>1175.3561991499998</v>
      </c>
    </row>
    <row r="370" spans="1:39" ht="15" x14ac:dyDescent="0.25">
      <c r="A370" t="s">
        <v>545</v>
      </c>
      <c r="B370">
        <v>1218624.45</v>
      </c>
      <c r="C370">
        <v>0.48128229105679055</v>
      </c>
      <c r="D370">
        <v>1353213.85</v>
      </c>
      <c r="E370">
        <v>6.4368859895024451E-3</v>
      </c>
      <c r="F370">
        <v>0.63358364781723508</v>
      </c>
      <c r="G370">
        <v>51.111111111111114</v>
      </c>
      <c r="H370">
        <v>35.784000000000006</v>
      </c>
      <c r="I370">
        <v>0</v>
      </c>
      <c r="J370">
        <v>-32.026499999999999</v>
      </c>
      <c r="K370">
        <v>12136.129484629293</v>
      </c>
      <c r="L370">
        <v>1449.2285256</v>
      </c>
      <c r="M370">
        <v>1834.7027810910636</v>
      </c>
      <c r="N370">
        <v>0.5872672830861092</v>
      </c>
      <c r="O370">
        <v>0.1649027084262355</v>
      </c>
      <c r="P370">
        <v>1.2637778325828446E-2</v>
      </c>
      <c r="Q370">
        <v>9586.3075048268729</v>
      </c>
      <c r="R370">
        <v>96.956500000000005</v>
      </c>
      <c r="S370">
        <v>53357.171293311949</v>
      </c>
      <c r="T370">
        <v>13.360630798347714</v>
      </c>
      <c r="U370">
        <v>14.947203391211524</v>
      </c>
      <c r="V370">
        <v>12.929000000000002</v>
      </c>
      <c r="W370">
        <v>112.09130834557971</v>
      </c>
      <c r="X370">
        <v>0.10737003340351661</v>
      </c>
      <c r="Y370">
        <v>0.21405650937528084</v>
      </c>
      <c r="Z370">
        <v>0.32731185916886685</v>
      </c>
      <c r="AA370">
        <v>193.6784606718895</v>
      </c>
      <c r="AB370">
        <v>7.1491347665090696</v>
      </c>
      <c r="AC370">
        <v>1.4638219979133142</v>
      </c>
      <c r="AD370">
        <v>3.0475866876795945</v>
      </c>
      <c r="AE370">
        <v>1.5159521684657613</v>
      </c>
      <c r="AF370">
        <v>201.8</v>
      </c>
      <c r="AG370">
        <v>2.0498223843023862E-2</v>
      </c>
      <c r="AH370">
        <v>5.604000000000001</v>
      </c>
      <c r="AI370">
        <v>3.0098991645389011</v>
      </c>
      <c r="AJ370">
        <v>-57261.956000000006</v>
      </c>
      <c r="AK370">
        <v>0.52614449525510432</v>
      </c>
      <c r="AL370">
        <v>17588025.039499998</v>
      </c>
      <c r="AM370">
        <v>1449.2285256</v>
      </c>
    </row>
    <row r="371" spans="1:39" ht="15" x14ac:dyDescent="0.25">
      <c r="A371" t="s">
        <v>546</v>
      </c>
      <c r="B371">
        <v>964640.85</v>
      </c>
      <c r="C371">
        <v>0.41811713683593255</v>
      </c>
      <c r="D371">
        <v>1100390.8</v>
      </c>
      <c r="E371">
        <v>1.0437081048372364E-2</v>
      </c>
      <c r="F371">
        <v>0.64749054800460548</v>
      </c>
      <c r="G371">
        <v>48.10526315789474</v>
      </c>
      <c r="H371">
        <v>37.346499999999999</v>
      </c>
      <c r="I371">
        <v>0</v>
      </c>
      <c r="J371">
        <v>-8.507000000000005</v>
      </c>
      <c r="K371">
        <v>11770.712696258623</v>
      </c>
      <c r="L371">
        <v>1408.1679353</v>
      </c>
      <c r="M371">
        <v>1742.8474273503186</v>
      </c>
      <c r="N371">
        <v>0.52633970215498338</v>
      </c>
      <c r="O371">
        <v>0.15821987222890005</v>
      </c>
      <c r="P371">
        <v>1.3096461357835888E-2</v>
      </c>
      <c r="Q371">
        <v>9510.379356441701</v>
      </c>
      <c r="R371">
        <v>94.146500000000017</v>
      </c>
      <c r="S371">
        <v>53097.86958091909</v>
      </c>
      <c r="T371">
        <v>12.971804581158088</v>
      </c>
      <c r="U371">
        <v>14.957198996245213</v>
      </c>
      <c r="V371">
        <v>12.919</v>
      </c>
      <c r="W371">
        <v>108.99976277575664</v>
      </c>
      <c r="X371">
        <v>0.10923732144845413</v>
      </c>
      <c r="Y371">
        <v>0.20229408116938358</v>
      </c>
      <c r="Z371">
        <v>0.31769817851534987</v>
      </c>
      <c r="AA371">
        <v>191.29891630617931</v>
      </c>
      <c r="AB371">
        <v>6.4032127117354225</v>
      </c>
      <c r="AC371">
        <v>1.5037366369565781</v>
      </c>
      <c r="AD371">
        <v>2.9898703453472963</v>
      </c>
      <c r="AE371">
        <v>1.4391054144757225</v>
      </c>
      <c r="AF371">
        <v>180.4</v>
      </c>
      <c r="AG371">
        <v>2.1451841943504951E-2</v>
      </c>
      <c r="AH371">
        <v>6.0645000000000007</v>
      </c>
      <c r="AI371">
        <v>3.1879410668928578</v>
      </c>
      <c r="AJ371">
        <v>-59926.773999999976</v>
      </c>
      <c r="AK371">
        <v>0.51197334236335412</v>
      </c>
      <c r="AL371">
        <v>16575140.194500003</v>
      </c>
      <c r="AM371">
        <v>1408.1679353</v>
      </c>
    </row>
    <row r="372" spans="1:39" ht="15" x14ac:dyDescent="0.25">
      <c r="A372" t="s">
        <v>547</v>
      </c>
      <c r="B372">
        <v>489556.04761904763</v>
      </c>
      <c r="C372">
        <v>0.32134398643668316</v>
      </c>
      <c r="D372">
        <v>569740.85714285716</v>
      </c>
      <c r="E372">
        <v>3.9068936936997832E-3</v>
      </c>
      <c r="F372">
        <v>0.71713215016983645</v>
      </c>
      <c r="G372">
        <v>53.095238095238095</v>
      </c>
      <c r="H372">
        <v>68.582857142857151</v>
      </c>
      <c r="I372">
        <v>5.3333333333333337E-2</v>
      </c>
      <c r="J372">
        <v>-2.841428571428537</v>
      </c>
      <c r="K372">
        <v>10479.619304128266</v>
      </c>
      <c r="L372">
        <v>2157.5172555714284</v>
      </c>
      <c r="M372">
        <v>2662.1585608846308</v>
      </c>
      <c r="N372">
        <v>0.48742831246625157</v>
      </c>
      <c r="O372">
        <v>0.15605774785238827</v>
      </c>
      <c r="P372">
        <v>8.4222661380276165E-3</v>
      </c>
      <c r="Q372">
        <v>8493.092715320061</v>
      </c>
      <c r="R372">
        <v>135.60476190476189</v>
      </c>
      <c r="S372">
        <v>58147.828429961031</v>
      </c>
      <c r="T372">
        <v>13.089861993889807</v>
      </c>
      <c r="U372">
        <v>15.910335487235317</v>
      </c>
      <c r="V372">
        <v>16.839047619047619</v>
      </c>
      <c r="W372">
        <v>128.12584799219505</v>
      </c>
      <c r="X372">
        <v>0.11032526543994961</v>
      </c>
      <c r="Y372">
        <v>0.16350674793642694</v>
      </c>
      <c r="Z372">
        <v>0.28864284051012323</v>
      </c>
      <c r="AA372">
        <v>180.26992608569645</v>
      </c>
      <c r="AB372">
        <v>5.531824364305745</v>
      </c>
      <c r="AC372">
        <v>1.2025483906315715</v>
      </c>
      <c r="AD372">
        <v>2.8855403154764923</v>
      </c>
      <c r="AE372">
        <v>1.1751274909974239</v>
      </c>
      <c r="AF372">
        <v>61.80952380952381</v>
      </c>
      <c r="AG372">
        <v>2.2572094828399697E-2</v>
      </c>
      <c r="AH372">
        <v>30.085238095238093</v>
      </c>
      <c r="AI372">
        <v>3.2118789674856894</v>
      </c>
      <c r="AJ372">
        <v>8985.9347619048785</v>
      </c>
      <c r="AK372">
        <v>0.45191653617133487</v>
      </c>
      <c r="AL372">
        <v>22609959.480476193</v>
      </c>
      <c r="AM372">
        <v>2157.5172555714284</v>
      </c>
    </row>
    <row r="373" spans="1:39" ht="15" x14ac:dyDescent="0.25">
      <c r="A373" t="s">
        <v>548</v>
      </c>
      <c r="B373">
        <v>501087.61904761905</v>
      </c>
      <c r="C373">
        <v>0.46783279699474029</v>
      </c>
      <c r="D373">
        <v>518881.61904761905</v>
      </c>
      <c r="E373">
        <v>3.3512559515553571E-3</v>
      </c>
      <c r="F373">
        <v>0.69569700506332499</v>
      </c>
      <c r="G373">
        <v>38</v>
      </c>
      <c r="H373">
        <v>20.135238095238098</v>
      </c>
      <c r="I373">
        <v>0</v>
      </c>
      <c r="J373">
        <v>44.724761904761891</v>
      </c>
      <c r="K373">
        <v>10528.251356056599</v>
      </c>
      <c r="L373">
        <v>1136.4976211428573</v>
      </c>
      <c r="M373">
        <v>1323.4526616217304</v>
      </c>
      <c r="N373">
        <v>0.2984703851166513</v>
      </c>
      <c r="O373">
        <v>0.13452409013828789</v>
      </c>
      <c r="P373">
        <v>2.0424083979868825E-3</v>
      </c>
      <c r="Q373">
        <v>9040.9978142250457</v>
      </c>
      <c r="R373">
        <v>70.919047619047618</v>
      </c>
      <c r="S373">
        <v>56559.459658900152</v>
      </c>
      <c r="T373">
        <v>13.463372053985092</v>
      </c>
      <c r="U373">
        <v>16.025280362586447</v>
      </c>
      <c r="V373">
        <v>10.551904761904762</v>
      </c>
      <c r="W373">
        <v>107.70544719527054</v>
      </c>
      <c r="X373">
        <v>0.11967743819797069</v>
      </c>
      <c r="Y373">
        <v>0.15552565959963419</v>
      </c>
      <c r="Z373">
        <v>0.28288468977084019</v>
      </c>
      <c r="AA373">
        <v>165.41383375918042</v>
      </c>
      <c r="AB373">
        <v>6.6530926549473488</v>
      </c>
      <c r="AC373">
        <v>1.4995855506845388</v>
      </c>
      <c r="AD373">
        <v>2.6445172589270944</v>
      </c>
      <c r="AE373">
        <v>1.2708566980947091</v>
      </c>
      <c r="AF373">
        <v>82.61904761904762</v>
      </c>
      <c r="AG373">
        <v>2.9621340171061734E-2</v>
      </c>
      <c r="AH373">
        <v>9.6923809523809528</v>
      </c>
      <c r="AI373">
        <v>3.7995381195519733</v>
      </c>
      <c r="AJ373">
        <v>-9276.3738095238805</v>
      </c>
      <c r="AK373">
        <v>0.43090055905704622</v>
      </c>
      <c r="AL373">
        <v>11965332.620952383</v>
      </c>
      <c r="AM373">
        <v>1136.4976211428573</v>
      </c>
    </row>
    <row r="374" spans="1:39" ht="15" x14ac:dyDescent="0.25">
      <c r="A374" t="s">
        <v>549</v>
      </c>
      <c r="B374">
        <v>496355.15</v>
      </c>
      <c r="C374">
        <v>0.44969019786007691</v>
      </c>
      <c r="D374">
        <v>513224.4</v>
      </c>
      <c r="E374">
        <v>2.9078994938432543E-3</v>
      </c>
      <c r="F374">
        <v>0.66949601633319611</v>
      </c>
      <c r="G374">
        <v>25.631578947368421</v>
      </c>
      <c r="H374">
        <v>18.112000000000002</v>
      </c>
      <c r="I374">
        <v>0</v>
      </c>
      <c r="J374">
        <v>14.601500000000001</v>
      </c>
      <c r="K374">
        <v>11276.87228282648</v>
      </c>
      <c r="L374">
        <v>766.00162965000004</v>
      </c>
      <c r="M374">
        <v>913.35723835757926</v>
      </c>
      <c r="N374">
        <v>0.39556156647923385</v>
      </c>
      <c r="O374">
        <v>0.14951481846367631</v>
      </c>
      <c r="P374">
        <v>1.905221142501782E-3</v>
      </c>
      <c r="Q374">
        <v>9457.5289746794369</v>
      </c>
      <c r="R374">
        <v>54.164999999999999</v>
      </c>
      <c r="S374">
        <v>53212.816394350586</v>
      </c>
      <c r="T374">
        <v>12.889319671374501</v>
      </c>
      <c r="U374">
        <v>14.142003685959567</v>
      </c>
      <c r="V374">
        <v>9.9045000000000005</v>
      </c>
      <c r="W374">
        <v>77.338748008481005</v>
      </c>
      <c r="X374">
        <v>0.12096355111571948</v>
      </c>
      <c r="Y374">
        <v>0.16966210365717418</v>
      </c>
      <c r="Z374">
        <v>0.29545155307872778</v>
      </c>
      <c r="AA374">
        <v>191.56192927036807</v>
      </c>
      <c r="AB374">
        <v>6.2308234406172947</v>
      </c>
      <c r="AC374">
        <v>1.5596956999524658</v>
      </c>
      <c r="AD374">
        <v>2.5941413926640733</v>
      </c>
      <c r="AE374">
        <v>1.326882715271807</v>
      </c>
      <c r="AF374">
        <v>83.85</v>
      </c>
      <c r="AG374">
        <v>2.3320800487928943E-2</v>
      </c>
      <c r="AH374">
        <v>4.9329999999999998</v>
      </c>
      <c r="AI374">
        <v>3.4724640295165337</v>
      </c>
      <c r="AJ374">
        <v>-10403.002500000061</v>
      </c>
      <c r="AK374">
        <v>0.535582338946065</v>
      </c>
      <c r="AL374">
        <v>8638102.5460000001</v>
      </c>
      <c r="AM374">
        <v>766.00162965000004</v>
      </c>
    </row>
    <row r="375" spans="1:39" ht="15" x14ac:dyDescent="0.25">
      <c r="A375" t="s">
        <v>550</v>
      </c>
      <c r="B375">
        <v>524820.80000000005</v>
      </c>
      <c r="C375">
        <v>0.36878592880904926</v>
      </c>
      <c r="D375">
        <v>514297.8</v>
      </c>
      <c r="E375">
        <v>1.3096122684799674E-3</v>
      </c>
      <c r="F375">
        <v>0.67705938139359878</v>
      </c>
      <c r="G375">
        <v>39.5</v>
      </c>
      <c r="H375">
        <v>33.931499999999993</v>
      </c>
      <c r="I375">
        <v>0</v>
      </c>
      <c r="J375">
        <v>39.159499999999994</v>
      </c>
      <c r="K375">
        <v>10361.42207124501</v>
      </c>
      <c r="L375">
        <v>1051.6267080500002</v>
      </c>
      <c r="M375">
        <v>1253.81923384847</v>
      </c>
      <c r="N375">
        <v>0.39985046811877606</v>
      </c>
      <c r="O375">
        <v>0.13921360448468123</v>
      </c>
      <c r="P375">
        <v>2.886304024769676E-3</v>
      </c>
      <c r="Q375">
        <v>8690.5256270912178</v>
      </c>
      <c r="R375">
        <v>66.597999999999999</v>
      </c>
      <c r="S375">
        <v>53777.710193999832</v>
      </c>
      <c r="T375">
        <v>12.624252980569988</v>
      </c>
      <c r="U375">
        <v>15.790665005705879</v>
      </c>
      <c r="V375">
        <v>9.9090000000000007</v>
      </c>
      <c r="W375">
        <v>106.12843960540921</v>
      </c>
      <c r="X375">
        <v>0.11892482958115193</v>
      </c>
      <c r="Y375">
        <v>0.16627553087235455</v>
      </c>
      <c r="Z375">
        <v>0.29038467359890424</v>
      </c>
      <c r="AA375">
        <v>177.0231761659945</v>
      </c>
      <c r="AB375">
        <v>6.0968990015701374</v>
      </c>
      <c r="AC375">
        <v>1.4709707255443236</v>
      </c>
      <c r="AD375">
        <v>2.8487329577470839</v>
      </c>
      <c r="AE375">
        <v>1.3200087552241291</v>
      </c>
      <c r="AF375">
        <v>74.900000000000006</v>
      </c>
      <c r="AG375">
        <v>2.8329541660330138E-2</v>
      </c>
      <c r="AH375">
        <v>9.1757894736842101</v>
      </c>
      <c r="AI375">
        <v>3.423185522990051</v>
      </c>
      <c r="AJ375">
        <v>2006.1059999999707</v>
      </c>
      <c r="AK375">
        <v>0.45008471873900607</v>
      </c>
      <c r="AL375">
        <v>10896348.183500001</v>
      </c>
      <c r="AM375">
        <v>1051.6267080500002</v>
      </c>
    </row>
    <row r="376" spans="1:39" ht="15" x14ac:dyDescent="0.25">
      <c r="A376" t="s">
        <v>551</v>
      </c>
      <c r="B376">
        <v>495071.09523809527</v>
      </c>
      <c r="C376">
        <v>0.36677829902083275</v>
      </c>
      <c r="D376">
        <v>525458.80952380947</v>
      </c>
      <c r="E376">
        <v>3.0663668851189079E-3</v>
      </c>
      <c r="F376">
        <v>0.68905403001216992</v>
      </c>
      <c r="G376">
        <v>48.142857142857146</v>
      </c>
      <c r="H376">
        <v>33.451428571428572</v>
      </c>
      <c r="I376">
        <v>0</v>
      </c>
      <c r="J376">
        <v>27.446666666666673</v>
      </c>
      <c r="K376">
        <v>10577.499097664942</v>
      </c>
      <c r="L376">
        <v>1223.1255342857144</v>
      </c>
      <c r="M376">
        <v>1440.003553199062</v>
      </c>
      <c r="N376">
        <v>0.3551791407407856</v>
      </c>
      <c r="O376">
        <v>0.1391838348631724</v>
      </c>
      <c r="P376">
        <v>1.4625244505623539E-3</v>
      </c>
      <c r="Q376">
        <v>8984.4286887322942</v>
      </c>
      <c r="R376">
        <v>76.34571428571428</v>
      </c>
      <c r="S376">
        <v>55364.623872609562</v>
      </c>
      <c r="T376">
        <v>13.460698826141737</v>
      </c>
      <c r="U376">
        <v>16.020880094307849</v>
      </c>
      <c r="V376">
        <v>11.564285714285713</v>
      </c>
      <c r="W376">
        <v>105.76749524397778</v>
      </c>
      <c r="X376">
        <v>0.11493298894053924</v>
      </c>
      <c r="Y376">
        <v>0.17316749331735934</v>
      </c>
      <c r="Z376">
        <v>0.29393585595365057</v>
      </c>
      <c r="AA376">
        <v>169.33615981889815</v>
      </c>
      <c r="AB376">
        <v>6.3090689726444857</v>
      </c>
      <c r="AC376">
        <v>1.4402077039995567</v>
      </c>
      <c r="AD376">
        <v>3.0022582260472275</v>
      </c>
      <c r="AE376">
        <v>1.284403132843813</v>
      </c>
      <c r="AF376">
        <v>93.047619047619051</v>
      </c>
      <c r="AG376">
        <v>2.5105169620328233E-2</v>
      </c>
      <c r="AH376">
        <v>7.7495238095238097</v>
      </c>
      <c r="AI376">
        <v>3.4465131479094313</v>
      </c>
      <c r="AJ376">
        <v>-15512.170000000042</v>
      </c>
      <c r="AK376">
        <v>0.45166748323069816</v>
      </c>
      <c r="AL376">
        <v>12937609.235238096</v>
      </c>
      <c r="AM376">
        <v>1223.1255342857144</v>
      </c>
    </row>
    <row r="377" spans="1:39" ht="15" x14ac:dyDescent="0.25">
      <c r="A377" t="s">
        <v>552</v>
      </c>
      <c r="B377">
        <v>986222.85</v>
      </c>
      <c r="C377">
        <v>0.43484909739638683</v>
      </c>
      <c r="D377">
        <v>1000076.95</v>
      </c>
      <c r="E377">
        <v>3.3589512289655902E-3</v>
      </c>
      <c r="F377">
        <v>0.71739747767546025</v>
      </c>
      <c r="G377">
        <v>72.388888888888886</v>
      </c>
      <c r="H377">
        <v>29.326000000000011</v>
      </c>
      <c r="I377">
        <v>0</v>
      </c>
      <c r="J377">
        <v>32.97750000000002</v>
      </c>
      <c r="K377">
        <v>10400.863606093189</v>
      </c>
      <c r="L377">
        <v>1837.7803405000002</v>
      </c>
      <c r="M377">
        <v>2082.4977982616538</v>
      </c>
      <c r="N377">
        <v>0.15043668451953385</v>
      </c>
      <c r="O377">
        <v>0.10344801258907581</v>
      </c>
      <c r="P377">
        <v>6.6911256089802543E-3</v>
      </c>
      <c r="Q377">
        <v>9178.6424338386641</v>
      </c>
      <c r="R377">
        <v>107.60149999999999</v>
      </c>
      <c r="S377">
        <v>61232.357086100106</v>
      </c>
      <c r="T377">
        <v>13.532803910726154</v>
      </c>
      <c r="U377">
        <v>17.079504844263326</v>
      </c>
      <c r="V377">
        <v>12.092500000000001</v>
      </c>
      <c r="W377">
        <v>151.97687330990283</v>
      </c>
      <c r="X377">
        <v>0.11831330372054638</v>
      </c>
      <c r="Y377">
        <v>0.1490366622914126</v>
      </c>
      <c r="Z377">
        <v>0.27196938331340986</v>
      </c>
      <c r="AA377">
        <v>158.21126365999453</v>
      </c>
      <c r="AB377">
        <v>6.3207842461872437</v>
      </c>
      <c r="AC377">
        <v>1.4071808917773585</v>
      </c>
      <c r="AD377">
        <v>2.7934747094271497</v>
      </c>
      <c r="AE377">
        <v>1.0525847611040069</v>
      </c>
      <c r="AF377">
        <v>69.650000000000006</v>
      </c>
      <c r="AG377">
        <v>4.5529951307171038E-2</v>
      </c>
      <c r="AH377">
        <v>22.303684210526313</v>
      </c>
      <c r="AI377">
        <v>4.3151310963447234</v>
      </c>
      <c r="AJ377">
        <v>-8638.0280000001658</v>
      </c>
      <c r="AK377">
        <v>0.36467452170281095</v>
      </c>
      <c r="AL377">
        <v>19114502.659500003</v>
      </c>
      <c r="AM377">
        <v>1837.7803405000002</v>
      </c>
    </row>
    <row r="378" spans="1:39" ht="15" x14ac:dyDescent="0.25">
      <c r="A378" t="s">
        <v>553</v>
      </c>
      <c r="B378">
        <v>530712.61904761905</v>
      </c>
      <c r="C378">
        <v>0.29913631869118101</v>
      </c>
      <c r="D378">
        <v>473170.14285714284</v>
      </c>
      <c r="E378">
        <v>1.1000247843436494E-2</v>
      </c>
      <c r="F378">
        <v>0.73129050486956226</v>
      </c>
      <c r="G378">
        <v>59.9</v>
      </c>
      <c r="H378">
        <v>58.899523809523807</v>
      </c>
      <c r="I378">
        <v>3.2857142857142856E-2</v>
      </c>
      <c r="J378">
        <v>116.61095238095237</v>
      </c>
      <c r="K378">
        <v>10130.154594971636</v>
      </c>
      <c r="L378">
        <v>2380.1756933809529</v>
      </c>
      <c r="M378">
        <v>2856.0656261559698</v>
      </c>
      <c r="N378">
        <v>0.387247980551293</v>
      </c>
      <c r="O378">
        <v>0.14380377303336059</v>
      </c>
      <c r="P378">
        <v>1.6342490383850272E-2</v>
      </c>
      <c r="Q378">
        <v>8442.2246871109255</v>
      </c>
      <c r="R378">
        <v>141.92285714285714</v>
      </c>
      <c r="S378">
        <v>58458.261590803879</v>
      </c>
      <c r="T378">
        <v>12.89265127265651</v>
      </c>
      <c r="U378">
        <v>16.770911615632912</v>
      </c>
      <c r="V378">
        <v>18.177142857142854</v>
      </c>
      <c r="W378">
        <v>130.94333427905272</v>
      </c>
      <c r="X378">
        <v>0.1128985560549392</v>
      </c>
      <c r="Y378">
        <v>0.15601168798976739</v>
      </c>
      <c r="Z378">
        <v>0.28437982664629863</v>
      </c>
      <c r="AA378">
        <v>157.16582887329443</v>
      </c>
      <c r="AB378">
        <v>5.9874669871461945</v>
      </c>
      <c r="AC378">
        <v>1.320664490929421</v>
      </c>
      <c r="AD378">
        <v>2.7840883111024213</v>
      </c>
      <c r="AE378">
        <v>1.1719922485448486</v>
      </c>
      <c r="AF378">
        <v>69.476190476190482</v>
      </c>
      <c r="AG378">
        <v>3.0900697186066309E-2</v>
      </c>
      <c r="AH378">
        <v>25.129047619047622</v>
      </c>
      <c r="AI378">
        <v>3.3966748251227585</v>
      </c>
      <c r="AJ378">
        <v>-9803.4314285713481</v>
      </c>
      <c r="AK378">
        <v>0.44977071915757622</v>
      </c>
      <c r="AL378">
        <v>24111547.737142853</v>
      </c>
      <c r="AM378">
        <v>2380.1756933809529</v>
      </c>
    </row>
    <row r="379" spans="1:39" ht="15" x14ac:dyDescent="0.25">
      <c r="A379" t="s">
        <v>554</v>
      </c>
      <c r="B379">
        <v>1460073.25</v>
      </c>
      <c r="C379">
        <v>0.37044141747907638</v>
      </c>
      <c r="D379">
        <v>1359447</v>
      </c>
      <c r="E379">
        <v>2.5226481489735619E-3</v>
      </c>
      <c r="F379">
        <v>0.76037255555165761</v>
      </c>
      <c r="G379">
        <v>90.705882352941174</v>
      </c>
      <c r="H379">
        <v>80.318999999999988</v>
      </c>
      <c r="I379">
        <v>3.3999999999999996E-2</v>
      </c>
      <c r="J379">
        <v>-40.241499999999988</v>
      </c>
      <c r="K379">
        <v>10439.223410044944</v>
      </c>
      <c r="L379">
        <v>3673.2009852000001</v>
      </c>
      <c r="M379">
        <v>4315.4579488802901</v>
      </c>
      <c r="N379">
        <v>0.2436391539166681</v>
      </c>
      <c r="O379">
        <v>0.12925023302914909</v>
      </c>
      <c r="P379">
        <v>1.4514954249664343E-2</v>
      </c>
      <c r="Q379">
        <v>8885.5843733685942</v>
      </c>
      <c r="R379">
        <v>214.46700000000001</v>
      </c>
      <c r="S379">
        <v>62974.984986035168</v>
      </c>
      <c r="T379">
        <v>13.834995593727708</v>
      </c>
      <c r="U379">
        <v>17.127115058260717</v>
      </c>
      <c r="V379">
        <v>22.215499999999999</v>
      </c>
      <c r="W379">
        <v>165.34406091242602</v>
      </c>
      <c r="X379">
        <v>0.11728761654994113</v>
      </c>
      <c r="Y379">
        <v>0.15080327935644788</v>
      </c>
      <c r="Z379">
        <v>0.27500374073424422</v>
      </c>
      <c r="AA379">
        <v>157.06932518112293</v>
      </c>
      <c r="AB379">
        <v>5.633112012676377</v>
      </c>
      <c r="AC379">
        <v>1.2241169677225228</v>
      </c>
      <c r="AD379">
        <v>2.5940861321451947</v>
      </c>
      <c r="AE379">
        <v>1.0141233157707261</v>
      </c>
      <c r="AF379">
        <v>41.8</v>
      </c>
      <c r="AG379">
        <v>6.3089843896927802E-2</v>
      </c>
      <c r="AH379">
        <v>61.300000000000011</v>
      </c>
      <c r="AI379">
        <v>3.9789430903725558</v>
      </c>
      <c r="AJ379">
        <v>-51233.056000000564</v>
      </c>
      <c r="AK379">
        <v>0.38113979093341871</v>
      </c>
      <c r="AL379">
        <v>38345365.714499995</v>
      </c>
      <c r="AM379">
        <v>3673.2009852000001</v>
      </c>
    </row>
    <row r="380" spans="1:39" ht="15" x14ac:dyDescent="0.25">
      <c r="A380" t="s">
        <v>555</v>
      </c>
      <c r="B380">
        <v>794959.95238095243</v>
      </c>
      <c r="C380">
        <v>0.37699734436948906</v>
      </c>
      <c r="D380">
        <v>722812.14285714284</v>
      </c>
      <c r="E380">
        <v>4.6426952867815166E-3</v>
      </c>
      <c r="F380">
        <v>0.71844600028363015</v>
      </c>
      <c r="G380">
        <v>45.095238095238095</v>
      </c>
      <c r="H380">
        <v>47.404285714285706</v>
      </c>
      <c r="I380">
        <v>2.9523809523809529E-2</v>
      </c>
      <c r="J380">
        <v>52.94190476190478</v>
      </c>
      <c r="K380">
        <v>11510.154653283736</v>
      </c>
      <c r="L380">
        <v>1915.5220909047619</v>
      </c>
      <c r="M380">
        <v>2281.4086666303574</v>
      </c>
      <c r="N380">
        <v>0.3581798065944265</v>
      </c>
      <c r="O380">
        <v>0.13199241798186137</v>
      </c>
      <c r="P380">
        <v>7.5968859737287238E-3</v>
      </c>
      <c r="Q380">
        <v>9664.1850408414939</v>
      </c>
      <c r="R380">
        <v>121.66523809523811</v>
      </c>
      <c r="S380">
        <v>62379.035933885702</v>
      </c>
      <c r="T380">
        <v>13.525403429394471</v>
      </c>
      <c r="U380">
        <v>15.744202048947733</v>
      </c>
      <c r="V380">
        <v>15.598571428571429</v>
      </c>
      <c r="W380">
        <v>122.80112314619775</v>
      </c>
      <c r="X380">
        <v>0.11796320831142948</v>
      </c>
      <c r="Y380">
        <v>0.15378293818837258</v>
      </c>
      <c r="Z380">
        <v>0.27879122058879996</v>
      </c>
      <c r="AA380">
        <v>179.51801021688726</v>
      </c>
      <c r="AB380">
        <v>6.01061762414861</v>
      </c>
      <c r="AC380">
        <v>1.3133637365094992</v>
      </c>
      <c r="AD380">
        <v>3.1335190468178453</v>
      </c>
      <c r="AE380">
        <v>1.1205349142940115</v>
      </c>
      <c r="AF380">
        <v>58.714285714285715</v>
      </c>
      <c r="AG380">
        <v>3.1050741007672224E-2</v>
      </c>
      <c r="AH380">
        <v>33.634285714285724</v>
      </c>
      <c r="AI380">
        <v>3.5354119995425983</v>
      </c>
      <c r="AJ380">
        <v>-6289.9780952382134</v>
      </c>
      <c r="AK380">
        <v>0.4352106193470176</v>
      </c>
      <c r="AL380">
        <v>22047955.508095235</v>
      </c>
      <c r="AM380">
        <v>1915.5220909047619</v>
      </c>
    </row>
    <row r="381" spans="1:39" ht="15" x14ac:dyDescent="0.25">
      <c r="A381" t="s">
        <v>556</v>
      </c>
      <c r="B381">
        <v>695610.65</v>
      </c>
      <c r="C381">
        <v>0.388742960805119</v>
      </c>
      <c r="D381">
        <v>612408.35</v>
      </c>
      <c r="E381">
        <v>7.0889603812446349E-3</v>
      </c>
      <c r="F381">
        <v>0.67003546336134834</v>
      </c>
      <c r="G381">
        <v>21.833333333333332</v>
      </c>
      <c r="H381">
        <v>26.823</v>
      </c>
      <c r="I381">
        <v>0.05</v>
      </c>
      <c r="J381">
        <v>24.386999999999972</v>
      </c>
      <c r="K381">
        <v>12041.069124132549</v>
      </c>
      <c r="L381">
        <v>1153.5961358</v>
      </c>
      <c r="M381">
        <v>1566.1683183810669</v>
      </c>
      <c r="N381">
        <v>0.90134864193951292</v>
      </c>
      <c r="O381">
        <v>0.16756715574116091</v>
      </c>
      <c r="P381">
        <v>2.2150286575188438E-4</v>
      </c>
      <c r="Q381">
        <v>8869.1174821225522</v>
      </c>
      <c r="R381">
        <v>78.552500000000009</v>
      </c>
      <c r="S381">
        <v>53911.010375226746</v>
      </c>
      <c r="T381">
        <v>12.657140129212946</v>
      </c>
      <c r="U381">
        <v>14.685670548995894</v>
      </c>
      <c r="V381">
        <v>10.865500000000001</v>
      </c>
      <c r="W381">
        <v>106.17055228015278</v>
      </c>
      <c r="X381">
        <v>0.10775889822766951</v>
      </c>
      <c r="Y381">
        <v>0.19969225060386148</v>
      </c>
      <c r="Z381">
        <v>0.3114437233243913</v>
      </c>
      <c r="AA381">
        <v>190.90498239860696</v>
      </c>
      <c r="AB381">
        <v>6.4388580182516009</v>
      </c>
      <c r="AC381">
        <v>1.4949898547977147</v>
      </c>
      <c r="AD381">
        <v>3.0673834732077898</v>
      </c>
      <c r="AE381">
        <v>1.3618462022635931</v>
      </c>
      <c r="AF381">
        <v>83.35</v>
      </c>
      <c r="AG381">
        <v>2.1545239512754673E-2</v>
      </c>
      <c r="AH381">
        <v>12.653684210526317</v>
      </c>
      <c r="AI381">
        <v>2.9463646914500696</v>
      </c>
      <c r="AJ381">
        <v>-73307.916000000085</v>
      </c>
      <c r="AK381">
        <v>0.6400754893297651</v>
      </c>
      <c r="AL381">
        <v>13890530.8125</v>
      </c>
      <c r="AM381">
        <v>1153.5961358</v>
      </c>
    </row>
    <row r="382" spans="1:39" ht="15" x14ac:dyDescent="0.25">
      <c r="A382" t="s">
        <v>557</v>
      </c>
      <c r="B382">
        <v>228395.6</v>
      </c>
      <c r="C382">
        <v>0.36309433904560057</v>
      </c>
      <c r="D382">
        <v>248041.1</v>
      </c>
      <c r="E382">
        <v>3.7198551984739163E-3</v>
      </c>
      <c r="F382">
        <v>0.71284106762825195</v>
      </c>
      <c r="G382">
        <v>53.368421052631582</v>
      </c>
      <c r="H382">
        <v>36.025500000000008</v>
      </c>
      <c r="I382">
        <v>0</v>
      </c>
      <c r="J382">
        <v>109.67999999999995</v>
      </c>
      <c r="K382">
        <v>10455.591975713403</v>
      </c>
      <c r="L382">
        <v>1442.8375137000003</v>
      </c>
      <c r="M382">
        <v>1731.4350655912172</v>
      </c>
      <c r="N382">
        <v>0.40494608793591702</v>
      </c>
      <c r="O382">
        <v>0.14023141440309778</v>
      </c>
      <c r="P382">
        <v>1.0294296384012849E-3</v>
      </c>
      <c r="Q382">
        <v>8712.8420986141991</v>
      </c>
      <c r="R382">
        <v>90.945499999999996</v>
      </c>
      <c r="S382">
        <v>54822.655299052727</v>
      </c>
      <c r="T382">
        <v>12.947864380315682</v>
      </c>
      <c r="U382">
        <v>15.864858774760709</v>
      </c>
      <c r="V382">
        <v>12.105500000000001</v>
      </c>
      <c r="W382">
        <v>119.18859309404816</v>
      </c>
      <c r="X382">
        <v>0.11578309249125485</v>
      </c>
      <c r="Y382">
        <v>0.16909471548739077</v>
      </c>
      <c r="Z382">
        <v>0.2912614598696272</v>
      </c>
      <c r="AA382">
        <v>177.41335914088521</v>
      </c>
      <c r="AB382">
        <v>6.382387181509082</v>
      </c>
      <c r="AC382">
        <v>1.4861313648618744</v>
      </c>
      <c r="AD382">
        <v>2.9440694643869714</v>
      </c>
      <c r="AE382">
        <v>1.1902334283154945</v>
      </c>
      <c r="AF382">
        <v>78.599999999999994</v>
      </c>
      <c r="AG382">
        <v>1.7539535151917012E-2</v>
      </c>
      <c r="AH382">
        <v>12.375555555555556</v>
      </c>
      <c r="AI382">
        <v>3.4052989420410844</v>
      </c>
      <c r="AJ382">
        <v>-15869.709500000114</v>
      </c>
      <c r="AK382">
        <v>0.49382957302389774</v>
      </c>
      <c r="AL382">
        <v>15085720.330500001</v>
      </c>
      <c r="AM382">
        <v>1442.8375137000003</v>
      </c>
    </row>
    <row r="383" spans="1:39" ht="15" x14ac:dyDescent="0.25">
      <c r="A383" t="s">
        <v>558</v>
      </c>
      <c r="B383">
        <v>1283838.1578947369</v>
      </c>
      <c r="C383">
        <v>0.44333205339126547</v>
      </c>
      <c r="D383">
        <v>1309525.894736842</v>
      </c>
      <c r="E383">
        <v>6.8039701707768236E-3</v>
      </c>
      <c r="F383">
        <v>0.61847653070112263</v>
      </c>
      <c r="G383">
        <v>25.666666666666668</v>
      </c>
      <c r="H383">
        <v>32.040000000000006</v>
      </c>
      <c r="I383">
        <v>0</v>
      </c>
      <c r="J383">
        <v>-53</v>
      </c>
      <c r="K383">
        <v>12434.446633752099</v>
      </c>
      <c r="L383">
        <v>1312.2044152499998</v>
      </c>
      <c r="M383">
        <v>1687.8521932630852</v>
      </c>
      <c r="N383">
        <v>0.67571338519774116</v>
      </c>
      <c r="O383">
        <v>0.17101924032715987</v>
      </c>
      <c r="P383">
        <v>1.0016333085951339E-3</v>
      </c>
      <c r="Q383">
        <v>9667.0406562411263</v>
      </c>
      <c r="R383">
        <v>90.811000000000007</v>
      </c>
      <c r="S383">
        <v>50608.605769124901</v>
      </c>
      <c r="T383">
        <v>13.063395403640529</v>
      </c>
      <c r="U383">
        <v>14.449839945050709</v>
      </c>
      <c r="V383">
        <v>12.515499999999999</v>
      </c>
      <c r="W383">
        <v>104.84634375374532</v>
      </c>
      <c r="X383">
        <v>0.10418853336825191</v>
      </c>
      <c r="Y383">
        <v>0.22763769511696727</v>
      </c>
      <c r="Z383">
        <v>0.33737821990031663</v>
      </c>
      <c r="AA383">
        <v>193.37756911270236</v>
      </c>
      <c r="AB383">
        <v>7.7650991346237577</v>
      </c>
      <c r="AC383">
        <v>1.5552506395051207</v>
      </c>
      <c r="AD383">
        <v>3.0082154486939756</v>
      </c>
      <c r="AE383">
        <v>1.5053116246539531</v>
      </c>
      <c r="AF383">
        <v>203.6</v>
      </c>
      <c r="AG383">
        <v>1.8355134830588839E-2</v>
      </c>
      <c r="AH383">
        <v>4.7640000000000002</v>
      </c>
      <c r="AI383">
        <v>2.9292088217639907</v>
      </c>
      <c r="AJ383">
        <v>-52425.134500000044</v>
      </c>
      <c r="AK383">
        <v>0.54905084609639998</v>
      </c>
      <c r="AL383">
        <v>16316535.773999998</v>
      </c>
      <c r="AM383">
        <v>1312.2044152499998</v>
      </c>
    </row>
    <row r="384" spans="1:39" ht="15" x14ac:dyDescent="0.25">
      <c r="A384" t="s">
        <v>559</v>
      </c>
      <c r="B384">
        <v>495731.4</v>
      </c>
      <c r="C384">
        <v>0.26927516988420502</v>
      </c>
      <c r="D384">
        <v>525923.80000000005</v>
      </c>
      <c r="E384">
        <v>7.0926917318954842E-3</v>
      </c>
      <c r="F384">
        <v>0.6732613881894427</v>
      </c>
      <c r="G384">
        <v>28.368421052631579</v>
      </c>
      <c r="H384">
        <v>93.18</v>
      </c>
      <c r="I384">
        <v>5.5875000000000004</v>
      </c>
      <c r="J384">
        <v>-108.16650000000004</v>
      </c>
      <c r="K384">
        <v>11856.595828822743</v>
      </c>
      <c r="L384">
        <v>1956.7815189500002</v>
      </c>
      <c r="M384">
        <v>2715.9936624308439</v>
      </c>
      <c r="N384">
        <v>0.94471450284442082</v>
      </c>
      <c r="O384">
        <v>0.18274420605315272</v>
      </c>
      <c r="P384">
        <v>6.9918010097220215E-3</v>
      </c>
      <c r="Q384">
        <v>8542.2760429915961</v>
      </c>
      <c r="R384">
        <v>129.21700000000001</v>
      </c>
      <c r="S384">
        <v>55198.329376165668</v>
      </c>
      <c r="T384">
        <v>12.559492945974601</v>
      </c>
      <c r="U384">
        <v>15.14337524435639</v>
      </c>
      <c r="V384">
        <v>19.286999999999999</v>
      </c>
      <c r="W384">
        <v>101.45598169492403</v>
      </c>
      <c r="X384">
        <v>0.1115975471148223</v>
      </c>
      <c r="Y384">
        <v>0.19512444508136265</v>
      </c>
      <c r="Z384">
        <v>0.31052119348560214</v>
      </c>
      <c r="AA384">
        <v>188.8072819689383</v>
      </c>
      <c r="AB384">
        <v>6.6762415084289124</v>
      </c>
      <c r="AC384">
        <v>1.4405001602361969</v>
      </c>
      <c r="AD384">
        <v>3.2641289132683693</v>
      </c>
      <c r="AE384">
        <v>1.1741501133710011</v>
      </c>
      <c r="AF384">
        <v>49</v>
      </c>
      <c r="AG384">
        <v>4.317220974524838E-2</v>
      </c>
      <c r="AH384">
        <v>56.969999999999992</v>
      </c>
      <c r="AI384">
        <v>2.882111834835448</v>
      </c>
      <c r="AJ384">
        <v>-56429.476999999722</v>
      </c>
      <c r="AK384">
        <v>0.70140928301423344</v>
      </c>
      <c r="AL384">
        <v>23200767.5955</v>
      </c>
      <c r="AM384">
        <v>1956.7815189500002</v>
      </c>
    </row>
    <row r="385" spans="1:39" ht="15" x14ac:dyDescent="0.25">
      <c r="A385" t="s">
        <v>560</v>
      </c>
      <c r="B385">
        <v>676155.95</v>
      </c>
      <c r="C385">
        <v>0.42576514760261636</v>
      </c>
      <c r="D385">
        <v>650362.15</v>
      </c>
      <c r="E385">
        <v>4.0644670568923749E-3</v>
      </c>
      <c r="F385">
        <v>0.63288095030329572</v>
      </c>
      <c r="G385">
        <v>17.3</v>
      </c>
      <c r="H385">
        <v>105.852</v>
      </c>
      <c r="I385">
        <v>19.713500000000003</v>
      </c>
      <c r="J385">
        <v>-39.040999999999983</v>
      </c>
      <c r="K385">
        <v>12079.400052372803</v>
      </c>
      <c r="L385">
        <v>1384.1075026499998</v>
      </c>
      <c r="M385">
        <v>1879.2763073251044</v>
      </c>
      <c r="N385">
        <v>0.85369234690059526</v>
      </c>
      <c r="O385">
        <v>0.168833932301205</v>
      </c>
      <c r="P385">
        <v>4.278443017368324E-2</v>
      </c>
      <c r="Q385">
        <v>8896.6099209740496</v>
      </c>
      <c r="R385">
        <v>92.333500000000001</v>
      </c>
      <c r="S385">
        <v>55990.529623592738</v>
      </c>
      <c r="T385">
        <v>11.196369681643175</v>
      </c>
      <c r="U385">
        <v>14.990306905402697</v>
      </c>
      <c r="V385">
        <v>15.160999999999998</v>
      </c>
      <c r="W385">
        <v>91.293945165226546</v>
      </c>
      <c r="X385">
        <v>0.11285761002875597</v>
      </c>
      <c r="Y385">
        <v>0.16360013006252055</v>
      </c>
      <c r="Z385">
        <v>0.28337973078504297</v>
      </c>
      <c r="AA385">
        <v>201.63719181180758</v>
      </c>
      <c r="AB385">
        <v>5.9662371216487449</v>
      </c>
      <c r="AC385">
        <v>1.3196677476297312</v>
      </c>
      <c r="AD385">
        <v>2.5554955443193363</v>
      </c>
      <c r="AE385">
        <v>1.0326148859289856</v>
      </c>
      <c r="AF385">
        <v>36.299999999999997</v>
      </c>
      <c r="AG385">
        <v>7.1454433199031886E-2</v>
      </c>
      <c r="AH385">
        <v>53.068000000000005</v>
      </c>
      <c r="AI385">
        <v>2.9025774476066135</v>
      </c>
      <c r="AJ385">
        <v>-30175.201000000001</v>
      </c>
      <c r="AK385">
        <v>0.6887675498529553</v>
      </c>
      <c r="AL385">
        <v>16719188.24</v>
      </c>
      <c r="AM385">
        <v>1384.1075026499998</v>
      </c>
    </row>
    <row r="386" spans="1:39" ht="15" x14ac:dyDescent="0.25">
      <c r="A386" t="s">
        <v>561</v>
      </c>
      <c r="B386">
        <v>523954.15</v>
      </c>
      <c r="C386">
        <v>0.36549812157459327</v>
      </c>
      <c r="D386">
        <v>541343.19999999995</v>
      </c>
      <c r="E386">
        <v>1.956747563161327E-3</v>
      </c>
      <c r="F386">
        <v>0.71051948990609137</v>
      </c>
      <c r="G386">
        <v>49.85</v>
      </c>
      <c r="H386">
        <v>43.255499999999998</v>
      </c>
      <c r="I386">
        <v>0</v>
      </c>
      <c r="J386">
        <v>78.014500000000012</v>
      </c>
      <c r="K386">
        <v>10134.713221282434</v>
      </c>
      <c r="L386">
        <v>1611.9690067000001</v>
      </c>
      <c r="M386">
        <v>1850.7346594616058</v>
      </c>
      <c r="N386">
        <v>0.2551903633632065</v>
      </c>
      <c r="O386">
        <v>0.11547833089612466</v>
      </c>
      <c r="P386">
        <v>4.8962578171137736E-3</v>
      </c>
      <c r="Q386">
        <v>8827.2208665787493</v>
      </c>
      <c r="R386">
        <v>96.802499999999995</v>
      </c>
      <c r="S386">
        <v>57820.434090028655</v>
      </c>
      <c r="T386">
        <v>13.534774411817875</v>
      </c>
      <c r="U386">
        <v>16.652142317605431</v>
      </c>
      <c r="V386">
        <v>12.143000000000001</v>
      </c>
      <c r="W386">
        <v>132.74882703615251</v>
      </c>
      <c r="X386">
        <v>0.11500085517086066</v>
      </c>
      <c r="Y386">
        <v>0.15572446113537908</v>
      </c>
      <c r="Z386">
        <v>0.27618192371762607</v>
      </c>
      <c r="AA386">
        <v>158.53995885639381</v>
      </c>
      <c r="AB386">
        <v>6.0622295064006124</v>
      </c>
      <c r="AC386">
        <v>1.3129381264392328</v>
      </c>
      <c r="AD386">
        <v>2.972420141531491</v>
      </c>
      <c r="AE386">
        <v>1.1751535090296243</v>
      </c>
      <c r="AF386">
        <v>67.45</v>
      </c>
      <c r="AG386">
        <v>2.6852485116352139E-2</v>
      </c>
      <c r="AH386">
        <v>17.486842105263158</v>
      </c>
      <c r="AI386">
        <v>3.8740872837848013</v>
      </c>
      <c r="AJ386">
        <v>-14062.525000000023</v>
      </c>
      <c r="AK386">
        <v>0.39385544953962914</v>
      </c>
      <c r="AL386">
        <v>16336843.604500001</v>
      </c>
      <c r="AM386">
        <v>1611.9690067000001</v>
      </c>
    </row>
    <row r="387" spans="1:39" ht="15" x14ac:dyDescent="0.25">
      <c r="A387" t="s">
        <v>562</v>
      </c>
      <c r="B387">
        <v>298310.28571428574</v>
      </c>
      <c r="C387">
        <v>0.40336606329531643</v>
      </c>
      <c r="D387">
        <v>335882.42857142858</v>
      </c>
      <c r="E387">
        <v>5.0355880263524434E-3</v>
      </c>
      <c r="F387">
        <v>0.70898247467699571</v>
      </c>
      <c r="G387">
        <v>56.38095238095238</v>
      </c>
      <c r="H387">
        <v>51.754761904761914</v>
      </c>
      <c r="I387">
        <v>0</v>
      </c>
      <c r="J387">
        <v>40.314285714285688</v>
      </c>
      <c r="K387">
        <v>10550.109445163762</v>
      </c>
      <c r="L387">
        <v>1884.1431205714284</v>
      </c>
      <c r="M387">
        <v>2265.0159720950587</v>
      </c>
      <c r="N387">
        <v>0.43282718810119525</v>
      </c>
      <c r="O387">
        <v>0.13758775264398493</v>
      </c>
      <c r="P387">
        <v>3.7387424448979399E-3</v>
      </c>
      <c r="Q387">
        <v>8776.0600266295642</v>
      </c>
      <c r="R387">
        <v>117.91047619047619</v>
      </c>
      <c r="S387">
        <v>56798.480776375945</v>
      </c>
      <c r="T387">
        <v>13.630599486293072</v>
      </c>
      <c r="U387">
        <v>15.97943780269131</v>
      </c>
      <c r="V387">
        <v>14.877142857142857</v>
      </c>
      <c r="W387">
        <v>126.64683929325908</v>
      </c>
      <c r="X387">
        <v>0.1159049560827536</v>
      </c>
      <c r="Y387">
        <v>0.16607865819582451</v>
      </c>
      <c r="Z387">
        <v>0.28915531598777061</v>
      </c>
      <c r="AA387">
        <v>175.07324364988034</v>
      </c>
      <c r="AB387">
        <v>5.9913330885949208</v>
      </c>
      <c r="AC387">
        <v>1.350505315048496</v>
      </c>
      <c r="AD387">
        <v>3.04368786959783</v>
      </c>
      <c r="AE387">
        <v>1.2425777414180497</v>
      </c>
      <c r="AF387">
        <v>97.476190476190482</v>
      </c>
      <c r="AG387">
        <v>2.0070201365779129E-2</v>
      </c>
      <c r="AH387">
        <v>18.28047619047619</v>
      </c>
      <c r="AI387">
        <v>3.2394797863653455</v>
      </c>
      <c r="AJ387">
        <v>-9514.6419047618983</v>
      </c>
      <c r="AK387">
        <v>0.4695358551395209</v>
      </c>
      <c r="AL387">
        <v>19877916.132380951</v>
      </c>
      <c r="AM387">
        <v>1884.1431205714284</v>
      </c>
    </row>
    <row r="388" spans="1:39" ht="15" x14ac:dyDescent="0.25">
      <c r="A388" t="s">
        <v>563</v>
      </c>
      <c r="B388">
        <v>1670736.5</v>
      </c>
      <c r="C388">
        <v>0.35922749957492356</v>
      </c>
      <c r="D388">
        <v>1537509.3</v>
      </c>
      <c r="E388">
        <v>3.3861815304939797E-3</v>
      </c>
      <c r="F388">
        <v>0.73746347650632993</v>
      </c>
      <c r="G388">
        <v>73.650000000000006</v>
      </c>
      <c r="H388">
        <v>93.239000000000004</v>
      </c>
      <c r="I388">
        <v>4.8000000000000001E-2</v>
      </c>
      <c r="J388">
        <v>2.3959999999999582</v>
      </c>
      <c r="K388">
        <v>10835.909385186178</v>
      </c>
      <c r="L388">
        <v>3556.3943157999993</v>
      </c>
      <c r="M388">
        <v>4256.1392461087762</v>
      </c>
      <c r="N388">
        <v>0.33454394972857909</v>
      </c>
      <c r="O388">
        <v>0.13489571445119225</v>
      </c>
      <c r="P388">
        <v>1.5201275533429981E-2</v>
      </c>
      <c r="Q388">
        <v>9054.395149132557</v>
      </c>
      <c r="R388">
        <v>215.31900000000002</v>
      </c>
      <c r="S388">
        <v>62244.705529934647</v>
      </c>
      <c r="T388">
        <v>12.628239960245031</v>
      </c>
      <c r="U388">
        <v>16.516862496110424</v>
      </c>
      <c r="V388">
        <v>24.175000000000001</v>
      </c>
      <c r="W388">
        <v>147.11041637228541</v>
      </c>
      <c r="X388">
        <v>0.1187956683664813</v>
      </c>
      <c r="Y388">
        <v>0.14857648358255593</v>
      </c>
      <c r="Z388">
        <v>0.27439010680774856</v>
      </c>
      <c r="AA388">
        <v>155.98046806438435</v>
      </c>
      <c r="AB388">
        <v>6.0944973244096827</v>
      </c>
      <c r="AC388">
        <v>1.1904537376467623</v>
      </c>
      <c r="AD388">
        <v>3.1120085057894586</v>
      </c>
      <c r="AE388">
        <v>1.0124487494897507</v>
      </c>
      <c r="AF388">
        <v>39.200000000000003</v>
      </c>
      <c r="AG388">
        <v>6.9009772989174725E-2</v>
      </c>
      <c r="AH388">
        <v>62.706500000000005</v>
      </c>
      <c r="AI388">
        <v>3.6491464091496701</v>
      </c>
      <c r="AJ388">
        <v>5933.9129999999423</v>
      </c>
      <c r="AK388">
        <v>0.45085996966358471</v>
      </c>
      <c r="AL388">
        <v>38536766.544000007</v>
      </c>
      <c r="AM388">
        <v>3556.3943157999993</v>
      </c>
    </row>
    <row r="389" spans="1:39" ht="15" x14ac:dyDescent="0.25">
      <c r="A389" t="s">
        <v>564</v>
      </c>
      <c r="B389">
        <v>603735.1</v>
      </c>
      <c r="C389">
        <v>0.38154842037441394</v>
      </c>
      <c r="D389">
        <v>563438.55000000005</v>
      </c>
      <c r="E389">
        <v>3.7138536435297165E-3</v>
      </c>
      <c r="F389">
        <v>0.72510300149255658</v>
      </c>
      <c r="G389">
        <v>57.526315789473685</v>
      </c>
      <c r="H389">
        <v>41.8215</v>
      </c>
      <c r="I389">
        <v>0</v>
      </c>
      <c r="J389">
        <v>56.303500000000028</v>
      </c>
      <c r="K389">
        <v>10272.822660719428</v>
      </c>
      <c r="L389">
        <v>1815.1368922000001</v>
      </c>
      <c r="M389">
        <v>2157.8049910446221</v>
      </c>
      <c r="N389">
        <v>0.38382056466032966</v>
      </c>
      <c r="O389">
        <v>0.13926979661220285</v>
      </c>
      <c r="P389">
        <v>1.3520592086173015E-3</v>
      </c>
      <c r="Q389">
        <v>8641.4571640567665</v>
      </c>
      <c r="R389">
        <v>110.89200000000001</v>
      </c>
      <c r="S389">
        <v>55361.614016340223</v>
      </c>
      <c r="T389">
        <v>13.523518378241892</v>
      </c>
      <c r="U389">
        <v>16.368510732965408</v>
      </c>
      <c r="V389">
        <v>14.144499999999999</v>
      </c>
      <c r="W389">
        <v>128.32810577963164</v>
      </c>
      <c r="X389">
        <v>0.11636673323167097</v>
      </c>
      <c r="Y389">
        <v>0.17907649974771261</v>
      </c>
      <c r="Z389">
        <v>0.30054782843220451</v>
      </c>
      <c r="AA389">
        <v>177.23754135704741</v>
      </c>
      <c r="AB389">
        <v>5.5857283289567272</v>
      </c>
      <c r="AC389">
        <v>1.3097182419343609</v>
      </c>
      <c r="AD389">
        <v>2.7640512429812647</v>
      </c>
      <c r="AE389">
        <v>1.2557805853642501</v>
      </c>
      <c r="AF389">
        <v>99.35</v>
      </c>
      <c r="AG389">
        <v>1.6957513566836061E-2</v>
      </c>
      <c r="AH389">
        <v>14.744499999999999</v>
      </c>
      <c r="AI389">
        <v>3.279400737992535</v>
      </c>
      <c r="AJ389">
        <v>-314.2894999999553</v>
      </c>
      <c r="AK389">
        <v>0.50455239525028406</v>
      </c>
      <c r="AL389">
        <v>18646579.398499999</v>
      </c>
      <c r="AM389">
        <v>1815.1368922000001</v>
      </c>
    </row>
    <row r="390" spans="1:39" ht="15" x14ac:dyDescent="0.25">
      <c r="A390" t="s">
        <v>565</v>
      </c>
      <c r="B390">
        <v>435806.8</v>
      </c>
      <c r="C390">
        <v>0.36999683472354122</v>
      </c>
      <c r="D390">
        <v>439858.35</v>
      </c>
      <c r="E390">
        <v>3.8720805728491179E-3</v>
      </c>
      <c r="F390">
        <v>0.70586837313515638</v>
      </c>
      <c r="G390">
        <v>54.684210526315788</v>
      </c>
      <c r="H390">
        <v>37.278500000000001</v>
      </c>
      <c r="I390">
        <v>0</v>
      </c>
      <c r="J390">
        <v>69.691499999999976</v>
      </c>
      <c r="K390">
        <v>10715.478798096261</v>
      </c>
      <c r="L390">
        <v>1548.3511103999999</v>
      </c>
      <c r="M390">
        <v>1849.1733845389215</v>
      </c>
      <c r="N390">
        <v>0.39242298217684668</v>
      </c>
      <c r="O390">
        <v>0.13848842123709565</v>
      </c>
      <c r="P390">
        <v>3.877584263461385E-3</v>
      </c>
      <c r="Q390">
        <v>8972.2919625716604</v>
      </c>
      <c r="R390">
        <v>100.09049999999999</v>
      </c>
      <c r="S390">
        <v>54231.481818953849</v>
      </c>
      <c r="T390">
        <v>13.225031346631299</v>
      </c>
      <c r="U390">
        <v>15.469511196367288</v>
      </c>
      <c r="V390">
        <v>12.9475</v>
      </c>
      <c r="W390">
        <v>119.58687857887622</v>
      </c>
      <c r="X390">
        <v>0.11649991786007421</v>
      </c>
      <c r="Y390">
        <v>0.18539003141864563</v>
      </c>
      <c r="Z390">
        <v>0.30728294903763387</v>
      </c>
      <c r="AA390">
        <v>181.04527333440663</v>
      </c>
      <c r="AB390">
        <v>5.8720318765960462</v>
      </c>
      <c r="AC390">
        <v>1.3432209499337637</v>
      </c>
      <c r="AD390">
        <v>2.9024119667531925</v>
      </c>
      <c r="AE390">
        <v>1.2557893705298606</v>
      </c>
      <c r="AF390">
        <v>104.65</v>
      </c>
      <c r="AG390">
        <v>2.2900242720708976E-2</v>
      </c>
      <c r="AH390">
        <v>9.2379999999999995</v>
      </c>
      <c r="AI390">
        <v>3.1742341717717975</v>
      </c>
      <c r="AJ390">
        <v>-5420.1310000000522</v>
      </c>
      <c r="AK390">
        <v>0.4941143483937272</v>
      </c>
      <c r="AL390">
        <v>16591323.495500002</v>
      </c>
      <c r="AM390">
        <v>1548.3511103999999</v>
      </c>
    </row>
    <row r="391" spans="1:39" ht="15" x14ac:dyDescent="0.25">
      <c r="A391" t="s">
        <v>566</v>
      </c>
      <c r="B391">
        <v>832836.75</v>
      </c>
      <c r="C391">
        <v>0.45794296238489712</v>
      </c>
      <c r="D391">
        <v>830710.95</v>
      </c>
      <c r="E391">
        <v>1.6529342211209787E-3</v>
      </c>
      <c r="F391">
        <v>0.70940844502098843</v>
      </c>
      <c r="G391">
        <v>46.4</v>
      </c>
      <c r="H391">
        <v>31.420999999999992</v>
      </c>
      <c r="I391">
        <v>0</v>
      </c>
      <c r="J391">
        <v>75.071500000000015</v>
      </c>
      <c r="K391">
        <v>9980.0732632893141</v>
      </c>
      <c r="L391">
        <v>1322.3530215999999</v>
      </c>
      <c r="M391">
        <v>1520.887766020028</v>
      </c>
      <c r="N391">
        <v>0.2580987298966822</v>
      </c>
      <c r="O391">
        <v>0.12158296530790789</v>
      </c>
      <c r="P391">
        <v>3.5339254901431074E-3</v>
      </c>
      <c r="Q391">
        <v>8677.2872596873876</v>
      </c>
      <c r="R391">
        <v>79.1965</v>
      </c>
      <c r="S391">
        <v>56656.655963331716</v>
      </c>
      <c r="T391">
        <v>13.377485116135183</v>
      </c>
      <c r="U391">
        <v>16.697114412884414</v>
      </c>
      <c r="V391">
        <v>10.4815</v>
      </c>
      <c r="W391">
        <v>126.16066608786913</v>
      </c>
      <c r="X391">
        <v>0.11681453490149858</v>
      </c>
      <c r="Y391">
        <v>0.15971196903801227</v>
      </c>
      <c r="Z391">
        <v>0.2830947391056417</v>
      </c>
      <c r="AA391">
        <v>162.17772145331932</v>
      </c>
      <c r="AB391">
        <v>5.9812754445896186</v>
      </c>
      <c r="AC391">
        <v>1.2953908140683275</v>
      </c>
      <c r="AD391">
        <v>2.9608488959517141</v>
      </c>
      <c r="AE391">
        <v>1.1589224176118662</v>
      </c>
      <c r="AF391">
        <v>65.05</v>
      </c>
      <c r="AG391">
        <v>3.7482231112401912E-2</v>
      </c>
      <c r="AH391">
        <v>14.340499999999997</v>
      </c>
      <c r="AI391">
        <v>3.9600711368857002</v>
      </c>
      <c r="AJ391">
        <v>-13522.16399999999</v>
      </c>
      <c r="AK391">
        <v>0.39891578979547743</v>
      </c>
      <c r="AL391">
        <v>13197180.035499999</v>
      </c>
      <c r="AM391">
        <v>1322.3530215999999</v>
      </c>
    </row>
    <row r="392" spans="1:39" ht="15" x14ac:dyDescent="0.25">
      <c r="A392" t="s">
        <v>567</v>
      </c>
      <c r="B392">
        <v>1855203.05</v>
      </c>
      <c r="C392">
        <v>0.36882151543559616</v>
      </c>
      <c r="D392">
        <v>1680292</v>
      </c>
      <c r="E392">
        <v>1.4668037984444204E-3</v>
      </c>
      <c r="F392">
        <v>0.75105776570061711</v>
      </c>
      <c r="G392">
        <v>80.722222222222229</v>
      </c>
      <c r="H392">
        <v>73.008499999999998</v>
      </c>
      <c r="I392">
        <v>5.1500000000000004E-2</v>
      </c>
      <c r="J392">
        <v>9.6430000000000717</v>
      </c>
      <c r="K392">
        <v>10267.569901532712</v>
      </c>
      <c r="L392">
        <v>3365.3241782499999</v>
      </c>
      <c r="M392">
        <v>3930.8393589687425</v>
      </c>
      <c r="N392">
        <v>0.25100830924682699</v>
      </c>
      <c r="O392">
        <v>0.12539738146993182</v>
      </c>
      <c r="P392">
        <v>1.2985407180809686E-2</v>
      </c>
      <c r="Q392">
        <v>8790.4129591714445</v>
      </c>
      <c r="R392">
        <v>194.95</v>
      </c>
      <c r="S392">
        <v>62561.25145421904</v>
      </c>
      <c r="T392">
        <v>13.482944344703773</v>
      </c>
      <c r="U392">
        <v>17.262498990766865</v>
      </c>
      <c r="V392">
        <v>20.470999999999997</v>
      </c>
      <c r="W392">
        <v>164.39471341165549</v>
      </c>
      <c r="X392">
        <v>0.11445548116696588</v>
      </c>
      <c r="Y392">
        <v>0.15312839107633572</v>
      </c>
      <c r="Z392">
        <v>0.27394531779399667</v>
      </c>
      <c r="AA392">
        <v>161.33057953493463</v>
      </c>
      <c r="AB392">
        <v>5.7745125768584762</v>
      </c>
      <c r="AC392">
        <v>1.1903839272377252</v>
      </c>
      <c r="AD392">
        <v>2.5987182585517052</v>
      </c>
      <c r="AE392">
        <v>1.0416408520757996</v>
      </c>
      <c r="AF392">
        <v>52.85</v>
      </c>
      <c r="AG392">
        <v>7.3778762712150864E-2</v>
      </c>
      <c r="AH392">
        <v>51.111499999999999</v>
      </c>
      <c r="AI392">
        <v>3.9562964782158452</v>
      </c>
      <c r="AJ392">
        <v>-13009.057999999961</v>
      </c>
      <c r="AK392">
        <v>0.37583740977962415</v>
      </c>
      <c r="AL392">
        <v>34553701.241500005</v>
      </c>
      <c r="AM392">
        <v>3365.3241782499999</v>
      </c>
    </row>
    <row r="393" spans="1:39" ht="15" x14ac:dyDescent="0.25">
      <c r="A393" t="s">
        <v>568</v>
      </c>
      <c r="B393">
        <v>379877</v>
      </c>
      <c r="C393">
        <v>0.33460447782837494</v>
      </c>
      <c r="D393">
        <v>345127.9</v>
      </c>
      <c r="E393">
        <v>2.8091139174540622E-3</v>
      </c>
      <c r="F393">
        <v>0.71673146969444557</v>
      </c>
      <c r="G393">
        <v>52.55</v>
      </c>
      <c r="H393">
        <v>43.3215</v>
      </c>
      <c r="I393">
        <v>2.8999999999999998E-2</v>
      </c>
      <c r="J393">
        <v>43.268500000000003</v>
      </c>
      <c r="K393">
        <v>10564.134606957616</v>
      </c>
      <c r="L393">
        <v>1567.6899406500002</v>
      </c>
      <c r="M393">
        <v>1824.5501076269325</v>
      </c>
      <c r="N393">
        <v>0.31740205467140309</v>
      </c>
      <c r="O393">
        <v>0.12077395544905835</v>
      </c>
      <c r="P393">
        <v>5.862090303513489E-3</v>
      </c>
      <c r="Q393">
        <v>9076.9157206321561</v>
      </c>
      <c r="R393">
        <v>98.051000000000002</v>
      </c>
      <c r="S393">
        <v>55555.735683470841</v>
      </c>
      <c r="T393">
        <v>13.822398547694565</v>
      </c>
      <c r="U393">
        <v>15.988515575057876</v>
      </c>
      <c r="V393">
        <v>11.434000000000001</v>
      </c>
      <c r="W393">
        <v>137.10774362865141</v>
      </c>
      <c r="X393">
        <v>0.11316248286417423</v>
      </c>
      <c r="Y393">
        <v>0.16828902956572986</v>
      </c>
      <c r="Z393">
        <v>0.28801536807306272</v>
      </c>
      <c r="AA393">
        <v>157.99989754179327</v>
      </c>
      <c r="AB393">
        <v>6.6733229637192686</v>
      </c>
      <c r="AC393">
        <v>1.3775388668759163</v>
      </c>
      <c r="AD393">
        <v>3.2473059653844234</v>
      </c>
      <c r="AE393">
        <v>1.253070970964193</v>
      </c>
      <c r="AF393">
        <v>86.8</v>
      </c>
      <c r="AG393">
        <v>2.9060061228171331E-2</v>
      </c>
      <c r="AH393">
        <v>13.169999999999998</v>
      </c>
      <c r="AI393">
        <v>3.6406553180256256</v>
      </c>
      <c r="AJ393">
        <v>-26439.446999999927</v>
      </c>
      <c r="AK393">
        <v>0.44573138666781636</v>
      </c>
      <c r="AL393">
        <v>16561287.555000002</v>
      </c>
      <c r="AM393">
        <v>1567.6899406500002</v>
      </c>
    </row>
    <row r="394" spans="1:39" ht="15" x14ac:dyDescent="0.25">
      <c r="A394" t="s">
        <v>569</v>
      </c>
      <c r="B394">
        <v>429375.35</v>
      </c>
      <c r="C394">
        <v>0.31300968610000912</v>
      </c>
      <c r="D394">
        <v>456544</v>
      </c>
      <c r="E394">
        <v>2.4984685103256439E-3</v>
      </c>
      <c r="F394">
        <v>0.72063822688566037</v>
      </c>
      <c r="G394">
        <v>38.799999999999997</v>
      </c>
      <c r="H394">
        <v>37.512500000000003</v>
      </c>
      <c r="I394">
        <v>0.05</v>
      </c>
      <c r="J394">
        <v>2.5729999999999791</v>
      </c>
      <c r="K394">
        <v>10362.977494377978</v>
      </c>
      <c r="L394">
        <v>1638.1286091000002</v>
      </c>
      <c r="M394">
        <v>2013.0884320440753</v>
      </c>
      <c r="N394">
        <v>0.47456186533919681</v>
      </c>
      <c r="O394">
        <v>0.15553353481200732</v>
      </c>
      <c r="P394">
        <v>5.3500873504767604E-3</v>
      </c>
      <c r="Q394">
        <v>8432.7591569153301</v>
      </c>
      <c r="R394">
        <v>102.50750000000001</v>
      </c>
      <c r="S394">
        <v>55248.59250786528</v>
      </c>
      <c r="T394">
        <v>13.561446723410482</v>
      </c>
      <c r="U394">
        <v>15.980573217569447</v>
      </c>
      <c r="V394">
        <v>13.083500000000001</v>
      </c>
      <c r="W394">
        <v>125.20568724729623</v>
      </c>
      <c r="X394">
        <v>0.11469658207657057</v>
      </c>
      <c r="Y394">
        <v>0.16886058581203026</v>
      </c>
      <c r="Z394">
        <v>0.28920580012224956</v>
      </c>
      <c r="AA394">
        <v>175.21130417085516</v>
      </c>
      <c r="AB394">
        <v>5.913000148248206</v>
      </c>
      <c r="AC394">
        <v>1.4903164428513618</v>
      </c>
      <c r="AD394">
        <v>2.8282458613752097</v>
      </c>
      <c r="AE394">
        <v>1.1828707730181074</v>
      </c>
      <c r="AF394">
        <v>97.65</v>
      </c>
      <c r="AG394">
        <v>3.8513104447545646E-2</v>
      </c>
      <c r="AH394">
        <v>12.183499999999999</v>
      </c>
      <c r="AI394">
        <v>3.3646498255669703</v>
      </c>
      <c r="AJ394">
        <v>-10496.056999999913</v>
      </c>
      <c r="AK394">
        <v>0.48590659828431659</v>
      </c>
      <c r="AL394">
        <v>16975889.908999998</v>
      </c>
      <c r="AM394">
        <v>1638.1286091000002</v>
      </c>
    </row>
    <row r="395" spans="1:39" ht="15" x14ac:dyDescent="0.25">
      <c r="A395" t="s">
        <v>570</v>
      </c>
      <c r="B395">
        <v>448973.2</v>
      </c>
      <c r="C395">
        <v>0.51942631244084869</v>
      </c>
      <c r="D395">
        <v>460698.9</v>
      </c>
      <c r="E395">
        <v>5.5811052765524999E-3</v>
      </c>
      <c r="F395">
        <v>0.67066349007747328</v>
      </c>
      <c r="G395">
        <v>22.263157894736842</v>
      </c>
      <c r="H395">
        <v>16.6065</v>
      </c>
      <c r="I395">
        <v>0</v>
      </c>
      <c r="J395">
        <v>30.661999999999992</v>
      </c>
      <c r="K395">
        <v>11143.367933647414</v>
      </c>
      <c r="L395">
        <v>804.09149185000001</v>
      </c>
      <c r="M395">
        <v>958.77263678146323</v>
      </c>
      <c r="N395">
        <v>0.39385664157615352</v>
      </c>
      <c r="O395">
        <v>0.14362538849191531</v>
      </c>
      <c r="P395">
        <v>4.4321317737121635E-3</v>
      </c>
      <c r="Q395">
        <v>9345.581008735393</v>
      </c>
      <c r="R395">
        <v>55.618000000000009</v>
      </c>
      <c r="S395">
        <v>53115.20072638354</v>
      </c>
      <c r="T395">
        <v>12.450106080765218</v>
      </c>
      <c r="U395">
        <v>14.457396739364951</v>
      </c>
      <c r="V395">
        <v>9.1509999999999998</v>
      </c>
      <c r="W395">
        <v>87.869248371762637</v>
      </c>
      <c r="X395">
        <v>0.1160098147574886</v>
      </c>
      <c r="Y395">
        <v>0.16693721189047256</v>
      </c>
      <c r="Z395">
        <v>0.28932907692175919</v>
      </c>
      <c r="AA395">
        <v>191.77942008217011</v>
      </c>
      <c r="AB395">
        <v>6.2194067273984128</v>
      </c>
      <c r="AC395">
        <v>1.554936481976964</v>
      </c>
      <c r="AD395">
        <v>2.7155478210626933</v>
      </c>
      <c r="AE395">
        <v>1.3702458303456471</v>
      </c>
      <c r="AF395">
        <v>86.9</v>
      </c>
      <c r="AG395">
        <v>1.9165032159091357E-2</v>
      </c>
      <c r="AH395">
        <v>5.2539999999999996</v>
      </c>
      <c r="AI395">
        <v>3.5286712539662743</v>
      </c>
      <c r="AJ395">
        <v>-18978.499999999942</v>
      </c>
      <c r="AK395">
        <v>0.49668166377577116</v>
      </c>
      <c r="AL395">
        <v>8960287.345999999</v>
      </c>
      <c r="AM395">
        <v>804.09149185000001</v>
      </c>
    </row>
    <row r="396" spans="1:39" ht="15" x14ac:dyDescent="0.25">
      <c r="A396" t="s">
        <v>571</v>
      </c>
      <c r="B396">
        <v>1256218.105263158</v>
      </c>
      <c r="C396">
        <v>0.35487205904294589</v>
      </c>
      <c r="D396">
        <v>1489101.2631578948</v>
      </c>
      <c r="E396">
        <v>3.3861063097014657E-3</v>
      </c>
      <c r="F396">
        <v>0.78273700140413338</v>
      </c>
      <c r="G396">
        <v>66.611111111111114</v>
      </c>
      <c r="H396">
        <v>40.988500000000002</v>
      </c>
      <c r="I396">
        <v>0</v>
      </c>
      <c r="J396">
        <v>-13.290999999999993</v>
      </c>
      <c r="K396">
        <v>11542.477165747967</v>
      </c>
      <c r="L396">
        <v>3736.7574820500004</v>
      </c>
      <c r="M396">
        <v>4287.5427311970589</v>
      </c>
      <c r="N396">
        <v>0.12739896648011315</v>
      </c>
      <c r="O396">
        <v>0.10568663686286173</v>
      </c>
      <c r="P396">
        <v>1.0247258989628923E-2</v>
      </c>
      <c r="Q396">
        <v>10059.71033167008</v>
      </c>
      <c r="R396">
        <v>217.57900000000001</v>
      </c>
      <c r="S396">
        <v>69351.844962059768</v>
      </c>
      <c r="T396">
        <v>14.357773498361517</v>
      </c>
      <c r="U396">
        <v>17.174256164657439</v>
      </c>
      <c r="V396">
        <v>22.266500000000001</v>
      </c>
      <c r="W396">
        <v>167.81970592818811</v>
      </c>
      <c r="X396">
        <v>0.11743429523576317</v>
      </c>
      <c r="Y396">
        <v>0.14925559571064209</v>
      </c>
      <c r="Z396">
        <v>0.27273859916703497</v>
      </c>
      <c r="AA396">
        <v>172.85236012845354</v>
      </c>
      <c r="AB396">
        <v>5.8593849760341001</v>
      </c>
      <c r="AC396">
        <v>1.17109671147108</v>
      </c>
      <c r="AD396">
        <v>3.0196216299442944</v>
      </c>
      <c r="AE396">
        <v>0.90115694059324469</v>
      </c>
      <c r="AF396">
        <v>35</v>
      </c>
      <c r="AG396">
        <v>8.688282368363473E-2</v>
      </c>
      <c r="AH396">
        <v>79.097500000000011</v>
      </c>
      <c r="AI396">
        <v>4.9536734610347093</v>
      </c>
      <c r="AJ396">
        <v>3479.8675000001676</v>
      </c>
      <c r="AK396">
        <v>0.31682095004626115</v>
      </c>
      <c r="AL396">
        <v>43131437.910499997</v>
      </c>
      <c r="AM396">
        <v>3736.7574820500004</v>
      </c>
    </row>
    <row r="397" spans="1:39" ht="15" x14ac:dyDescent="0.25">
      <c r="A397" t="s">
        <v>572</v>
      </c>
      <c r="B397">
        <v>1381697.894736842</v>
      </c>
      <c r="C397">
        <v>0.2934198016458916</v>
      </c>
      <c r="D397">
        <v>1270452.0526315789</v>
      </c>
      <c r="E397">
        <v>4.447971229475229E-3</v>
      </c>
      <c r="F397">
        <v>0.77467381911863309</v>
      </c>
      <c r="G397">
        <v>68.647058823529406</v>
      </c>
      <c r="H397">
        <v>43.137500000000003</v>
      </c>
      <c r="I397">
        <v>1.6E-2</v>
      </c>
      <c r="J397">
        <v>-22.128999999999998</v>
      </c>
      <c r="K397">
        <v>10936.317186289642</v>
      </c>
      <c r="L397">
        <v>3639.5425240499999</v>
      </c>
      <c r="M397">
        <v>4174.5734843252649</v>
      </c>
      <c r="N397">
        <v>0.1313753648406146</v>
      </c>
      <c r="O397">
        <v>0.10647524989453212</v>
      </c>
      <c r="P397">
        <v>9.0329536838098367E-3</v>
      </c>
      <c r="Q397">
        <v>9534.6726091787496</v>
      </c>
      <c r="R397">
        <v>209.417</v>
      </c>
      <c r="S397">
        <v>66897.876366293087</v>
      </c>
      <c r="T397">
        <v>13.943471637928152</v>
      </c>
      <c r="U397">
        <v>17.379403410659116</v>
      </c>
      <c r="V397">
        <v>21.198</v>
      </c>
      <c r="W397">
        <v>171.69273158080955</v>
      </c>
      <c r="X397">
        <v>0.11780915739120633</v>
      </c>
      <c r="Y397">
        <v>0.15068484227939224</v>
      </c>
      <c r="Z397">
        <v>0.27327341361387336</v>
      </c>
      <c r="AA397">
        <v>168.28619145200724</v>
      </c>
      <c r="AB397">
        <v>5.6830997286054865</v>
      </c>
      <c r="AC397">
        <v>1.2290980681559824</v>
      </c>
      <c r="AD397">
        <v>2.8096432009123489</v>
      </c>
      <c r="AE397">
        <v>0.87003639592309523</v>
      </c>
      <c r="AF397">
        <v>34.4</v>
      </c>
      <c r="AG397">
        <v>7.4603350687416997E-2</v>
      </c>
      <c r="AH397">
        <v>74.901500000000013</v>
      </c>
      <c r="AI397">
        <v>4.7239830187878669</v>
      </c>
      <c r="AJ397">
        <v>10198.183500000043</v>
      </c>
      <c r="AK397">
        <v>0.30955401470245947</v>
      </c>
      <c r="AL397">
        <v>39803191.456</v>
      </c>
      <c r="AM397">
        <v>3639.5425240499999</v>
      </c>
    </row>
    <row r="398" spans="1:39" ht="15" x14ac:dyDescent="0.25">
      <c r="A398" t="s">
        <v>573</v>
      </c>
      <c r="B398">
        <v>1093827.1000000001</v>
      </c>
      <c r="C398">
        <v>0.31638438588388479</v>
      </c>
      <c r="D398">
        <v>836189.65</v>
      </c>
      <c r="E398">
        <v>2.973528569302184E-3</v>
      </c>
      <c r="F398">
        <v>0.63336012110382545</v>
      </c>
      <c r="G398">
        <v>37.65</v>
      </c>
      <c r="H398">
        <v>302.16800000000001</v>
      </c>
      <c r="I398">
        <v>78.50500000000001</v>
      </c>
      <c r="J398">
        <v>-195.11049999999997</v>
      </c>
      <c r="K398">
        <v>12987.761388209814</v>
      </c>
      <c r="L398">
        <v>2784.6748539999999</v>
      </c>
      <c r="M398">
        <v>3946.8718441256278</v>
      </c>
      <c r="N398">
        <v>0.9601486373389001</v>
      </c>
      <c r="O398">
        <v>0.19599188550362806</v>
      </c>
      <c r="P398">
        <v>2.3742855922668525E-2</v>
      </c>
      <c r="Q398">
        <v>9163.3815274060926</v>
      </c>
      <c r="R398">
        <v>187.3185</v>
      </c>
      <c r="S398">
        <v>56522.078385210218</v>
      </c>
      <c r="T398">
        <v>12.449918187472139</v>
      </c>
      <c r="U398">
        <v>14.865989499168526</v>
      </c>
      <c r="V398">
        <v>26.978000000000002</v>
      </c>
      <c r="W398">
        <v>103.2202110608644</v>
      </c>
      <c r="X398">
        <v>0.11358728308599449</v>
      </c>
      <c r="Y398">
        <v>0.17471537240499957</v>
      </c>
      <c r="Z398">
        <v>0.29479962950065675</v>
      </c>
      <c r="AA398">
        <v>200.0734481441186</v>
      </c>
      <c r="AB398">
        <v>6.9902553067947952</v>
      </c>
      <c r="AC398">
        <v>1.4131211438068925</v>
      </c>
      <c r="AD398">
        <v>3.0801277714109307</v>
      </c>
      <c r="AE398">
        <v>0.89847385056674745</v>
      </c>
      <c r="AF398">
        <v>14.65</v>
      </c>
      <c r="AG398">
        <v>8.0742167441360244E-2</v>
      </c>
      <c r="AH398">
        <v>102.46700000000001</v>
      </c>
      <c r="AI398">
        <v>2.9337701399861116</v>
      </c>
      <c r="AJ398">
        <v>6582.156500000041</v>
      </c>
      <c r="AK398">
        <v>0.7186480347019758</v>
      </c>
      <c r="AL398">
        <v>36166692.547499999</v>
      </c>
      <c r="AM398">
        <v>2784.6748539999999</v>
      </c>
    </row>
    <row r="399" spans="1:39" ht="15" x14ac:dyDescent="0.25">
      <c r="A399" t="s">
        <v>574</v>
      </c>
      <c r="B399">
        <v>550324.1</v>
      </c>
      <c r="C399">
        <v>0.36919504123609764</v>
      </c>
      <c r="D399">
        <v>519468.15</v>
      </c>
      <c r="E399">
        <v>2.1922485575024361E-3</v>
      </c>
      <c r="F399">
        <v>0.67891534284207411</v>
      </c>
      <c r="G399">
        <v>35.049999999999997</v>
      </c>
      <c r="H399">
        <v>39.658999999999999</v>
      </c>
      <c r="I399">
        <v>0</v>
      </c>
      <c r="J399">
        <v>36.363000000000042</v>
      </c>
      <c r="K399">
        <v>10422.637730892962</v>
      </c>
      <c r="L399">
        <v>1081.1522530999998</v>
      </c>
      <c r="M399">
        <v>1255.6757877940449</v>
      </c>
      <c r="N399">
        <v>0.29097809568260891</v>
      </c>
      <c r="O399">
        <v>0.1284275581000498</v>
      </c>
      <c r="P399">
        <v>4.2955942483435209E-3</v>
      </c>
      <c r="Q399">
        <v>8974.0189112002226</v>
      </c>
      <c r="R399">
        <v>68.072500000000005</v>
      </c>
      <c r="S399">
        <v>54390.827426640724</v>
      </c>
      <c r="T399">
        <v>11.921113518674943</v>
      </c>
      <c r="U399">
        <v>15.882364436446441</v>
      </c>
      <c r="V399">
        <v>9.8934999999999995</v>
      </c>
      <c r="W399">
        <v>109.27904716227829</v>
      </c>
      <c r="X399">
        <v>0.11773690428517623</v>
      </c>
      <c r="Y399">
        <v>0.15845454277771878</v>
      </c>
      <c r="Z399">
        <v>0.28136411653928012</v>
      </c>
      <c r="AA399">
        <v>165.5049041306946</v>
      </c>
      <c r="AB399">
        <v>6.1730792238565728</v>
      </c>
      <c r="AC399">
        <v>1.3688575328609112</v>
      </c>
      <c r="AD399">
        <v>3.0409067879018199</v>
      </c>
      <c r="AE399">
        <v>1.2643793612613439</v>
      </c>
      <c r="AF399">
        <v>56.25</v>
      </c>
      <c r="AG399">
        <v>3.3899886236537544E-2</v>
      </c>
      <c r="AH399">
        <v>14.016315789473685</v>
      </c>
      <c r="AI399">
        <v>3.8963038344919028</v>
      </c>
      <c r="AJ399">
        <v>-40100.194500000041</v>
      </c>
      <c r="AK399">
        <v>0.39550499005579065</v>
      </c>
      <c r="AL399">
        <v>11268458.265999999</v>
      </c>
      <c r="AM399">
        <v>1081.1522530999998</v>
      </c>
    </row>
    <row r="400" spans="1:39" ht="15" x14ac:dyDescent="0.25">
      <c r="A400" t="s">
        <v>575</v>
      </c>
      <c r="B400">
        <v>294163.47619047621</v>
      </c>
      <c r="C400">
        <v>0.34306036230369458</v>
      </c>
      <c r="D400">
        <v>359747.14285714284</v>
      </c>
      <c r="E400">
        <v>3.7902070961221795E-3</v>
      </c>
      <c r="F400">
        <v>0.73247828510725577</v>
      </c>
      <c r="G400">
        <v>54.4</v>
      </c>
      <c r="H400">
        <v>42.153333333333329</v>
      </c>
      <c r="I400">
        <v>0</v>
      </c>
      <c r="J400">
        <v>90.787142857142854</v>
      </c>
      <c r="K400">
        <v>10339.807529810188</v>
      </c>
      <c r="L400">
        <v>1572.0917628571431</v>
      </c>
      <c r="M400">
        <v>1853.5573753075553</v>
      </c>
      <c r="N400">
        <v>0.32477970637980774</v>
      </c>
      <c r="O400">
        <v>0.13895846035586229</v>
      </c>
      <c r="P400">
        <v>3.1565238796605302E-3</v>
      </c>
      <c r="Q400">
        <v>8769.6914396543543</v>
      </c>
      <c r="R400">
        <v>94.305714285714288</v>
      </c>
      <c r="S400">
        <v>56166.745508528489</v>
      </c>
      <c r="T400">
        <v>13.046727461851528</v>
      </c>
      <c r="U400">
        <v>16.670164419668556</v>
      </c>
      <c r="V400">
        <v>14.166190476190476</v>
      </c>
      <c r="W400">
        <v>110.97491350969779</v>
      </c>
      <c r="X400">
        <v>0.11703186434377692</v>
      </c>
      <c r="Y400">
        <v>0.16112353764873225</v>
      </c>
      <c r="Z400">
        <v>0.28450409948332056</v>
      </c>
      <c r="AA400">
        <v>160.28859568248967</v>
      </c>
      <c r="AB400">
        <v>6.2330239659576128</v>
      </c>
      <c r="AC400">
        <v>1.4330457810224058</v>
      </c>
      <c r="AD400">
        <v>2.9579887621424721</v>
      </c>
      <c r="AE400">
        <v>1.2067884670990412</v>
      </c>
      <c r="AF400">
        <v>69.761904761904759</v>
      </c>
      <c r="AG400">
        <v>2.5534541782034108E-2</v>
      </c>
      <c r="AH400">
        <v>16.074999999999999</v>
      </c>
      <c r="AI400">
        <v>3.5476282901883538</v>
      </c>
      <c r="AJ400">
        <v>2001.8166666667676</v>
      </c>
      <c r="AK400">
        <v>0.45342985070910841</v>
      </c>
      <c r="AL400">
        <v>16255126.247142861</v>
      </c>
      <c r="AM400">
        <v>1572.0917628571431</v>
      </c>
    </row>
    <row r="401" spans="1:39" ht="15" x14ac:dyDescent="0.25">
      <c r="A401" t="s">
        <v>576</v>
      </c>
      <c r="B401">
        <v>614342.52380952379</v>
      </c>
      <c r="C401">
        <v>0.3944665824864364</v>
      </c>
      <c r="D401">
        <v>636943.80952380947</v>
      </c>
      <c r="E401">
        <v>2.8124857790724025E-3</v>
      </c>
      <c r="F401">
        <v>0.71407746573072473</v>
      </c>
      <c r="G401">
        <v>51.95</v>
      </c>
      <c r="H401">
        <v>36.964761904761907</v>
      </c>
      <c r="I401">
        <v>0</v>
      </c>
      <c r="J401">
        <v>76.467619047619081</v>
      </c>
      <c r="K401">
        <v>10411.708225208169</v>
      </c>
      <c r="L401">
        <v>1492.5285652380953</v>
      </c>
      <c r="M401">
        <v>1745.1537295308478</v>
      </c>
      <c r="N401">
        <v>0.31208368226406702</v>
      </c>
      <c r="O401">
        <v>0.12998358809109078</v>
      </c>
      <c r="P401">
        <v>1.7585789608754487E-3</v>
      </c>
      <c r="Q401">
        <v>8904.5289684738545</v>
      </c>
      <c r="R401">
        <v>90.594285714285718</v>
      </c>
      <c r="S401">
        <v>55981.969324250451</v>
      </c>
      <c r="T401">
        <v>13.335225600269123</v>
      </c>
      <c r="U401">
        <v>16.474864319204404</v>
      </c>
      <c r="V401">
        <v>13.279523809523809</v>
      </c>
      <c r="W401">
        <v>112.39322935417934</v>
      </c>
      <c r="X401">
        <v>0.11646543426932206</v>
      </c>
      <c r="Y401">
        <v>0.16103843140876156</v>
      </c>
      <c r="Z401">
        <v>0.28425467609534338</v>
      </c>
      <c r="AA401">
        <v>165.68358016720958</v>
      </c>
      <c r="AB401">
        <v>6.0460456415003394</v>
      </c>
      <c r="AC401">
        <v>1.2876910774947299</v>
      </c>
      <c r="AD401">
        <v>2.8259771459359908</v>
      </c>
      <c r="AE401">
        <v>1.1235864472546206</v>
      </c>
      <c r="AF401">
        <v>62.095238095238095</v>
      </c>
      <c r="AG401">
        <v>2.9166037308631869E-2</v>
      </c>
      <c r="AH401">
        <v>19.631428571428572</v>
      </c>
      <c r="AI401">
        <v>3.4650651589633359</v>
      </c>
      <c r="AJ401">
        <v>4519.7066666666651</v>
      </c>
      <c r="AK401">
        <v>0.43515088917010103</v>
      </c>
      <c r="AL401">
        <v>15539771.93904762</v>
      </c>
      <c r="AM401">
        <v>1492.5285652380953</v>
      </c>
    </row>
    <row r="402" spans="1:39" ht="15" x14ac:dyDescent="0.25">
      <c r="A402" t="s">
        <v>577</v>
      </c>
      <c r="B402">
        <v>-88221.333333333328</v>
      </c>
      <c r="C402">
        <v>0.27951773536232111</v>
      </c>
      <c r="D402">
        <v>-174583.61904761905</v>
      </c>
      <c r="E402">
        <v>8.1946189749838964E-3</v>
      </c>
      <c r="F402">
        <v>0.7599796820301431</v>
      </c>
      <c r="G402">
        <v>59.25</v>
      </c>
      <c r="H402">
        <v>68.142380952380947</v>
      </c>
      <c r="I402">
        <v>7.5238095238095243E-2</v>
      </c>
      <c r="J402">
        <v>72.07571428571427</v>
      </c>
      <c r="K402">
        <v>10250.867429786338</v>
      </c>
      <c r="L402">
        <v>2773.8410040952381</v>
      </c>
      <c r="M402">
        <v>3352.4312108647914</v>
      </c>
      <c r="N402">
        <v>0.39890953108143734</v>
      </c>
      <c r="O402">
        <v>0.14538516147476638</v>
      </c>
      <c r="P402">
        <v>1.6668249216374224E-2</v>
      </c>
      <c r="Q402">
        <v>8481.6882482581423</v>
      </c>
      <c r="R402">
        <v>165.74047619047619</v>
      </c>
      <c r="S402">
        <v>60069.630621597164</v>
      </c>
      <c r="T402">
        <v>13.192455215411357</v>
      </c>
      <c r="U402">
        <v>16.736050648891698</v>
      </c>
      <c r="V402">
        <v>20.442857142857143</v>
      </c>
      <c r="W402">
        <v>135.68754038201726</v>
      </c>
      <c r="X402">
        <v>0.11434147867026899</v>
      </c>
      <c r="Y402">
        <v>0.16310400096937974</v>
      </c>
      <c r="Z402">
        <v>0.28291673630489789</v>
      </c>
      <c r="AA402">
        <v>159.32322186521114</v>
      </c>
      <c r="AB402">
        <v>5.8587658710032438</v>
      </c>
      <c r="AC402">
        <v>1.2808781810562864</v>
      </c>
      <c r="AD402">
        <v>2.7551407434129582</v>
      </c>
      <c r="AE402">
        <v>1.2133846791331049</v>
      </c>
      <c r="AF402">
        <v>64.238095238095241</v>
      </c>
      <c r="AG402">
        <v>2.6858087364192686E-2</v>
      </c>
      <c r="AH402">
        <v>29.831428571428567</v>
      </c>
      <c r="AI402">
        <v>3.4679185207746075</v>
      </c>
      <c r="AJ402">
        <v>-18231.193333333358</v>
      </c>
      <c r="AK402">
        <v>0.4578317138860703</v>
      </c>
      <c r="AL402">
        <v>28434276.404285714</v>
      </c>
      <c r="AM402">
        <v>2773.8410040952381</v>
      </c>
    </row>
    <row r="403" spans="1:39" ht="15" x14ac:dyDescent="0.25">
      <c r="A403" t="s">
        <v>578</v>
      </c>
      <c r="B403">
        <v>1595852.5789473683</v>
      </c>
      <c r="C403">
        <v>0.31960984416417221</v>
      </c>
      <c r="D403">
        <v>1534002.6842105263</v>
      </c>
      <c r="E403">
        <v>4.0535487836248826E-3</v>
      </c>
      <c r="F403">
        <v>0.76688931414432437</v>
      </c>
      <c r="G403">
        <v>76.222222222222229</v>
      </c>
      <c r="H403">
        <v>49.575499999999998</v>
      </c>
      <c r="I403">
        <v>1.6E-2</v>
      </c>
      <c r="J403">
        <v>-13.148500000000002</v>
      </c>
      <c r="K403">
        <v>10773.27592547122</v>
      </c>
      <c r="L403">
        <v>3582.7533797999995</v>
      </c>
      <c r="M403">
        <v>4119.9131921895378</v>
      </c>
      <c r="N403">
        <v>0.14218014230955409</v>
      </c>
      <c r="O403">
        <v>0.11148022541877999</v>
      </c>
      <c r="P403">
        <v>7.8626740006236574E-3</v>
      </c>
      <c r="Q403">
        <v>9368.6417487323306</v>
      </c>
      <c r="R403">
        <v>208.16350000000003</v>
      </c>
      <c r="S403">
        <v>66070.715576938324</v>
      </c>
      <c r="T403">
        <v>14.091567445781802</v>
      </c>
      <c r="U403">
        <v>17.211246831457011</v>
      </c>
      <c r="V403">
        <v>19.889000000000003</v>
      </c>
      <c r="W403">
        <v>180.13743173613562</v>
      </c>
      <c r="X403">
        <v>0.11439579685498222</v>
      </c>
      <c r="Y403">
        <v>0.15313050315356028</v>
      </c>
      <c r="Z403">
        <v>0.27306809096234286</v>
      </c>
      <c r="AA403">
        <v>164.19017376876715</v>
      </c>
      <c r="AB403">
        <v>5.6206413287550303</v>
      </c>
      <c r="AC403">
        <v>1.2244318387550659</v>
      </c>
      <c r="AD403">
        <v>2.8891924663694812</v>
      </c>
      <c r="AE403">
        <v>0.96377154746690918</v>
      </c>
      <c r="AF403">
        <v>37.15</v>
      </c>
      <c r="AG403">
        <v>7.4851551384029519E-2</v>
      </c>
      <c r="AH403">
        <v>71.546500000000009</v>
      </c>
      <c r="AI403">
        <v>4.6372462880299228</v>
      </c>
      <c r="AJ403">
        <v>-14686.386000000173</v>
      </c>
      <c r="AK403">
        <v>0.32955736904327182</v>
      </c>
      <c r="AL403">
        <v>38597990.733499996</v>
      </c>
      <c r="AM403">
        <v>3582.7533797999995</v>
      </c>
    </row>
    <row r="404" spans="1:39" ht="15" x14ac:dyDescent="0.25">
      <c r="A404" t="s">
        <v>579</v>
      </c>
      <c r="B404">
        <v>1383059</v>
      </c>
      <c r="C404">
        <v>0.38203168356143358</v>
      </c>
      <c r="D404">
        <v>1506632.142857143</v>
      </c>
      <c r="E404">
        <v>3.8340345416422996E-3</v>
      </c>
      <c r="F404">
        <v>0.7636586135637784</v>
      </c>
      <c r="G404">
        <v>27.428571428571427</v>
      </c>
      <c r="H404">
        <v>13.267142857142858</v>
      </c>
      <c r="I404">
        <v>0</v>
      </c>
      <c r="J404">
        <v>-2.8028571428571452</v>
      </c>
      <c r="K404">
        <v>13715.004936440662</v>
      </c>
      <c r="L404">
        <v>2092.7082294285715</v>
      </c>
      <c r="M404">
        <v>2384.8642825230445</v>
      </c>
      <c r="N404">
        <v>6.1983952129678922E-2</v>
      </c>
      <c r="O404">
        <v>0.10984106625723004</v>
      </c>
      <c r="P404">
        <v>4.976701070534861E-3</v>
      </c>
      <c r="Q404">
        <v>12034.858296749018</v>
      </c>
      <c r="R404">
        <v>137.57857142857142</v>
      </c>
      <c r="S404">
        <v>74198.575722963506</v>
      </c>
      <c r="T404">
        <v>15.542287524012254</v>
      </c>
      <c r="U404">
        <v>15.211004211619334</v>
      </c>
      <c r="V404">
        <v>14.692857142857141</v>
      </c>
      <c r="W404">
        <v>142.43031216334469</v>
      </c>
      <c r="X404">
        <v>0.11658486969500413</v>
      </c>
      <c r="Y404">
        <v>0.14949516955650763</v>
      </c>
      <c r="Z404">
        <v>0.27360472968383115</v>
      </c>
      <c r="AA404">
        <v>174.30202671582501</v>
      </c>
      <c r="AB404">
        <v>7.2497425022803439</v>
      </c>
      <c r="AC404">
        <v>1.4306890887749903</v>
      </c>
      <c r="AD404">
        <v>3.2988960668425666</v>
      </c>
      <c r="AE404">
        <v>0.82745923555155187</v>
      </c>
      <c r="AF404">
        <v>9.5714285714285712</v>
      </c>
      <c r="AG404">
        <v>0.25848847929493624</v>
      </c>
      <c r="AH404">
        <v>111.61833333333334</v>
      </c>
      <c r="AI404">
        <v>7.1466841430048831</v>
      </c>
      <c r="AJ404">
        <v>16356.934999999939</v>
      </c>
      <c r="AK404">
        <v>0.16769149188809221</v>
      </c>
      <c r="AL404">
        <v>28701503.697142858</v>
      </c>
      <c r="AM404">
        <v>2092.7082294285715</v>
      </c>
    </row>
    <row r="405" spans="1:39" ht="15" x14ac:dyDescent="0.25">
      <c r="A405" t="s">
        <v>580</v>
      </c>
      <c r="B405">
        <v>1098473.95</v>
      </c>
      <c r="C405">
        <v>0.34092637764378253</v>
      </c>
      <c r="D405">
        <v>746805.65</v>
      </c>
      <c r="E405">
        <v>3.2264250276650237E-3</v>
      </c>
      <c r="F405">
        <v>0.7519008775407714</v>
      </c>
      <c r="G405">
        <v>59.4</v>
      </c>
      <c r="H405">
        <v>88.72350000000003</v>
      </c>
      <c r="I405">
        <v>4.3999999999999997E-2</v>
      </c>
      <c r="J405">
        <v>6.4115000000000038</v>
      </c>
      <c r="K405">
        <v>11302.904138991347</v>
      </c>
      <c r="L405">
        <v>3354.8756133999996</v>
      </c>
      <c r="M405">
        <v>4034.5179652222382</v>
      </c>
      <c r="N405">
        <v>0.36130550264173911</v>
      </c>
      <c r="O405">
        <v>0.13393150904174148</v>
      </c>
      <c r="P405">
        <v>2.4155613274100169E-2</v>
      </c>
      <c r="Q405">
        <v>9398.8520520595139</v>
      </c>
      <c r="R405">
        <v>208.65900000000002</v>
      </c>
      <c r="S405">
        <v>62538.855103302507</v>
      </c>
      <c r="T405">
        <v>13.10894809234205</v>
      </c>
      <c r="U405">
        <v>16.078269393603918</v>
      </c>
      <c r="V405">
        <v>24.2425</v>
      </c>
      <c r="W405">
        <v>138.3881865896669</v>
      </c>
      <c r="X405">
        <v>0.11995098745826935</v>
      </c>
      <c r="Y405">
        <v>0.15220950383928025</v>
      </c>
      <c r="Z405">
        <v>0.2780798533597601</v>
      </c>
      <c r="AA405">
        <v>166.21377787383094</v>
      </c>
      <c r="AB405">
        <v>6.0956111908588291</v>
      </c>
      <c r="AC405">
        <v>1.183052716912421</v>
      </c>
      <c r="AD405">
        <v>2.9873176232372729</v>
      </c>
      <c r="AE405">
        <v>0.94761246480027383</v>
      </c>
      <c r="AF405">
        <v>36.299999999999997</v>
      </c>
      <c r="AG405">
        <v>6.4210392972420427E-2</v>
      </c>
      <c r="AH405">
        <v>65.1755</v>
      </c>
      <c r="AI405">
        <v>3.5257299512041755</v>
      </c>
      <c r="AJ405">
        <v>22481.421500000171</v>
      </c>
      <c r="AK405">
        <v>0.4366275474596738</v>
      </c>
      <c r="AL405">
        <v>37919837.456500009</v>
      </c>
      <c r="AM405">
        <v>3354.8756133999996</v>
      </c>
    </row>
    <row r="406" spans="1:39" ht="15" x14ac:dyDescent="0.25">
      <c r="A406" t="s">
        <v>581</v>
      </c>
      <c r="B406">
        <v>2882436.7142857141</v>
      </c>
      <c r="C406">
        <v>0.30467472288283648</v>
      </c>
      <c r="D406">
        <v>2919637.5238095238</v>
      </c>
      <c r="E406">
        <v>1.9236166040467817E-3</v>
      </c>
      <c r="F406">
        <v>0.72007405973470584</v>
      </c>
      <c r="G406">
        <v>136.95238095238096</v>
      </c>
      <c r="H406">
        <v>454.81428571428575</v>
      </c>
      <c r="I406">
        <v>46.641904761904755</v>
      </c>
      <c r="J406">
        <v>-58.849047619047695</v>
      </c>
      <c r="K406">
        <v>11297.082969064879</v>
      </c>
      <c r="L406">
        <v>6474.9517937142855</v>
      </c>
      <c r="M406">
        <v>8219.6341036846134</v>
      </c>
      <c r="N406">
        <v>0.52970783113946041</v>
      </c>
      <c r="O406">
        <v>0.16322074172149229</v>
      </c>
      <c r="P406">
        <v>3.0277026397519304E-2</v>
      </c>
      <c r="Q406">
        <v>8899.1878119605917</v>
      </c>
      <c r="R406">
        <v>396.34380952380951</v>
      </c>
      <c r="S406">
        <v>62084.371558122933</v>
      </c>
      <c r="T406">
        <v>12.539858372120404</v>
      </c>
      <c r="U406">
        <v>16.336704745038571</v>
      </c>
      <c r="V406">
        <v>42.73619047619048</v>
      </c>
      <c r="W406">
        <v>151.50980285249477</v>
      </c>
      <c r="X406">
        <v>0.11833276584111814</v>
      </c>
      <c r="Y406">
        <v>0.15150728039407463</v>
      </c>
      <c r="Z406">
        <v>0.2765944096937461</v>
      </c>
      <c r="AA406">
        <v>154.09440702113812</v>
      </c>
      <c r="AB406">
        <v>6.0519399860572545</v>
      </c>
      <c r="AC406">
        <v>1.3009663166757752</v>
      </c>
      <c r="AD406">
        <v>3.2019682772222997</v>
      </c>
      <c r="AE406">
        <v>0.8183925262445868</v>
      </c>
      <c r="AF406">
        <v>27.333333333333332</v>
      </c>
      <c r="AG406">
        <v>9.5516827270310439E-2</v>
      </c>
      <c r="AH406">
        <v>118.44380952380953</v>
      </c>
      <c r="AI406">
        <v>2.9247140526100881</v>
      </c>
      <c r="AJ406">
        <v>173967.35952380905</v>
      </c>
      <c r="AK406">
        <v>0.49872402514237374</v>
      </c>
      <c r="AL406">
        <v>73148067.634285718</v>
      </c>
      <c r="AM406">
        <v>6474.9517937142855</v>
      </c>
    </row>
    <row r="407" spans="1:39" ht="15" x14ac:dyDescent="0.25">
      <c r="A407" t="s">
        <v>582</v>
      </c>
      <c r="B407">
        <v>263665.8</v>
      </c>
      <c r="C407">
        <v>0.37213108896047803</v>
      </c>
      <c r="D407">
        <v>308199.05</v>
      </c>
      <c r="E407">
        <v>1.3476827689132829E-2</v>
      </c>
      <c r="F407">
        <v>0.68163987132348147</v>
      </c>
      <c r="G407">
        <v>46.15</v>
      </c>
      <c r="H407">
        <v>31.023000000000003</v>
      </c>
      <c r="I407">
        <v>0</v>
      </c>
      <c r="J407">
        <v>15.116000000000014</v>
      </c>
      <c r="K407">
        <v>10855.115264435362</v>
      </c>
      <c r="L407">
        <v>1326.1209519500001</v>
      </c>
      <c r="M407">
        <v>1588.6228515044945</v>
      </c>
      <c r="N407">
        <v>0.40189715437818896</v>
      </c>
      <c r="O407">
        <v>0.144069624131241</v>
      </c>
      <c r="P407">
        <v>3.9406851556908623E-3</v>
      </c>
      <c r="Q407">
        <v>9061.4306437598607</v>
      </c>
      <c r="R407">
        <v>85.889499999999998</v>
      </c>
      <c r="S407">
        <v>55642.797431583604</v>
      </c>
      <c r="T407">
        <v>12.84149983408915</v>
      </c>
      <c r="U407">
        <v>15.439849480437074</v>
      </c>
      <c r="V407">
        <v>11.131499999999999</v>
      </c>
      <c r="W407">
        <v>119.13227794547008</v>
      </c>
      <c r="X407">
        <v>0.1153567233487109</v>
      </c>
      <c r="Y407">
        <v>0.1734257922338226</v>
      </c>
      <c r="Z407">
        <v>0.29582863591853725</v>
      </c>
      <c r="AA407">
        <v>177.61528437783159</v>
      </c>
      <c r="AB407">
        <v>5.9254469921904773</v>
      </c>
      <c r="AC407">
        <v>1.3417122298248678</v>
      </c>
      <c r="AD407">
        <v>2.9105061765687985</v>
      </c>
      <c r="AE407">
        <v>1.2111149412204667</v>
      </c>
      <c r="AF407">
        <v>81.3</v>
      </c>
      <c r="AG407">
        <v>3.6264016930658477E-2</v>
      </c>
      <c r="AH407">
        <v>12.946999999999999</v>
      </c>
      <c r="AI407">
        <v>3.5337454663167782</v>
      </c>
      <c r="AJ407">
        <v>-25881.549499999965</v>
      </c>
      <c r="AK407">
        <v>0.47219088221285554</v>
      </c>
      <c r="AL407">
        <v>14395195.787999999</v>
      </c>
      <c r="AM407">
        <v>1326.1209519500001</v>
      </c>
    </row>
    <row r="408" spans="1:39" ht="15" x14ac:dyDescent="0.25">
      <c r="A408" t="s">
        <v>583</v>
      </c>
      <c r="B408">
        <v>617351.61904761905</v>
      </c>
      <c r="C408">
        <v>0.38165896186110237</v>
      </c>
      <c r="D408">
        <v>669725.33333333337</v>
      </c>
      <c r="E408">
        <v>1.3864107476233615E-3</v>
      </c>
      <c r="F408">
        <v>0.72272613777874728</v>
      </c>
      <c r="G408">
        <v>65.3</v>
      </c>
      <c r="H408">
        <v>53.210476190476186</v>
      </c>
      <c r="I408">
        <v>0</v>
      </c>
      <c r="J408">
        <v>77.494761904761901</v>
      </c>
      <c r="K408">
        <v>10209.203406012191</v>
      </c>
      <c r="L408">
        <v>1753.7477763333334</v>
      </c>
      <c r="M408">
        <v>2025.6638498710838</v>
      </c>
      <c r="N408">
        <v>0.24786089059118238</v>
      </c>
      <c r="O408">
        <v>0.12245509101681121</v>
      </c>
      <c r="P408">
        <v>4.5976782730280646E-3</v>
      </c>
      <c r="Q408">
        <v>8838.7655101649907</v>
      </c>
      <c r="R408">
        <v>104.49380952380952</v>
      </c>
      <c r="S408">
        <v>57265.123547988704</v>
      </c>
      <c r="T408">
        <v>12.999175161891566</v>
      </c>
      <c r="U408">
        <v>16.783269595829321</v>
      </c>
      <c r="V408">
        <v>14.178571428571429</v>
      </c>
      <c r="W408">
        <v>123.69001948950461</v>
      </c>
      <c r="X408">
        <v>0.11313734770559955</v>
      </c>
      <c r="Y408">
        <v>0.15759699138366326</v>
      </c>
      <c r="Z408">
        <v>0.27736215416479865</v>
      </c>
      <c r="AA408">
        <v>146.76031234473899</v>
      </c>
      <c r="AB408">
        <v>6.1807713813452452</v>
      </c>
      <c r="AC408">
        <v>1.2790404685150323</v>
      </c>
      <c r="AD408">
        <v>3.0657937995097866</v>
      </c>
      <c r="AE408">
        <v>1.1201833633702034</v>
      </c>
      <c r="AF408">
        <v>65.333333333333329</v>
      </c>
      <c r="AG408">
        <v>3.7062079772712794E-2</v>
      </c>
      <c r="AH408">
        <v>18.625</v>
      </c>
      <c r="AI408">
        <v>3.9401798504173771</v>
      </c>
      <c r="AJ408">
        <v>-2039.280476190499</v>
      </c>
      <c r="AK408">
        <v>0.3827758684010078</v>
      </c>
      <c r="AL408">
        <v>17904367.771428574</v>
      </c>
      <c r="AM408">
        <v>1753.7477763333334</v>
      </c>
    </row>
    <row r="409" spans="1:39" ht="15" x14ac:dyDescent="0.25">
      <c r="A409" t="s">
        <v>584</v>
      </c>
      <c r="B409">
        <v>594134.65</v>
      </c>
      <c r="C409">
        <v>0.36189521613074543</v>
      </c>
      <c r="D409">
        <v>658005.44999999995</v>
      </c>
      <c r="E409">
        <v>3.4825297123824684E-3</v>
      </c>
      <c r="F409">
        <v>0.6751852719618221</v>
      </c>
      <c r="G409">
        <v>43.7</v>
      </c>
      <c r="H409">
        <v>35.080500000000001</v>
      </c>
      <c r="I409">
        <v>0</v>
      </c>
      <c r="J409">
        <v>25.926500000000004</v>
      </c>
      <c r="K409">
        <v>10652.542712601118</v>
      </c>
      <c r="L409">
        <v>1151.1145385499999</v>
      </c>
      <c r="M409">
        <v>1391.9940933539744</v>
      </c>
      <c r="N409">
        <v>0.41406771558145572</v>
      </c>
      <c r="O409">
        <v>0.15271180921876995</v>
      </c>
      <c r="P409">
        <v>4.1909768215393373E-3</v>
      </c>
      <c r="Q409">
        <v>8809.1586361938571</v>
      </c>
      <c r="R409">
        <v>73.165499999999994</v>
      </c>
      <c r="S409">
        <v>53767.531090472963</v>
      </c>
      <c r="T409">
        <v>13.296567371233708</v>
      </c>
      <c r="U409">
        <v>15.733023604704401</v>
      </c>
      <c r="V409">
        <v>11.062999999999999</v>
      </c>
      <c r="W409">
        <v>104.05084864412908</v>
      </c>
      <c r="X409">
        <v>0.11536839761642437</v>
      </c>
      <c r="Y409">
        <v>0.17627380665869014</v>
      </c>
      <c r="Z409">
        <v>0.29840798913021821</v>
      </c>
      <c r="AA409">
        <v>179.06054792743544</v>
      </c>
      <c r="AB409">
        <v>5.9111452232494592</v>
      </c>
      <c r="AC409">
        <v>1.4815400748692991</v>
      </c>
      <c r="AD409">
        <v>2.7357965366642212</v>
      </c>
      <c r="AE409">
        <v>1.4678790043790382</v>
      </c>
      <c r="AF409">
        <v>104.9</v>
      </c>
      <c r="AG409">
        <v>2.1472448653516912E-2</v>
      </c>
      <c r="AH409">
        <v>6.3504999999999994</v>
      </c>
      <c r="AI409">
        <v>3.4786948304258019</v>
      </c>
      <c r="AJ409">
        <v>-8653.6685000000289</v>
      </c>
      <c r="AK409">
        <v>0.47547348775029891</v>
      </c>
      <c r="AL409">
        <v>12262296.789000001</v>
      </c>
      <c r="AM409">
        <v>1151.1145385499999</v>
      </c>
    </row>
    <row r="410" spans="1:39" ht="15" x14ac:dyDescent="0.25">
      <c r="A410" t="s">
        <v>585</v>
      </c>
      <c r="B410">
        <v>610760.30000000005</v>
      </c>
      <c r="C410">
        <v>0.34397760880845041</v>
      </c>
      <c r="D410">
        <v>802284.4</v>
      </c>
      <c r="E410">
        <v>2.1857570355454312E-3</v>
      </c>
      <c r="F410">
        <v>0.75249707005332556</v>
      </c>
      <c r="G410">
        <v>80.421052631578945</v>
      </c>
      <c r="H410">
        <v>127.7325</v>
      </c>
      <c r="I410">
        <v>3.6999999999999998E-2</v>
      </c>
      <c r="J410">
        <v>-33.019500000000022</v>
      </c>
      <c r="K410">
        <v>11174.522425698622</v>
      </c>
      <c r="L410">
        <v>3612.1929902500001</v>
      </c>
      <c r="M410">
        <v>4471.9894550120298</v>
      </c>
      <c r="N410">
        <v>0.49593117035422207</v>
      </c>
      <c r="O410">
        <v>0.14930843914091999</v>
      </c>
      <c r="P410">
        <v>1.8818936400542448E-2</v>
      </c>
      <c r="Q410">
        <v>9026.0793281301303</v>
      </c>
      <c r="R410">
        <v>223.08200000000002</v>
      </c>
      <c r="S410">
        <v>63008.420571807685</v>
      </c>
      <c r="T410">
        <v>12.532835459606783</v>
      </c>
      <c r="U410">
        <v>16.192220754027673</v>
      </c>
      <c r="V410">
        <v>25.233499999999999</v>
      </c>
      <c r="W410">
        <v>143.15069214536237</v>
      </c>
      <c r="X410">
        <v>0.11485274929179241</v>
      </c>
      <c r="Y410">
        <v>0.1536987789966727</v>
      </c>
      <c r="Z410">
        <v>0.27461709509316162</v>
      </c>
      <c r="AA410">
        <v>164.75593956534723</v>
      </c>
      <c r="AB410">
        <v>5.9854728288471311</v>
      </c>
      <c r="AC410">
        <v>1.2048490401891012</v>
      </c>
      <c r="AD410">
        <v>3.0864146932541243</v>
      </c>
      <c r="AE410">
        <v>1.1982824506906091</v>
      </c>
      <c r="AF410">
        <v>52.4</v>
      </c>
      <c r="AG410">
        <v>5.3564074030762042E-2</v>
      </c>
      <c r="AH410">
        <v>59.333500000000001</v>
      </c>
      <c r="AI410">
        <v>3.3161180883951569</v>
      </c>
      <c r="AJ410">
        <v>-47336.735500000184</v>
      </c>
      <c r="AK410">
        <v>0.5130971236409656</v>
      </c>
      <c r="AL410">
        <v>40364531.575499997</v>
      </c>
      <c r="AM410">
        <v>3612.1929902500001</v>
      </c>
    </row>
    <row r="411" spans="1:39" ht="15" x14ac:dyDescent="0.25">
      <c r="A411" t="s">
        <v>586</v>
      </c>
      <c r="B411">
        <v>1235205.0952380951</v>
      </c>
      <c r="C411">
        <v>0.34619426424999417</v>
      </c>
      <c r="D411">
        <v>997257.52380952379</v>
      </c>
      <c r="E411">
        <v>2.4762742515836503E-3</v>
      </c>
      <c r="F411">
        <v>0.75235875259508667</v>
      </c>
      <c r="G411">
        <v>57.142857142857146</v>
      </c>
      <c r="H411">
        <v>84.66761904761907</v>
      </c>
      <c r="I411">
        <v>1.3333333333333334E-2</v>
      </c>
      <c r="J411">
        <v>54.787619047619074</v>
      </c>
      <c r="K411">
        <v>11548.190321073103</v>
      </c>
      <c r="L411">
        <v>2883.1868729047619</v>
      </c>
      <c r="M411">
        <v>3490.2510130122619</v>
      </c>
      <c r="N411">
        <v>0.38252384906266423</v>
      </c>
      <c r="O411">
        <v>0.13778375526382769</v>
      </c>
      <c r="P411">
        <v>1.5587908344285209E-2</v>
      </c>
      <c r="Q411">
        <v>9539.5977582678315</v>
      </c>
      <c r="R411">
        <v>182.00476190476189</v>
      </c>
      <c r="S411">
        <v>62807.800329661695</v>
      </c>
      <c r="T411">
        <v>13.00410768949007</v>
      </c>
      <c r="U411">
        <v>15.841271638889614</v>
      </c>
      <c r="V411">
        <v>21.141428571428573</v>
      </c>
      <c r="W411">
        <v>136.37616129693447</v>
      </c>
      <c r="X411">
        <v>0.12024519968689767</v>
      </c>
      <c r="Y411">
        <v>0.14922835108233823</v>
      </c>
      <c r="Z411">
        <v>0.2754591659965781</v>
      </c>
      <c r="AA411">
        <v>171.30762816781865</v>
      </c>
      <c r="AB411">
        <v>6.0512771575806381</v>
      </c>
      <c r="AC411">
        <v>1.1733619934150588</v>
      </c>
      <c r="AD411">
        <v>3.0691508385436004</v>
      </c>
      <c r="AE411">
        <v>1.0004528821486258</v>
      </c>
      <c r="AF411">
        <v>36.761904761904759</v>
      </c>
      <c r="AG411">
        <v>4.9330462634920871E-2</v>
      </c>
      <c r="AH411">
        <v>58.798095238095229</v>
      </c>
      <c r="AI411">
        <v>3.6398296931848373</v>
      </c>
      <c r="AJ411">
        <v>633.31952380947769</v>
      </c>
      <c r="AK411">
        <v>0.44146714425413497</v>
      </c>
      <c r="AL411">
        <v>33295590.739523809</v>
      </c>
      <c r="AM411">
        <v>2883.1868729047619</v>
      </c>
    </row>
    <row r="412" spans="1:39" ht="15" x14ac:dyDescent="0.25">
      <c r="A412" t="s">
        <v>587</v>
      </c>
      <c r="B412">
        <v>1393114.4210526317</v>
      </c>
      <c r="C412">
        <v>0.31489868396065029</v>
      </c>
      <c r="D412">
        <v>1337966.5263157894</v>
      </c>
      <c r="E412">
        <v>3.1169655032320283E-3</v>
      </c>
      <c r="F412">
        <v>0.77530541082786464</v>
      </c>
      <c r="G412">
        <v>77</v>
      </c>
      <c r="H412">
        <v>49.3765</v>
      </c>
      <c r="I412">
        <v>1.6E-2</v>
      </c>
      <c r="J412">
        <v>-7.8220000000000169</v>
      </c>
      <c r="K412">
        <v>11042.908031885256</v>
      </c>
      <c r="L412">
        <v>3365.1492962000002</v>
      </c>
      <c r="M412">
        <v>3870.7342016673997</v>
      </c>
      <c r="N412">
        <v>0.14824295256775777</v>
      </c>
      <c r="O412">
        <v>0.11123007858007199</v>
      </c>
      <c r="P412">
        <v>7.2251162756598762E-3</v>
      </c>
      <c r="Q412">
        <v>9600.5130436215713</v>
      </c>
      <c r="R412">
        <v>197.119</v>
      </c>
      <c r="S412">
        <v>66198.231535265499</v>
      </c>
      <c r="T412">
        <v>13.629837813706441</v>
      </c>
      <c r="U412">
        <v>17.071663798010341</v>
      </c>
      <c r="V412">
        <v>19.582000000000001</v>
      </c>
      <c r="W412">
        <v>171.84911123480751</v>
      </c>
      <c r="X412">
        <v>0.1149136565392072</v>
      </c>
      <c r="Y412">
        <v>0.15217879721387381</v>
      </c>
      <c r="Z412">
        <v>0.27282586997725194</v>
      </c>
      <c r="AA412">
        <v>163.56562563852646</v>
      </c>
      <c r="AB412">
        <v>6.0043120183531649</v>
      </c>
      <c r="AC412">
        <v>1.2882339238339984</v>
      </c>
      <c r="AD412">
        <v>2.9223589404689396</v>
      </c>
      <c r="AE412">
        <v>1.0211023642039092</v>
      </c>
      <c r="AF412">
        <v>48.15</v>
      </c>
      <c r="AG412">
        <v>7.3463631948475022E-2</v>
      </c>
      <c r="AH412">
        <v>63.689499999999995</v>
      </c>
      <c r="AI412">
        <v>4.6246412637083472</v>
      </c>
      <c r="AJ412">
        <v>-29217.108499999857</v>
      </c>
      <c r="AK412">
        <v>0.32875551469236747</v>
      </c>
      <c r="AL412">
        <v>37161034.191499993</v>
      </c>
      <c r="AM412">
        <v>3365.1492962000002</v>
      </c>
    </row>
    <row r="413" spans="1:39" ht="15" x14ac:dyDescent="0.25">
      <c r="A413" t="s">
        <v>588</v>
      </c>
      <c r="B413">
        <v>252847.42857142858</v>
      </c>
      <c r="C413">
        <v>0.374978434010242</v>
      </c>
      <c r="D413">
        <v>287542.09523809527</v>
      </c>
      <c r="E413">
        <v>1.046211735152835E-2</v>
      </c>
      <c r="F413">
        <v>0.67851997157606903</v>
      </c>
      <c r="G413">
        <v>33.263157894736842</v>
      </c>
      <c r="H413">
        <v>22.100952380952386</v>
      </c>
      <c r="I413">
        <v>0</v>
      </c>
      <c r="J413">
        <v>24.553333333333327</v>
      </c>
      <c r="K413">
        <v>11777.273402402196</v>
      </c>
      <c r="L413">
        <v>942.98187223809543</v>
      </c>
      <c r="M413">
        <v>1132.095774475473</v>
      </c>
      <c r="N413">
        <v>0.40208132129089702</v>
      </c>
      <c r="O413">
        <v>0.15118981393687522</v>
      </c>
      <c r="P413">
        <v>3.1600619593933695E-3</v>
      </c>
      <c r="Q413">
        <v>9809.9079364576755</v>
      </c>
      <c r="R413">
        <v>61.989999999999995</v>
      </c>
      <c r="S413">
        <v>54512.321495786571</v>
      </c>
      <c r="T413">
        <v>12.416749245269974</v>
      </c>
      <c r="U413">
        <v>15.211838558446445</v>
      </c>
      <c r="V413">
        <v>9.2090476190476203</v>
      </c>
      <c r="W413">
        <v>102.39732828481304</v>
      </c>
      <c r="X413">
        <v>0.11419266571369294</v>
      </c>
      <c r="Y413">
        <v>0.17820990588018923</v>
      </c>
      <c r="Z413">
        <v>0.29868513659226048</v>
      </c>
      <c r="AA413">
        <v>196.33246176996136</v>
      </c>
      <c r="AB413">
        <v>6.7862954779923443</v>
      </c>
      <c r="AC413">
        <v>1.413646498351165</v>
      </c>
      <c r="AD413">
        <v>3.0083720865033201</v>
      </c>
      <c r="AE413">
        <v>1.2159551624428644</v>
      </c>
      <c r="AF413">
        <v>76.761904761904759</v>
      </c>
      <c r="AG413">
        <v>2.298985724609641E-2</v>
      </c>
      <c r="AH413">
        <v>8.8595238095238109</v>
      </c>
      <c r="AI413">
        <v>3.684078924120223</v>
      </c>
      <c r="AJ413">
        <v>-45324.610952380986</v>
      </c>
      <c r="AK413">
        <v>0.45032707102034703</v>
      </c>
      <c r="AL413">
        <v>11105755.322857143</v>
      </c>
      <c r="AM413">
        <v>942.98187223809543</v>
      </c>
    </row>
    <row r="414" spans="1:39" ht="15" x14ac:dyDescent="0.25">
      <c r="A414" t="s">
        <v>589</v>
      </c>
      <c r="B414">
        <v>431047.2</v>
      </c>
      <c r="C414">
        <v>0.38036590427014294</v>
      </c>
      <c r="D414">
        <v>362737.9</v>
      </c>
      <c r="E414">
        <v>2.2081766261391948E-3</v>
      </c>
      <c r="F414">
        <v>0.66602809945692376</v>
      </c>
      <c r="G414">
        <v>22.526315789473685</v>
      </c>
      <c r="H414">
        <v>14.8375</v>
      </c>
      <c r="I414">
        <v>0</v>
      </c>
      <c r="J414">
        <v>40.393000000000029</v>
      </c>
      <c r="K414">
        <v>11147.039237813171</v>
      </c>
      <c r="L414">
        <v>806.14698914999997</v>
      </c>
      <c r="M414">
        <v>960.00904735275105</v>
      </c>
      <c r="N414">
        <v>0.41585164096869465</v>
      </c>
      <c r="O414">
        <v>0.13715172392640076</v>
      </c>
      <c r="P414">
        <v>3.7691073599415668E-3</v>
      </c>
      <c r="Q414">
        <v>9360.4869082010609</v>
      </c>
      <c r="R414">
        <v>53.243500000000004</v>
      </c>
      <c r="S414">
        <v>53729.176331383169</v>
      </c>
      <c r="T414">
        <v>12.792171814399879</v>
      </c>
      <c r="U414">
        <v>15.140758762102417</v>
      </c>
      <c r="V414">
        <v>9.2794999999999987</v>
      </c>
      <c r="W414">
        <v>86.87396833342315</v>
      </c>
      <c r="X414">
        <v>0.11827909151712698</v>
      </c>
      <c r="Y414">
        <v>0.15413214238663983</v>
      </c>
      <c r="Z414">
        <v>0.27773024290660797</v>
      </c>
      <c r="AA414">
        <v>184.19879004518637</v>
      </c>
      <c r="AB414">
        <v>6.3632807949017884</v>
      </c>
      <c r="AC414">
        <v>1.6197718182816097</v>
      </c>
      <c r="AD414">
        <v>2.6301862129296469</v>
      </c>
      <c r="AE414">
        <v>1.1259683998955108</v>
      </c>
      <c r="AF414">
        <v>45.5</v>
      </c>
      <c r="AG414">
        <v>4.6140195177770814E-2</v>
      </c>
      <c r="AH414">
        <v>13.955000000000002</v>
      </c>
      <c r="AI414">
        <v>3.5987880820282498</v>
      </c>
      <c r="AJ414">
        <v>-15872.823499999999</v>
      </c>
      <c r="AK414">
        <v>0.50423324354248267</v>
      </c>
      <c r="AL414">
        <v>8986152.1195</v>
      </c>
      <c r="AM414">
        <v>806.14698914999997</v>
      </c>
    </row>
    <row r="415" spans="1:39" ht="15" x14ac:dyDescent="0.25">
      <c r="A415" t="s">
        <v>590</v>
      </c>
      <c r="B415">
        <v>1050269.45</v>
      </c>
      <c r="C415">
        <v>0.35564311535956045</v>
      </c>
      <c r="D415">
        <v>1028552.9</v>
      </c>
      <c r="E415">
        <v>2.782525971345005E-3</v>
      </c>
      <c r="F415">
        <v>0.76578608930995162</v>
      </c>
      <c r="G415">
        <v>68.166666666666671</v>
      </c>
      <c r="H415">
        <v>40.044000000000004</v>
      </c>
      <c r="I415">
        <v>1.6E-2</v>
      </c>
      <c r="J415">
        <v>42.666499999999999</v>
      </c>
      <c r="K415">
        <v>10702.227686260027</v>
      </c>
      <c r="L415">
        <v>2559.1857266000006</v>
      </c>
      <c r="M415">
        <v>2936.6270007132298</v>
      </c>
      <c r="N415">
        <v>0.17587580439031977</v>
      </c>
      <c r="O415">
        <v>0.1122272350008659</v>
      </c>
      <c r="P415">
        <v>6.065186628960155E-3</v>
      </c>
      <c r="Q415">
        <v>9326.6827318716078</v>
      </c>
      <c r="R415">
        <v>149.6225</v>
      </c>
      <c r="S415">
        <v>63690.367063777172</v>
      </c>
      <c r="T415">
        <v>13.854868084679776</v>
      </c>
      <c r="U415">
        <v>17.104283958629214</v>
      </c>
      <c r="V415">
        <v>14.905000000000001</v>
      </c>
      <c r="W415">
        <v>171.699813928212</v>
      </c>
      <c r="X415">
        <v>0.11421486438858788</v>
      </c>
      <c r="Y415">
        <v>0.16210971917630795</v>
      </c>
      <c r="Z415">
        <v>0.28123127916804691</v>
      </c>
      <c r="AA415">
        <v>153.05264714819234</v>
      </c>
      <c r="AB415">
        <v>6.0649088469546664</v>
      </c>
      <c r="AC415">
        <v>1.2644918911032099</v>
      </c>
      <c r="AD415">
        <v>2.8208276771830998</v>
      </c>
      <c r="AE415">
        <v>1.024077580390081</v>
      </c>
      <c r="AF415">
        <v>47.05</v>
      </c>
      <c r="AG415">
        <v>6.8455682432331827E-2</v>
      </c>
      <c r="AH415">
        <v>43.42</v>
      </c>
      <c r="AI415">
        <v>4.1889119842006073</v>
      </c>
      <c r="AJ415">
        <v>-9440.5944999998901</v>
      </c>
      <c r="AK415">
        <v>0.34857723674242713</v>
      </c>
      <c r="AL415">
        <v>27388988.337499999</v>
      </c>
      <c r="AM415">
        <v>2559.1857266000006</v>
      </c>
    </row>
    <row r="416" spans="1:39" ht="15" x14ac:dyDescent="0.25">
      <c r="A416" t="s">
        <v>591</v>
      </c>
      <c r="B416">
        <v>522886.36842105264</v>
      </c>
      <c r="C416">
        <v>0.34160604061371264</v>
      </c>
      <c r="D416">
        <v>451687.84210526315</v>
      </c>
      <c r="E416">
        <v>6.0200994524084875E-3</v>
      </c>
      <c r="F416">
        <v>0.66201428336914547</v>
      </c>
      <c r="G416">
        <v>14.294117647058824</v>
      </c>
      <c r="H416">
        <v>28.197500000000002</v>
      </c>
      <c r="I416">
        <v>0</v>
      </c>
      <c r="J416">
        <v>-15.564499999999981</v>
      </c>
      <c r="K416">
        <v>12202.766038816122</v>
      </c>
      <c r="L416">
        <v>965.5247296</v>
      </c>
      <c r="M416">
        <v>1298.2316026966755</v>
      </c>
      <c r="N416">
        <v>0.84069650695148812</v>
      </c>
      <c r="O416">
        <v>0.17595049747755317</v>
      </c>
      <c r="P416">
        <v>7.6572233453439252E-4</v>
      </c>
      <c r="Q416">
        <v>9075.4780237412015</v>
      </c>
      <c r="R416">
        <v>69.520499999999998</v>
      </c>
      <c r="S416">
        <v>50667.93143029754</v>
      </c>
      <c r="T416">
        <v>12.776806841147575</v>
      </c>
      <c r="U416">
        <v>13.888345590149667</v>
      </c>
      <c r="V416">
        <v>9.9305000000000003</v>
      </c>
      <c r="W416">
        <v>97.228209012637834</v>
      </c>
      <c r="X416">
        <v>0.10968354795302908</v>
      </c>
      <c r="Y416">
        <v>0.20341623511467097</v>
      </c>
      <c r="Z416">
        <v>0.31904456019330429</v>
      </c>
      <c r="AA416">
        <v>203.75780543860657</v>
      </c>
      <c r="AB416">
        <v>6.6658393601080048</v>
      </c>
      <c r="AC416">
        <v>1.4508302462421188</v>
      </c>
      <c r="AD416">
        <v>2.8996365305906679</v>
      </c>
      <c r="AE416">
        <v>1.1900729822233895</v>
      </c>
      <c r="AF416">
        <v>42.65</v>
      </c>
      <c r="AG416">
        <v>2.1783540382952039E-2</v>
      </c>
      <c r="AH416">
        <v>35.230000000000004</v>
      </c>
      <c r="AI416">
        <v>3.0332887484567022</v>
      </c>
      <c r="AJ416">
        <v>-40266.658999999985</v>
      </c>
      <c r="AK416">
        <v>0.63992261634466896</v>
      </c>
      <c r="AL416">
        <v>11782072.379999999</v>
      </c>
      <c r="AM416">
        <v>965.5247296</v>
      </c>
    </row>
    <row r="417" spans="1:39" ht="15" x14ac:dyDescent="0.25">
      <c r="A417" t="s">
        <v>592</v>
      </c>
      <c r="B417">
        <v>584792.19999999995</v>
      </c>
      <c r="C417">
        <v>0.3390905520813205</v>
      </c>
      <c r="D417">
        <v>499121.2</v>
      </c>
      <c r="E417">
        <v>5.6355745827780168E-3</v>
      </c>
      <c r="F417">
        <v>0.69549138033121061</v>
      </c>
      <c r="G417">
        <v>50.6</v>
      </c>
      <c r="H417">
        <v>29.500499999999999</v>
      </c>
      <c r="I417">
        <v>0</v>
      </c>
      <c r="J417">
        <v>23.359000000000009</v>
      </c>
      <c r="K417">
        <v>10614.847919244792</v>
      </c>
      <c r="L417">
        <v>1410.98847755</v>
      </c>
      <c r="M417">
        <v>1644.0113866112727</v>
      </c>
      <c r="N417">
        <v>0.31012604302751556</v>
      </c>
      <c r="O417">
        <v>0.12985476006022681</v>
      </c>
      <c r="P417">
        <v>1.3862011852826693E-3</v>
      </c>
      <c r="Q417">
        <v>9110.2946287204904</v>
      </c>
      <c r="R417">
        <v>86.900499999999994</v>
      </c>
      <c r="S417">
        <v>56427.674236626946</v>
      </c>
      <c r="T417">
        <v>13.21396309572442</v>
      </c>
      <c r="U417">
        <v>16.236828068308011</v>
      </c>
      <c r="V417">
        <v>11.5265</v>
      </c>
      <c r="W417">
        <v>122.41256908428407</v>
      </c>
      <c r="X417">
        <v>0.11367702631611051</v>
      </c>
      <c r="Y417">
        <v>0.16259108018295454</v>
      </c>
      <c r="Z417">
        <v>0.2980599685503113</v>
      </c>
      <c r="AA417">
        <v>169.0680000549803</v>
      </c>
      <c r="AB417">
        <v>6.0014291855478668</v>
      </c>
      <c r="AC417">
        <v>1.3374308057328979</v>
      </c>
      <c r="AD417">
        <v>2.9331448944259764</v>
      </c>
      <c r="AE417">
        <v>1.1716038602792958</v>
      </c>
      <c r="AF417">
        <v>101.95</v>
      </c>
      <c r="AG417">
        <v>3.0186462048064838E-2</v>
      </c>
      <c r="AH417">
        <v>12.115500000000001</v>
      </c>
      <c r="AI417">
        <v>3.571504943580202</v>
      </c>
      <c r="AJ417">
        <v>-33780.862000000023</v>
      </c>
      <c r="AK417">
        <v>0.41304022624759384</v>
      </c>
      <c r="AL417">
        <v>14977428.105</v>
      </c>
      <c r="AM417">
        <v>1410.98847755</v>
      </c>
    </row>
    <row r="418" spans="1:39" ht="15" x14ac:dyDescent="0.25">
      <c r="A418" t="s">
        <v>593</v>
      </c>
      <c r="B418">
        <v>315568.28571428574</v>
      </c>
      <c r="C418">
        <v>0.34919450235234861</v>
      </c>
      <c r="D418">
        <v>294861.14285714284</v>
      </c>
      <c r="E418">
        <v>7.2561362197594102E-3</v>
      </c>
      <c r="F418">
        <v>0.70515410314227356</v>
      </c>
      <c r="G418">
        <v>46.285714285714285</v>
      </c>
      <c r="H418">
        <v>30.249523809523811</v>
      </c>
      <c r="I418">
        <v>0</v>
      </c>
      <c r="J418">
        <v>33.581428571428589</v>
      </c>
      <c r="K418">
        <v>10834.501575521501</v>
      </c>
      <c r="L418">
        <v>1312.7448946666668</v>
      </c>
      <c r="M418">
        <v>1535.1133725355478</v>
      </c>
      <c r="N418">
        <v>0.31996706801640667</v>
      </c>
      <c r="O418">
        <v>0.13033833801575737</v>
      </c>
      <c r="P418">
        <v>4.1706905767818605E-3</v>
      </c>
      <c r="Q418">
        <v>9265.0724591316502</v>
      </c>
      <c r="R418">
        <v>83.61904761904762</v>
      </c>
      <c r="S418">
        <v>56539.703872437363</v>
      </c>
      <c r="T418">
        <v>13.650341685649204</v>
      </c>
      <c r="U418">
        <v>15.699113205011392</v>
      </c>
      <c r="V418">
        <v>11.304285714285715</v>
      </c>
      <c r="W418">
        <v>116.12807105606808</v>
      </c>
      <c r="X418">
        <v>0.11543692950280855</v>
      </c>
      <c r="Y418">
        <v>0.1613194657217423</v>
      </c>
      <c r="Z418">
        <v>0.28414078611116256</v>
      </c>
      <c r="AA418">
        <v>168.37972095389151</v>
      </c>
      <c r="AB418">
        <v>6.2562012670859248</v>
      </c>
      <c r="AC418">
        <v>1.3267724122717062</v>
      </c>
      <c r="AD418">
        <v>3.1601359937197206</v>
      </c>
      <c r="AE418">
        <v>1.1665399460829002</v>
      </c>
      <c r="AF418">
        <v>71.38095238095238</v>
      </c>
      <c r="AG418">
        <v>2.618586416807454E-2</v>
      </c>
      <c r="AH418">
        <v>13.933333333333334</v>
      </c>
      <c r="AI418">
        <v>3.7744600881039156</v>
      </c>
      <c r="AJ418">
        <v>-17768.082380952314</v>
      </c>
      <c r="AK418">
        <v>0.41435896742583705</v>
      </c>
      <c r="AL418">
        <v>14222936.62952381</v>
      </c>
      <c r="AM418">
        <v>1312.7448946666668</v>
      </c>
    </row>
    <row r="419" spans="1:39" ht="15" x14ac:dyDescent="0.25">
      <c r="A419" t="s">
        <v>594</v>
      </c>
      <c r="B419">
        <v>352980.23809523811</v>
      </c>
      <c r="C419">
        <v>0.38804404108554647</v>
      </c>
      <c r="D419">
        <v>352437.47619047621</v>
      </c>
      <c r="E419">
        <v>3.931850594126954E-3</v>
      </c>
      <c r="F419">
        <v>0.72510176048726482</v>
      </c>
      <c r="G419">
        <v>61.05</v>
      </c>
      <c r="H419">
        <v>38.595238095238095</v>
      </c>
      <c r="I419">
        <v>0</v>
      </c>
      <c r="J419">
        <v>73.593333333333334</v>
      </c>
      <c r="K419">
        <v>10259.939927351666</v>
      </c>
      <c r="L419">
        <v>1731.5479875714286</v>
      </c>
      <c r="M419">
        <v>2051.6448793461568</v>
      </c>
      <c r="N419">
        <v>0.3689907878825795</v>
      </c>
      <c r="O419">
        <v>0.13908397215893134</v>
      </c>
      <c r="P419">
        <v>1.1311336196949311E-3</v>
      </c>
      <c r="Q419">
        <v>8659.1878120112451</v>
      </c>
      <c r="R419">
        <v>104.75380952380954</v>
      </c>
      <c r="S419">
        <v>55132.450734829508</v>
      </c>
      <c r="T419">
        <v>13.325575158080397</v>
      </c>
      <c r="U419">
        <v>16.529689902856127</v>
      </c>
      <c r="V419">
        <v>14.606666666666667</v>
      </c>
      <c r="W419">
        <v>118.54504707243915</v>
      </c>
      <c r="X419">
        <v>0.11816454790947045</v>
      </c>
      <c r="Y419">
        <v>0.17506246999992134</v>
      </c>
      <c r="Z419">
        <v>0.29854729670373575</v>
      </c>
      <c r="AA419">
        <v>170.08807655382267</v>
      </c>
      <c r="AB419">
        <v>5.8681101207486908</v>
      </c>
      <c r="AC419">
        <v>1.3729753466102297</v>
      </c>
      <c r="AD419">
        <v>2.8631313848774154</v>
      </c>
      <c r="AE419">
        <v>1.2492419335581328</v>
      </c>
      <c r="AF419">
        <v>104.52380952380952</v>
      </c>
      <c r="AG419">
        <v>1.7254546656264837E-2</v>
      </c>
      <c r="AH419">
        <v>11.669523809523808</v>
      </c>
      <c r="AI419">
        <v>3.2832760797630067</v>
      </c>
      <c r="AJ419">
        <v>-11582.081904761959</v>
      </c>
      <c r="AK419">
        <v>0.48818017951266135</v>
      </c>
      <c r="AL419">
        <v>17765578.333809525</v>
      </c>
      <c r="AM419">
        <v>1731.5479875714286</v>
      </c>
    </row>
    <row r="420" spans="1:39" ht="15" x14ac:dyDescent="0.25">
      <c r="A420" t="s">
        <v>595</v>
      </c>
      <c r="B420">
        <v>467665.3</v>
      </c>
      <c r="C420">
        <v>0.44287969071373012</v>
      </c>
      <c r="D420">
        <v>437349.2</v>
      </c>
      <c r="E420">
        <v>2.3363535066350523E-3</v>
      </c>
      <c r="F420">
        <v>0.68053655206032537</v>
      </c>
      <c r="G420">
        <v>35.549999999999997</v>
      </c>
      <c r="H420">
        <v>21.996499999999997</v>
      </c>
      <c r="I420">
        <v>0</v>
      </c>
      <c r="J420">
        <v>46.792999999999992</v>
      </c>
      <c r="K420">
        <v>11097.833444901195</v>
      </c>
      <c r="L420">
        <v>845.98958550000009</v>
      </c>
      <c r="M420">
        <v>993.77799779232396</v>
      </c>
      <c r="N420">
        <v>0.33798974461488801</v>
      </c>
      <c r="O420">
        <v>0.14121362886446545</v>
      </c>
      <c r="P420">
        <v>1.3101758213074361E-3</v>
      </c>
      <c r="Q420">
        <v>9447.4334678941104</v>
      </c>
      <c r="R420">
        <v>56.209500000000006</v>
      </c>
      <c r="S420">
        <v>55533.773801581592</v>
      </c>
      <c r="T420">
        <v>14.802657913697864</v>
      </c>
      <c r="U420">
        <v>15.050651322285383</v>
      </c>
      <c r="V420">
        <v>7.1139999999999999</v>
      </c>
      <c r="W420">
        <v>118.91897462749506</v>
      </c>
      <c r="X420">
        <v>0.11889768315676014</v>
      </c>
      <c r="Y420">
        <v>0.16472665545923129</v>
      </c>
      <c r="Z420">
        <v>0.28955446754682268</v>
      </c>
      <c r="AA420">
        <v>199.25960424249217</v>
      </c>
      <c r="AB420">
        <v>6.3744478561180697</v>
      </c>
      <c r="AC420">
        <v>1.2231815540641349</v>
      </c>
      <c r="AD420">
        <v>2.5264081424178633</v>
      </c>
      <c r="AE420">
        <v>1.2332545885034798</v>
      </c>
      <c r="AF420">
        <v>78.650000000000006</v>
      </c>
      <c r="AG420">
        <v>4.3496427301722561E-2</v>
      </c>
      <c r="AH420">
        <v>5.7600000000000007</v>
      </c>
      <c r="AI420">
        <v>3.6384163249099841</v>
      </c>
      <c r="AJ420">
        <v>-2658.7965000000549</v>
      </c>
      <c r="AK420">
        <v>0.4668687627846822</v>
      </c>
      <c r="AL420">
        <v>9388651.5159999989</v>
      </c>
      <c r="AM420">
        <v>845.98958550000009</v>
      </c>
    </row>
    <row r="421" spans="1:39" ht="15" x14ac:dyDescent="0.25">
      <c r="A421" t="s">
        <v>596</v>
      </c>
      <c r="B421">
        <v>193702.8</v>
      </c>
      <c r="C421">
        <v>0.33700785873793654</v>
      </c>
      <c r="D421">
        <v>269704.15000000002</v>
      </c>
      <c r="E421">
        <v>1.9081518840164779E-3</v>
      </c>
      <c r="F421">
        <v>0.68286382338223994</v>
      </c>
      <c r="G421">
        <v>32.299999999999997</v>
      </c>
      <c r="H421">
        <v>27.703499999999998</v>
      </c>
      <c r="I421">
        <v>0</v>
      </c>
      <c r="J421">
        <v>-11.941499999999991</v>
      </c>
      <c r="K421">
        <v>10823.875217460289</v>
      </c>
      <c r="L421">
        <v>1065.9916452</v>
      </c>
      <c r="M421">
        <v>1291.7362753317479</v>
      </c>
      <c r="N421">
        <v>0.46632173703081492</v>
      </c>
      <c r="O421">
        <v>0.14708073304888225</v>
      </c>
      <c r="P421">
        <v>2.1981069087651044E-3</v>
      </c>
      <c r="Q421">
        <v>8932.2880922707955</v>
      </c>
      <c r="R421">
        <v>69.147000000000006</v>
      </c>
      <c r="S421">
        <v>53178.277944090129</v>
      </c>
      <c r="T421">
        <v>11.709112470533789</v>
      </c>
      <c r="U421">
        <v>15.416310833441797</v>
      </c>
      <c r="V421">
        <v>11.431500000000003</v>
      </c>
      <c r="W421">
        <v>93.250373546778633</v>
      </c>
      <c r="X421">
        <v>0.113018843579101</v>
      </c>
      <c r="Y421">
        <v>0.1809399000455334</v>
      </c>
      <c r="Z421">
        <v>0.29936232243442268</v>
      </c>
      <c r="AA421">
        <v>194.62047468587423</v>
      </c>
      <c r="AB421">
        <v>5.5800806670850527</v>
      </c>
      <c r="AC421">
        <v>1.4340236296645488</v>
      </c>
      <c r="AD421">
        <v>2.6515149438118848</v>
      </c>
      <c r="AE421">
        <v>1.3990036596450814</v>
      </c>
      <c r="AF421">
        <v>105.3</v>
      </c>
      <c r="AG421">
        <v>1.4016321637252364E-2</v>
      </c>
      <c r="AH421">
        <v>7.8795000000000002</v>
      </c>
      <c r="AI421">
        <v>3.4232260278866473</v>
      </c>
      <c r="AJ421">
        <v>-13555.837</v>
      </c>
      <c r="AK421">
        <v>0.47988337335485398</v>
      </c>
      <c r="AL421">
        <v>11538160.5505</v>
      </c>
      <c r="AM421">
        <v>1065.9916452</v>
      </c>
    </row>
    <row r="422" spans="1:39" ht="15" x14ac:dyDescent="0.25">
      <c r="A422" t="s">
        <v>597</v>
      </c>
      <c r="B422">
        <v>572388.19047619053</v>
      </c>
      <c r="C422">
        <v>0.37885868932442845</v>
      </c>
      <c r="D422">
        <v>558881.23809523811</v>
      </c>
      <c r="E422">
        <v>2.1261097041825015E-3</v>
      </c>
      <c r="F422">
        <v>0.71221865910783411</v>
      </c>
      <c r="G422">
        <v>49.19047619047619</v>
      </c>
      <c r="H422">
        <v>41.484285714285718</v>
      </c>
      <c r="I422">
        <v>0</v>
      </c>
      <c r="J422">
        <v>51.47809523809525</v>
      </c>
      <c r="K422">
        <v>10523.730848068617</v>
      </c>
      <c r="L422">
        <v>1373.2048250952382</v>
      </c>
      <c r="M422">
        <v>1609.0913615875158</v>
      </c>
      <c r="N422">
        <v>0.32113736656520253</v>
      </c>
      <c r="O422">
        <v>0.13042754043973098</v>
      </c>
      <c r="P422">
        <v>3.172463087395196E-3</v>
      </c>
      <c r="Q422">
        <v>8980.9928283462777</v>
      </c>
      <c r="R422">
        <v>86.008571428571429</v>
      </c>
      <c r="S422">
        <v>55151.56689809433</v>
      </c>
      <c r="T422">
        <v>12.073547486961434</v>
      </c>
      <c r="U422">
        <v>15.96590667984365</v>
      </c>
      <c r="V422">
        <v>12.880952380952381</v>
      </c>
      <c r="W422">
        <v>106.60739862107211</v>
      </c>
      <c r="X422">
        <v>0.11588030879333659</v>
      </c>
      <c r="Y422">
        <v>0.16245039518810728</v>
      </c>
      <c r="Z422">
        <v>0.28625495187747263</v>
      </c>
      <c r="AA422">
        <v>162.41942846485</v>
      </c>
      <c r="AB422">
        <v>5.8620028703569682</v>
      </c>
      <c r="AC422">
        <v>1.2866715303033602</v>
      </c>
      <c r="AD422">
        <v>3.0454427233120209</v>
      </c>
      <c r="AE422">
        <v>1.1729624530006437</v>
      </c>
      <c r="AF422">
        <v>72.142857142857139</v>
      </c>
      <c r="AG422">
        <v>2.5948593453684648E-2</v>
      </c>
      <c r="AH422">
        <v>14.267999999999997</v>
      </c>
      <c r="AI422">
        <v>3.6261711432779959</v>
      </c>
      <c r="AJ422">
        <v>-16618.257619047654</v>
      </c>
      <c r="AK422">
        <v>0.42729938461939326</v>
      </c>
      <c r="AL422">
        <v>14451237.97857143</v>
      </c>
      <c r="AM422">
        <v>1373.2048250952382</v>
      </c>
    </row>
    <row r="423" spans="1:39" ht="15" x14ac:dyDescent="0.25">
      <c r="A423" t="s">
        <v>598</v>
      </c>
      <c r="B423">
        <v>614833.5</v>
      </c>
      <c r="C423">
        <v>0.48865369348261106</v>
      </c>
      <c r="D423">
        <v>685149.3</v>
      </c>
      <c r="E423">
        <v>2.0617640946273361E-3</v>
      </c>
      <c r="F423">
        <v>0.64977764520414061</v>
      </c>
      <c r="G423">
        <v>27.055555555555557</v>
      </c>
      <c r="H423">
        <v>23.768000000000001</v>
      </c>
      <c r="I423">
        <v>0</v>
      </c>
      <c r="J423">
        <v>-0.95049999999999102</v>
      </c>
      <c r="K423">
        <v>11569.954668177148</v>
      </c>
      <c r="L423">
        <v>810.35646014999998</v>
      </c>
      <c r="M423">
        <v>976.44154666060535</v>
      </c>
      <c r="N423">
        <v>0.4375235711508631</v>
      </c>
      <c r="O423">
        <v>0.14519370423507319</v>
      </c>
      <c r="P423">
        <v>2.5960394017351257E-3</v>
      </c>
      <c r="Q423">
        <v>9601.9956761004833</v>
      </c>
      <c r="R423">
        <v>56.973500000000001</v>
      </c>
      <c r="S423">
        <v>51463.860584306727</v>
      </c>
      <c r="T423">
        <v>12.87352892134062</v>
      </c>
      <c r="U423">
        <v>14.223392632539685</v>
      </c>
      <c r="V423">
        <v>9.7574999999999985</v>
      </c>
      <c r="W423">
        <v>83.049598785549563</v>
      </c>
      <c r="X423">
        <v>0.11509854456253278</v>
      </c>
      <c r="Y423">
        <v>0.17581034128075884</v>
      </c>
      <c r="Z423">
        <v>0.29572226381281752</v>
      </c>
      <c r="AA423">
        <v>192.35652168571167</v>
      </c>
      <c r="AB423">
        <v>5.7025845352131013</v>
      </c>
      <c r="AC423">
        <v>1.3387332219851056</v>
      </c>
      <c r="AD423">
        <v>2.4895435834648203</v>
      </c>
      <c r="AE423">
        <v>1.4235523927249905</v>
      </c>
      <c r="AF423">
        <v>99.35</v>
      </c>
      <c r="AG423">
        <v>1.8304620585672161E-2</v>
      </c>
      <c r="AH423">
        <v>5.2069999999999999</v>
      </c>
      <c r="AI423">
        <v>3.4689455702669338</v>
      </c>
      <c r="AJ423">
        <v>-6024.8974999999627</v>
      </c>
      <c r="AK423">
        <v>0.53463132059717255</v>
      </c>
      <c r="AL423">
        <v>9375787.5089999996</v>
      </c>
      <c r="AM423">
        <v>810.35646014999998</v>
      </c>
    </row>
    <row r="424" spans="1:39" ht="15" x14ac:dyDescent="0.25">
      <c r="A424" t="s">
        <v>599</v>
      </c>
      <c r="B424">
        <v>479153.9</v>
      </c>
      <c r="C424">
        <v>0.37193380445828933</v>
      </c>
      <c r="D424">
        <v>441311.85</v>
      </c>
      <c r="E424">
        <v>6.1156948648405964E-3</v>
      </c>
      <c r="F424">
        <v>0.71462824667321967</v>
      </c>
      <c r="G424">
        <v>54.95</v>
      </c>
      <c r="H424">
        <v>50.430999999999997</v>
      </c>
      <c r="I424">
        <v>2.8999999999999998E-2</v>
      </c>
      <c r="J424">
        <v>55.635999999999996</v>
      </c>
      <c r="K424">
        <v>10483.020092053965</v>
      </c>
      <c r="L424">
        <v>1854.9490492</v>
      </c>
      <c r="M424">
        <v>2191.3726555416347</v>
      </c>
      <c r="N424">
        <v>0.35861797734384909</v>
      </c>
      <c r="O424">
        <v>0.13333226150155758</v>
      </c>
      <c r="P424">
        <v>4.6570552456552082E-3</v>
      </c>
      <c r="Q424">
        <v>8873.6473476227275</v>
      </c>
      <c r="R424">
        <v>113.15899999999999</v>
      </c>
      <c r="S424">
        <v>56514.914319674092</v>
      </c>
      <c r="T424">
        <v>13.527867867337111</v>
      </c>
      <c r="U424">
        <v>16.392412880990467</v>
      </c>
      <c r="V424">
        <v>14.613</v>
      </c>
      <c r="W424">
        <v>126.93827750633</v>
      </c>
      <c r="X424">
        <v>0.11414167327207481</v>
      </c>
      <c r="Y424">
        <v>0.16178732606260399</v>
      </c>
      <c r="Z424">
        <v>0.28346928205568023</v>
      </c>
      <c r="AA424">
        <v>163.54249736985173</v>
      </c>
      <c r="AB424">
        <v>6.2943800067905444</v>
      </c>
      <c r="AC424">
        <v>1.4201458368357383</v>
      </c>
      <c r="AD424">
        <v>3.0437681474009692</v>
      </c>
      <c r="AE424">
        <v>1.2110226235784207</v>
      </c>
      <c r="AF424">
        <v>100.25</v>
      </c>
      <c r="AG424">
        <v>2.155187357655599E-2</v>
      </c>
      <c r="AH424">
        <v>14.033157894736842</v>
      </c>
      <c r="AI424">
        <v>3.526262051170602</v>
      </c>
      <c r="AJ424">
        <v>-3360.6995000001043</v>
      </c>
      <c r="AK424">
        <v>0.47886670187325464</v>
      </c>
      <c r="AL424">
        <v>19445468.1525</v>
      </c>
      <c r="AM424">
        <v>1854.9490492</v>
      </c>
    </row>
    <row r="425" spans="1:39" ht="15" x14ac:dyDescent="0.25">
      <c r="A425" t="s">
        <v>600</v>
      </c>
      <c r="B425">
        <v>475708.1</v>
      </c>
      <c r="C425">
        <v>0.36958991541865455</v>
      </c>
      <c r="D425">
        <v>481973.7</v>
      </c>
      <c r="E425">
        <v>3.3891147967172568E-3</v>
      </c>
      <c r="F425">
        <v>0.711746604219056</v>
      </c>
      <c r="G425">
        <v>46.95</v>
      </c>
      <c r="H425">
        <v>31.815499999999997</v>
      </c>
      <c r="I425">
        <v>0</v>
      </c>
      <c r="J425">
        <v>77.145999999999987</v>
      </c>
      <c r="K425">
        <v>10449.606580619371</v>
      </c>
      <c r="L425">
        <v>1252.5841742</v>
      </c>
      <c r="M425">
        <v>1479.3547092687411</v>
      </c>
      <c r="N425">
        <v>0.34998171837831604</v>
      </c>
      <c r="O425">
        <v>0.13960131933782499</v>
      </c>
      <c r="P425">
        <v>9.1131332609167826E-4</v>
      </c>
      <c r="Q425">
        <v>8847.7846100682782</v>
      </c>
      <c r="R425">
        <v>80.318000000000012</v>
      </c>
      <c r="S425">
        <v>54045.244633830524</v>
      </c>
      <c r="T425">
        <v>13.956398316691152</v>
      </c>
      <c r="U425">
        <v>15.595310817002412</v>
      </c>
      <c r="V425">
        <v>10.8965</v>
      </c>
      <c r="W425">
        <v>114.95289076308903</v>
      </c>
      <c r="X425">
        <v>0.11567808219903919</v>
      </c>
      <c r="Y425">
        <v>0.17166060452832321</v>
      </c>
      <c r="Z425">
        <v>0.29366950039992984</v>
      </c>
      <c r="AA425">
        <v>174.07644491378088</v>
      </c>
      <c r="AB425">
        <v>6.0269254522223346</v>
      </c>
      <c r="AC425">
        <v>1.3518393600598775</v>
      </c>
      <c r="AD425">
        <v>2.8523648102642851</v>
      </c>
      <c r="AE425">
        <v>1.2973878889371229</v>
      </c>
      <c r="AF425">
        <v>86.95</v>
      </c>
      <c r="AG425">
        <v>2.7734214092968418E-2</v>
      </c>
      <c r="AH425">
        <v>8.902000000000001</v>
      </c>
      <c r="AI425">
        <v>3.4499694547399762</v>
      </c>
      <c r="AJ425">
        <v>-6981.192999999912</v>
      </c>
      <c r="AK425">
        <v>0.45604741744610955</v>
      </c>
      <c r="AL425">
        <v>13089011.829500001</v>
      </c>
      <c r="AM425">
        <v>1252.5841742</v>
      </c>
    </row>
    <row r="426" spans="1:39" ht="15" x14ac:dyDescent="0.25">
      <c r="A426" t="s">
        <v>601</v>
      </c>
      <c r="B426">
        <v>786832.55</v>
      </c>
      <c r="C426">
        <v>0.37937657000422648</v>
      </c>
      <c r="D426">
        <v>789952.6</v>
      </c>
      <c r="E426">
        <v>2.8304755530718885E-3</v>
      </c>
      <c r="F426">
        <v>0.72146678365759187</v>
      </c>
      <c r="G426">
        <v>63.157894736842103</v>
      </c>
      <c r="H426">
        <v>50.230499999999992</v>
      </c>
      <c r="I426">
        <v>1.6E-2</v>
      </c>
      <c r="J426">
        <v>28.322499999999991</v>
      </c>
      <c r="K426">
        <v>10379.486281074995</v>
      </c>
      <c r="L426">
        <v>1998.9933756000003</v>
      </c>
      <c r="M426">
        <v>2312.1713971878335</v>
      </c>
      <c r="N426">
        <v>0.2299588895646163</v>
      </c>
      <c r="O426">
        <v>0.11966753665614296</v>
      </c>
      <c r="P426">
        <v>6.2152818271700525E-3</v>
      </c>
      <c r="Q426">
        <v>8973.6099768534805</v>
      </c>
      <c r="R426">
        <v>120.10250000000001</v>
      </c>
      <c r="S426">
        <v>58650.967165546092</v>
      </c>
      <c r="T426">
        <v>13.101309298307694</v>
      </c>
      <c r="U426">
        <v>16.644061327615994</v>
      </c>
      <c r="V426">
        <v>13.932499999999999</v>
      </c>
      <c r="W426">
        <v>143.4770052467253</v>
      </c>
      <c r="X426">
        <v>0.11490987469938768</v>
      </c>
      <c r="Y426">
        <v>0.16261249477662257</v>
      </c>
      <c r="Z426">
        <v>0.28324868705188622</v>
      </c>
      <c r="AA426">
        <v>155.30294086483312</v>
      </c>
      <c r="AB426">
        <v>6.0560353880364781</v>
      </c>
      <c r="AC426">
        <v>1.2997587144191383</v>
      </c>
      <c r="AD426">
        <v>3.0649502568130638</v>
      </c>
      <c r="AE426">
        <v>1.0660385133546537</v>
      </c>
      <c r="AF426">
        <v>62.85</v>
      </c>
      <c r="AG426">
        <v>5.6274187680347768E-2</v>
      </c>
      <c r="AH426">
        <v>27.80842105263158</v>
      </c>
      <c r="AI426">
        <v>3.9747023007288305</v>
      </c>
      <c r="AJ426">
        <v>-10925.502000000095</v>
      </c>
      <c r="AK426">
        <v>0.37935913052301806</v>
      </c>
      <c r="AL426">
        <v>20748524.318</v>
      </c>
      <c r="AM426">
        <v>1998.9933756000003</v>
      </c>
    </row>
    <row r="427" spans="1:39" ht="15" x14ac:dyDescent="0.25">
      <c r="A427" t="s">
        <v>602</v>
      </c>
      <c r="B427">
        <v>392313.8</v>
      </c>
      <c r="C427">
        <v>0.32453984964156374</v>
      </c>
      <c r="D427">
        <v>214467.8</v>
      </c>
      <c r="E427">
        <v>3.7120457010620376E-3</v>
      </c>
      <c r="F427">
        <v>0.71585465354363254</v>
      </c>
      <c r="G427">
        <v>60.5</v>
      </c>
      <c r="H427">
        <v>54.8245</v>
      </c>
      <c r="I427">
        <v>2.8999999999999998E-2</v>
      </c>
      <c r="J427">
        <v>46.780499999999961</v>
      </c>
      <c r="K427">
        <v>10183.471246167686</v>
      </c>
      <c r="L427">
        <v>2051.3598171999997</v>
      </c>
      <c r="M427">
        <v>2416.1103221863837</v>
      </c>
      <c r="N427">
        <v>0.34507348019335082</v>
      </c>
      <c r="O427">
        <v>0.1292850252434008</v>
      </c>
      <c r="P427">
        <v>3.4677216743523912E-3</v>
      </c>
      <c r="Q427">
        <v>8646.1133509401498</v>
      </c>
      <c r="R427">
        <v>124.85149999999999</v>
      </c>
      <c r="S427">
        <v>55046.763511051133</v>
      </c>
      <c r="T427">
        <v>12.846461596376495</v>
      </c>
      <c r="U427">
        <v>16.430397850246091</v>
      </c>
      <c r="V427">
        <v>15.916499999999999</v>
      </c>
      <c r="W427">
        <v>128.88259461565045</v>
      </c>
      <c r="X427">
        <v>0.11988672127334708</v>
      </c>
      <c r="Y427">
        <v>0.16380008853738076</v>
      </c>
      <c r="Z427">
        <v>0.28951304487944024</v>
      </c>
      <c r="AA427">
        <v>161.03059893748218</v>
      </c>
      <c r="AB427">
        <v>6.1651232155436499</v>
      </c>
      <c r="AC427">
        <v>1.3454298376450093</v>
      </c>
      <c r="AD427">
        <v>2.9442576885597105</v>
      </c>
      <c r="AE427">
        <v>1.2787961548841627</v>
      </c>
      <c r="AF427">
        <v>110.2</v>
      </c>
      <c r="AG427">
        <v>2.123025138433943E-2</v>
      </c>
      <c r="AH427">
        <v>15.261052631578947</v>
      </c>
      <c r="AI427">
        <v>3.6160595264711586</v>
      </c>
      <c r="AJ427">
        <v>-12309.016500000027</v>
      </c>
      <c r="AK427">
        <v>0.46605399814713916</v>
      </c>
      <c r="AL427">
        <v>20889963.714000002</v>
      </c>
      <c r="AM427">
        <v>2051.3598171999997</v>
      </c>
    </row>
    <row r="428" spans="1:39" ht="15" x14ac:dyDescent="0.25">
      <c r="A428" t="s">
        <v>603</v>
      </c>
      <c r="B428">
        <v>1076277.75</v>
      </c>
      <c r="C428">
        <v>0.32809153031026767</v>
      </c>
      <c r="D428">
        <v>963549.45</v>
      </c>
      <c r="E428">
        <v>4.4147255711123766E-3</v>
      </c>
      <c r="F428">
        <v>0.7635711533391204</v>
      </c>
      <c r="G428">
        <v>97.3</v>
      </c>
      <c r="H428">
        <v>46.714999999999996</v>
      </c>
      <c r="I428">
        <v>3.5000000000000005E-3</v>
      </c>
      <c r="J428">
        <v>-25.094500000000004</v>
      </c>
      <c r="K428">
        <v>10783.744392133831</v>
      </c>
      <c r="L428">
        <v>3142.2523698000005</v>
      </c>
      <c r="M428">
        <v>3599.2503268001101</v>
      </c>
      <c r="N428">
        <v>0.13303575520148533</v>
      </c>
      <c r="O428">
        <v>0.10879485859748397</v>
      </c>
      <c r="P428">
        <v>5.5055465360667735E-3</v>
      </c>
      <c r="Q428">
        <v>9414.5289420937424</v>
      </c>
      <c r="R428">
        <v>181.63</v>
      </c>
      <c r="S428">
        <v>65015.326003413531</v>
      </c>
      <c r="T428">
        <v>12.716511589495127</v>
      </c>
      <c r="U428">
        <v>17.300293838022355</v>
      </c>
      <c r="V428">
        <v>18.539000000000001</v>
      </c>
      <c r="W428">
        <v>169.49416742003345</v>
      </c>
      <c r="X428">
        <v>0.11419790626456568</v>
      </c>
      <c r="Y428">
        <v>0.15507695495665128</v>
      </c>
      <c r="Z428">
        <v>0.27479392996156243</v>
      </c>
      <c r="AA428">
        <v>158.9231198612429</v>
      </c>
      <c r="AB428">
        <v>6.0640559573732489</v>
      </c>
      <c r="AC428">
        <v>1.2432385281207139</v>
      </c>
      <c r="AD428">
        <v>2.7589236208628543</v>
      </c>
      <c r="AE428">
        <v>0.97878799113867065</v>
      </c>
      <c r="AF428">
        <v>49.95</v>
      </c>
      <c r="AG428">
        <v>7.3807603218108558E-2</v>
      </c>
      <c r="AH428">
        <v>60.21</v>
      </c>
      <c r="AI428">
        <v>4.7948917554854935</v>
      </c>
      <c r="AJ428">
        <v>-21180.448499999708</v>
      </c>
      <c r="AK428">
        <v>0.31259044149215609</v>
      </c>
      <c r="AL428">
        <v>33885246.3715</v>
      </c>
      <c r="AM428">
        <v>3142.2523698000005</v>
      </c>
    </row>
    <row r="429" spans="1:39" ht="15" x14ac:dyDescent="0.25">
      <c r="A429" t="s">
        <v>604</v>
      </c>
      <c r="B429">
        <v>521068.35</v>
      </c>
      <c r="C429">
        <v>0.41481448694114997</v>
      </c>
      <c r="D429">
        <v>581095.35</v>
      </c>
      <c r="E429">
        <v>2.1124833637719905E-3</v>
      </c>
      <c r="F429">
        <v>0.65034461969550239</v>
      </c>
      <c r="G429">
        <v>32.777777777777779</v>
      </c>
      <c r="H429">
        <v>20.888999999999999</v>
      </c>
      <c r="I429">
        <v>0</v>
      </c>
      <c r="J429">
        <v>11.832499999999996</v>
      </c>
      <c r="K429">
        <v>11275.17130487199</v>
      </c>
      <c r="L429">
        <v>917.26014224999994</v>
      </c>
      <c r="M429">
        <v>1117.5595081563185</v>
      </c>
      <c r="N429">
        <v>0.47917196338855744</v>
      </c>
      <c r="O429">
        <v>0.14621446967162166</v>
      </c>
      <c r="P429">
        <v>9.9139323525969988E-4</v>
      </c>
      <c r="Q429">
        <v>9254.3306727907839</v>
      </c>
      <c r="R429">
        <v>60.965000000000011</v>
      </c>
      <c r="S429">
        <v>50832.814090051666</v>
      </c>
      <c r="T429">
        <v>12.755679488230953</v>
      </c>
      <c r="U429">
        <v>15.045684281965062</v>
      </c>
      <c r="V429">
        <v>9.0340000000000007</v>
      </c>
      <c r="W429">
        <v>101.5342198638477</v>
      </c>
      <c r="X429">
        <v>0.11390843366260338</v>
      </c>
      <c r="Y429">
        <v>0.17780303622539673</v>
      </c>
      <c r="Z429">
        <v>0.29821889724319411</v>
      </c>
      <c r="AA429">
        <v>212.65722886587139</v>
      </c>
      <c r="AB429">
        <v>5.9610876516184588</v>
      </c>
      <c r="AC429">
        <v>1.2254366996134562</v>
      </c>
      <c r="AD429">
        <v>2.4892320928730354</v>
      </c>
      <c r="AE429">
        <v>1.4688769044205245</v>
      </c>
      <c r="AF429">
        <v>87.05</v>
      </c>
      <c r="AG429">
        <v>1.430889078464781E-2</v>
      </c>
      <c r="AH429">
        <v>8.0234999999999985</v>
      </c>
      <c r="AI429">
        <v>3.246660718891639</v>
      </c>
      <c r="AJ429">
        <v>-17398.418999999936</v>
      </c>
      <c r="AK429">
        <v>0.52193238943472442</v>
      </c>
      <c r="AL429">
        <v>10342265.234999999</v>
      </c>
      <c r="AM429">
        <v>917.26014224999994</v>
      </c>
    </row>
    <row r="430" spans="1:39" ht="15" x14ac:dyDescent="0.25">
      <c r="A430" t="s">
        <v>606</v>
      </c>
      <c r="B430">
        <v>459884.55</v>
      </c>
      <c r="C430">
        <v>0.34087048078027571</v>
      </c>
      <c r="D430">
        <v>468676.8</v>
      </c>
      <c r="E430">
        <v>9.9142076010608343E-3</v>
      </c>
      <c r="F430">
        <v>0.68031281413653255</v>
      </c>
      <c r="G430">
        <v>18.166666666666668</v>
      </c>
      <c r="H430">
        <v>39.69</v>
      </c>
      <c r="I430">
        <v>0.30349999999999999</v>
      </c>
      <c r="J430">
        <v>-27.331000000000017</v>
      </c>
      <c r="K430">
        <v>11911.35773375313</v>
      </c>
      <c r="L430">
        <v>1312.0707527499999</v>
      </c>
      <c r="M430">
        <v>1765.8117224545269</v>
      </c>
      <c r="N430">
        <v>0.89674113845153702</v>
      </c>
      <c r="O430">
        <v>0.16566340183593425</v>
      </c>
      <c r="P430">
        <v>6.2526346104470765E-4</v>
      </c>
      <c r="Q430">
        <v>8850.6288123831764</v>
      </c>
      <c r="R430">
        <v>89.105000000000004</v>
      </c>
      <c r="S430">
        <v>54452.94065428427</v>
      </c>
      <c r="T430">
        <v>12.772571685090622</v>
      </c>
      <c r="U430">
        <v>14.724995822344424</v>
      </c>
      <c r="V430">
        <v>11.5685</v>
      </c>
      <c r="W430">
        <v>113.41753492241862</v>
      </c>
      <c r="X430">
        <v>0.11356170184500707</v>
      </c>
      <c r="Y430">
        <v>0.20102251911967561</v>
      </c>
      <c r="Z430">
        <v>0.31840587996077668</v>
      </c>
      <c r="AA430">
        <v>192.10888549394198</v>
      </c>
      <c r="AB430">
        <v>6.5697827386248013</v>
      </c>
      <c r="AC430">
        <v>1.5629553545587973</v>
      </c>
      <c r="AD430">
        <v>3.2489287768073094</v>
      </c>
      <c r="AE430">
        <v>1.3767781662245018</v>
      </c>
      <c r="AF430">
        <v>84.9</v>
      </c>
      <c r="AG430">
        <v>2.3467147026263437E-2</v>
      </c>
      <c r="AH430">
        <v>30.762499999999999</v>
      </c>
      <c r="AI430">
        <v>2.7517967942649695</v>
      </c>
      <c r="AJ430">
        <v>-58613.419999999925</v>
      </c>
      <c r="AK430">
        <v>0.66281867664319827</v>
      </c>
      <c r="AL430">
        <v>15628544.107999999</v>
      </c>
      <c r="AM430">
        <v>1312.0707527499999</v>
      </c>
    </row>
    <row r="431" spans="1:39" ht="15" x14ac:dyDescent="0.25">
      <c r="A431" t="s">
        <v>607</v>
      </c>
      <c r="B431">
        <v>297152.84999999998</v>
      </c>
      <c r="C431">
        <v>0.39021767036162919</v>
      </c>
      <c r="D431">
        <v>306585.59999999998</v>
      </c>
      <c r="E431">
        <v>9.6869814568466706E-3</v>
      </c>
      <c r="F431">
        <v>0.67965870930221173</v>
      </c>
      <c r="G431">
        <v>27.117647058823529</v>
      </c>
      <c r="H431">
        <v>21.821428571428573</v>
      </c>
      <c r="I431">
        <v>0</v>
      </c>
      <c r="J431">
        <v>10.652380952380952</v>
      </c>
      <c r="K431">
        <v>11823.162895739957</v>
      </c>
      <c r="L431">
        <v>919.44581380952388</v>
      </c>
      <c r="M431">
        <v>1147.6746933993479</v>
      </c>
      <c r="N431">
        <v>0.55006570746364125</v>
      </c>
      <c r="O431">
        <v>0.159840011110958</v>
      </c>
      <c r="P431">
        <v>2.1631602828513143E-3</v>
      </c>
      <c r="Q431">
        <v>9471.9851304533167</v>
      </c>
      <c r="R431">
        <v>62.118571428571428</v>
      </c>
      <c r="S431">
        <v>53644.391294682209</v>
      </c>
      <c r="T431">
        <v>12.67238537666061</v>
      </c>
      <c r="U431">
        <v>14.801464242730875</v>
      </c>
      <c r="V431">
        <v>9.3366666666666678</v>
      </c>
      <c r="W431">
        <v>98.476881164890088</v>
      </c>
      <c r="X431">
        <v>0.11008411424761026</v>
      </c>
      <c r="Y431">
        <v>0.19744151666214374</v>
      </c>
      <c r="Z431">
        <v>0.31311708981007741</v>
      </c>
      <c r="AA431">
        <v>189.77378728036896</v>
      </c>
      <c r="AB431">
        <v>6.4925910418612833</v>
      </c>
      <c r="AC431">
        <v>1.4664909758445248</v>
      </c>
      <c r="AD431">
        <v>3.0905660193530897</v>
      </c>
      <c r="AE431">
        <v>1.2885560356103298</v>
      </c>
      <c r="AF431">
        <v>92.238095238095241</v>
      </c>
      <c r="AG431">
        <v>1.8710419833689915E-2</v>
      </c>
      <c r="AH431">
        <v>6.7709523809523811</v>
      </c>
      <c r="AI431">
        <v>3.4179198761799614</v>
      </c>
      <c r="AJ431">
        <v>-45653.140476190543</v>
      </c>
      <c r="AK431">
        <v>0.52570746046124106</v>
      </c>
      <c r="AL431">
        <v>10870757.630476192</v>
      </c>
      <c r="AM431">
        <v>919.44581380952388</v>
      </c>
    </row>
    <row r="432" spans="1:39" ht="15" x14ac:dyDescent="0.25">
      <c r="A432" t="s">
        <v>608</v>
      </c>
      <c r="B432">
        <v>416357.65</v>
      </c>
      <c r="C432">
        <v>0.55035470427688271</v>
      </c>
      <c r="D432">
        <v>344164.85</v>
      </c>
      <c r="E432">
        <v>1.0771718593619972E-3</v>
      </c>
      <c r="F432">
        <v>0.70555209076652448</v>
      </c>
      <c r="G432">
        <v>19.888888888888889</v>
      </c>
      <c r="H432">
        <v>10.347894736842106</v>
      </c>
      <c r="I432">
        <v>0</v>
      </c>
      <c r="J432">
        <v>71.680999999999997</v>
      </c>
      <c r="K432">
        <v>10494.380870045214</v>
      </c>
      <c r="L432">
        <v>835.26139059999991</v>
      </c>
      <c r="M432">
        <v>951.08578605859202</v>
      </c>
      <c r="N432">
        <v>0.2133187541112235</v>
      </c>
      <c r="O432">
        <v>0.10960981051001786</v>
      </c>
      <c r="P432">
        <v>2.856846463699097E-3</v>
      </c>
      <c r="Q432">
        <v>9216.3622750850336</v>
      </c>
      <c r="R432">
        <v>50.4435</v>
      </c>
      <c r="S432">
        <v>56931.371534489081</v>
      </c>
      <c r="T432">
        <v>14.607432077472817</v>
      </c>
      <c r="U432">
        <v>16.558355201363899</v>
      </c>
      <c r="V432">
        <v>6.8185000000000002</v>
      </c>
      <c r="W432">
        <v>122.49928732125832</v>
      </c>
      <c r="X432">
        <v>0.11343321608817181</v>
      </c>
      <c r="Y432">
        <v>0.16931937590900673</v>
      </c>
      <c r="Z432">
        <v>0.28775553942315424</v>
      </c>
      <c r="AA432">
        <v>199.88395474627367</v>
      </c>
      <c r="AB432">
        <v>5.1828676259850326</v>
      </c>
      <c r="AC432">
        <v>1.1062579935294077</v>
      </c>
      <c r="AD432">
        <v>2.4861090584997725</v>
      </c>
      <c r="AE432">
        <v>1.2784927495259801</v>
      </c>
      <c r="AF432">
        <v>67.95</v>
      </c>
      <c r="AG432">
        <v>1.3224639411702811E-2</v>
      </c>
      <c r="AH432">
        <v>6.1369999999999996</v>
      </c>
      <c r="AI432">
        <v>3.8160986048427055</v>
      </c>
      <c r="AJ432">
        <v>-12970.819499999925</v>
      </c>
      <c r="AK432">
        <v>0.5561532456320547</v>
      </c>
      <c r="AL432">
        <v>8765551.159</v>
      </c>
      <c r="AM432">
        <v>835.26139059999991</v>
      </c>
    </row>
    <row r="433" spans="1:39" ht="15" x14ac:dyDescent="0.25">
      <c r="A433" t="s">
        <v>609</v>
      </c>
      <c r="B433">
        <v>219356.75</v>
      </c>
      <c r="C433">
        <v>0.44605689248853431</v>
      </c>
      <c r="D433">
        <v>181219.5</v>
      </c>
      <c r="E433">
        <v>2.9437989584052229E-3</v>
      </c>
      <c r="F433">
        <v>0.69152197020189476</v>
      </c>
      <c r="G433">
        <v>33.277777777777779</v>
      </c>
      <c r="H433">
        <v>21.138500000000001</v>
      </c>
      <c r="I433">
        <v>0</v>
      </c>
      <c r="J433">
        <v>70.207999999999998</v>
      </c>
      <c r="K433">
        <v>10739.039508815509</v>
      </c>
      <c r="L433">
        <v>989.69713969999998</v>
      </c>
      <c r="M433">
        <v>1161.7755375255288</v>
      </c>
      <c r="N433">
        <v>0.36410183089872389</v>
      </c>
      <c r="O433">
        <v>0.13436144403762595</v>
      </c>
      <c r="P433">
        <v>2.2155547005669497E-3</v>
      </c>
      <c r="Q433">
        <v>9148.4080544831177</v>
      </c>
      <c r="R433">
        <v>63.138999999999996</v>
      </c>
      <c r="S433">
        <v>54502.168231996082</v>
      </c>
      <c r="T433">
        <v>13.027605758722821</v>
      </c>
      <c r="U433">
        <v>15.674894117740227</v>
      </c>
      <c r="V433">
        <v>9.5184999999999995</v>
      </c>
      <c r="W433">
        <v>103.97616638125754</v>
      </c>
      <c r="X433">
        <v>0.11651539558968008</v>
      </c>
      <c r="Y433">
        <v>0.17253358957841211</v>
      </c>
      <c r="Z433">
        <v>0.29612788071233043</v>
      </c>
      <c r="AA433">
        <v>176.13206405026051</v>
      </c>
      <c r="AB433">
        <v>6.6713287571980757</v>
      </c>
      <c r="AC433">
        <v>1.5019197911396107</v>
      </c>
      <c r="AD433">
        <v>2.870093857526558</v>
      </c>
      <c r="AE433">
        <v>1.3917493860084647</v>
      </c>
      <c r="AF433">
        <v>85.2</v>
      </c>
      <c r="AG433">
        <v>1.0443230659254467E-2</v>
      </c>
      <c r="AH433">
        <v>7.0875000000000004</v>
      </c>
      <c r="AI433">
        <v>3.7361741926683596</v>
      </c>
      <c r="AJ433">
        <v>-14052.179999999993</v>
      </c>
      <c r="AK433">
        <v>0.46753781007550921</v>
      </c>
      <c r="AL433">
        <v>10628396.684999999</v>
      </c>
      <c r="AM433">
        <v>989.69713969999998</v>
      </c>
    </row>
    <row r="434" spans="1:39" ht="15" x14ac:dyDescent="0.25">
      <c r="A434" t="s">
        <v>610</v>
      </c>
      <c r="B434">
        <v>626378</v>
      </c>
      <c r="C434">
        <v>0.48325883972340355</v>
      </c>
      <c r="D434">
        <v>603660</v>
      </c>
      <c r="E434">
        <v>1.9116650543520683E-3</v>
      </c>
      <c r="F434">
        <v>0.69118108238453357</v>
      </c>
      <c r="G434">
        <v>43.421052631578945</v>
      </c>
      <c r="H434">
        <v>17.943333333333335</v>
      </c>
      <c r="I434">
        <v>0</v>
      </c>
      <c r="J434">
        <v>69.356666666666655</v>
      </c>
      <c r="K434">
        <v>10172.015997184706</v>
      </c>
      <c r="L434">
        <v>1073.1119152380952</v>
      </c>
      <c r="M434">
        <v>1224.3000207970024</v>
      </c>
      <c r="N434">
        <v>0.21714677412277636</v>
      </c>
      <c r="O434">
        <v>0.11438366108516587</v>
      </c>
      <c r="P434">
        <v>3.4308380497846979E-3</v>
      </c>
      <c r="Q434">
        <v>8915.8795909073433</v>
      </c>
      <c r="R434">
        <v>64.834285714285727</v>
      </c>
      <c r="S434">
        <v>56559.219842528939</v>
      </c>
      <c r="T434">
        <v>14.561666372877372</v>
      </c>
      <c r="U434">
        <v>16.551611595863452</v>
      </c>
      <c r="V434">
        <v>8.8500000000000014</v>
      </c>
      <c r="W434">
        <v>121.25558364272266</v>
      </c>
      <c r="X434">
        <v>0.11421089814787827</v>
      </c>
      <c r="Y434">
        <v>0.1658779562066405</v>
      </c>
      <c r="Z434">
        <v>0.28674232764750412</v>
      </c>
      <c r="AA434">
        <v>173.85795923965006</v>
      </c>
      <c r="AB434">
        <v>5.9528853584144761</v>
      </c>
      <c r="AC434">
        <v>1.3706482420653656</v>
      </c>
      <c r="AD434">
        <v>2.5779249658622496</v>
      </c>
      <c r="AE434">
        <v>1.1788878217688892</v>
      </c>
      <c r="AF434">
        <v>77.952380952380949</v>
      </c>
      <c r="AG434">
        <v>2.7222341896280051E-2</v>
      </c>
      <c r="AH434">
        <v>7.2264999999999997</v>
      </c>
      <c r="AI434">
        <v>3.9099945658826276</v>
      </c>
      <c r="AJ434">
        <v>-11537.847619047679</v>
      </c>
      <c r="AK434">
        <v>0.43794896626786628</v>
      </c>
      <c r="AL434">
        <v>10915711.568571428</v>
      </c>
      <c r="AM434">
        <v>1073.1119152380952</v>
      </c>
    </row>
    <row r="435" spans="1:39" ht="15" x14ac:dyDescent="0.25">
      <c r="A435" t="s">
        <v>611</v>
      </c>
      <c r="B435">
        <v>391682.42857142858</v>
      </c>
      <c r="C435">
        <v>0.45843687541038552</v>
      </c>
      <c r="D435">
        <v>394755.95238095237</v>
      </c>
      <c r="E435">
        <v>9.1744418396949232E-4</v>
      </c>
      <c r="F435">
        <v>0.69730602038996758</v>
      </c>
      <c r="G435">
        <v>32.299999999999997</v>
      </c>
      <c r="H435">
        <v>16.186190476190479</v>
      </c>
      <c r="I435">
        <v>0</v>
      </c>
      <c r="J435">
        <v>67.617142857142866</v>
      </c>
      <c r="K435">
        <v>10195.769984192597</v>
      </c>
      <c r="L435">
        <v>1020.4663632857142</v>
      </c>
      <c r="M435">
        <v>1164.297944850221</v>
      </c>
      <c r="N435">
        <v>0.25459570318104813</v>
      </c>
      <c r="O435">
        <v>0.11651558634802003</v>
      </c>
      <c r="P435">
        <v>2.7315110921453849E-3</v>
      </c>
      <c r="Q435">
        <v>8936.2352331602942</v>
      </c>
      <c r="R435">
        <v>62.535238095238093</v>
      </c>
      <c r="S435">
        <v>55683.521671590875</v>
      </c>
      <c r="T435">
        <v>14.58453900277177</v>
      </c>
      <c r="U435">
        <v>16.31826142137005</v>
      </c>
      <c r="V435">
        <v>7.8433333333333337</v>
      </c>
      <c r="W435">
        <v>130.10620866371198</v>
      </c>
      <c r="X435">
        <v>0.11521068289453483</v>
      </c>
      <c r="Y435">
        <v>0.16859614964520003</v>
      </c>
      <c r="Z435">
        <v>0.28988007914735464</v>
      </c>
      <c r="AA435">
        <v>175.51816247590796</v>
      </c>
      <c r="AB435">
        <v>5.792473598350365</v>
      </c>
      <c r="AC435">
        <v>1.306936047417421</v>
      </c>
      <c r="AD435">
        <v>2.551377846807954</v>
      </c>
      <c r="AE435">
        <v>1.2217378449757812</v>
      </c>
      <c r="AF435">
        <v>84.904761904761898</v>
      </c>
      <c r="AG435">
        <v>2.7498343708251258E-2</v>
      </c>
      <c r="AH435">
        <v>6.7071428571428573</v>
      </c>
      <c r="AI435">
        <v>3.7454781258601502</v>
      </c>
      <c r="AJ435">
        <v>-14508.334761904727</v>
      </c>
      <c r="AK435">
        <v>0.46853123980579869</v>
      </c>
      <c r="AL435">
        <v>10404440.316666666</v>
      </c>
      <c r="AM435">
        <v>1020.4663632857142</v>
      </c>
    </row>
    <row r="436" spans="1:39" ht="15" x14ac:dyDescent="0.25">
      <c r="A436" t="s">
        <v>612</v>
      </c>
      <c r="B436">
        <v>724174.33333333337</v>
      </c>
      <c r="C436">
        <v>0.41192321719798064</v>
      </c>
      <c r="D436">
        <v>739745.85714285716</v>
      </c>
      <c r="E436">
        <v>1.9284962679962927E-3</v>
      </c>
      <c r="F436">
        <v>0.70717823805060409</v>
      </c>
      <c r="G436">
        <v>63.473684210526315</v>
      </c>
      <c r="H436">
        <v>31.022857142857145</v>
      </c>
      <c r="I436">
        <v>0</v>
      </c>
      <c r="J436">
        <v>65.041904761904746</v>
      </c>
      <c r="K436">
        <v>10352.441222592497</v>
      </c>
      <c r="L436">
        <v>1442.2769739047619</v>
      </c>
      <c r="M436">
        <v>1653.917046817033</v>
      </c>
      <c r="N436">
        <v>0.24767442426522801</v>
      </c>
      <c r="O436">
        <v>0.11770656576217423</v>
      </c>
      <c r="P436">
        <v>2.8099130597570754E-3</v>
      </c>
      <c r="Q436">
        <v>9027.7125009277424</v>
      </c>
      <c r="R436">
        <v>85.892380952380947</v>
      </c>
      <c r="S436">
        <v>56357.673167973204</v>
      </c>
      <c r="T436">
        <v>13.164868550899797</v>
      </c>
      <c r="U436">
        <v>16.791675325712131</v>
      </c>
      <c r="V436">
        <v>13.815714285714286</v>
      </c>
      <c r="W436">
        <v>104.3939490986799</v>
      </c>
      <c r="X436">
        <v>0.11693386199219637</v>
      </c>
      <c r="Y436">
        <v>0.15288212037909732</v>
      </c>
      <c r="Z436">
        <v>0.27821424640281256</v>
      </c>
      <c r="AA436">
        <v>160.9785904417036</v>
      </c>
      <c r="AB436">
        <v>6.3852944403766445</v>
      </c>
      <c r="AC436">
        <v>1.4848360047500968</v>
      </c>
      <c r="AD436">
        <v>2.7458481568762574</v>
      </c>
      <c r="AE436">
        <v>1.2208728707582372</v>
      </c>
      <c r="AF436">
        <v>86.285714285714292</v>
      </c>
      <c r="AG436">
        <v>2.050904488470871E-2</v>
      </c>
      <c r="AH436">
        <v>10.558571428571428</v>
      </c>
      <c r="AI436">
        <v>3.9383999904176243</v>
      </c>
      <c r="AJ436">
        <v>-9650.5385714285076</v>
      </c>
      <c r="AK436">
        <v>0.40292714242619099</v>
      </c>
      <c r="AL436">
        <v>14931087.599047622</v>
      </c>
      <c r="AM436">
        <v>1442.2769739047619</v>
      </c>
    </row>
    <row r="437" spans="1:39" ht="15" x14ac:dyDescent="0.25">
      <c r="A437" t="s">
        <v>613</v>
      </c>
      <c r="B437">
        <v>490044.71428571426</v>
      </c>
      <c r="C437">
        <v>0.47454023964225178</v>
      </c>
      <c r="D437">
        <v>424814</v>
      </c>
      <c r="E437">
        <v>1.644457285550195E-3</v>
      </c>
      <c r="F437">
        <v>0.69716040667391166</v>
      </c>
      <c r="G437">
        <v>43.523809523809526</v>
      </c>
      <c r="H437">
        <v>20.882380952380952</v>
      </c>
      <c r="I437">
        <v>0</v>
      </c>
      <c r="J437">
        <v>63.319999999999986</v>
      </c>
      <c r="K437">
        <v>10153.980760654518</v>
      </c>
      <c r="L437">
        <v>1169.8142287142857</v>
      </c>
      <c r="M437">
        <v>1349.2016743419874</v>
      </c>
      <c r="N437">
        <v>0.2588088093671419</v>
      </c>
      <c r="O437">
        <v>0.11976874487049989</v>
      </c>
      <c r="P437">
        <v>2.9140079820593238E-3</v>
      </c>
      <c r="Q437">
        <v>8803.925608599513</v>
      </c>
      <c r="R437">
        <v>70.913333333333341</v>
      </c>
      <c r="S437">
        <v>56145.947400582874</v>
      </c>
      <c r="T437">
        <v>14.119179682778441</v>
      </c>
      <c r="U437">
        <v>16.496393184839977</v>
      </c>
      <c r="V437">
        <v>9.6980952380952381</v>
      </c>
      <c r="W437">
        <v>120.62309144161839</v>
      </c>
      <c r="X437">
        <v>0.1149284874311409</v>
      </c>
      <c r="Y437">
        <v>0.16690729388089989</v>
      </c>
      <c r="Z437">
        <v>0.28847739178263576</v>
      </c>
      <c r="AA437">
        <v>172.67422206581605</v>
      </c>
      <c r="AB437">
        <v>5.9391954350046152</v>
      </c>
      <c r="AC437">
        <v>1.356238287176692</v>
      </c>
      <c r="AD437">
        <v>2.6079304854486125</v>
      </c>
      <c r="AE437">
        <v>1.2231552743502516</v>
      </c>
      <c r="AF437">
        <v>68.047619047619051</v>
      </c>
      <c r="AG437">
        <v>1.7691728175596218E-2</v>
      </c>
      <c r="AH437">
        <v>10.589047619047619</v>
      </c>
      <c r="AI437">
        <v>3.6927368187821314</v>
      </c>
      <c r="AJ437">
        <v>-4947.2719047619612</v>
      </c>
      <c r="AK437">
        <v>0.44653044828475241</v>
      </c>
      <c r="AL437">
        <v>11878271.171904763</v>
      </c>
      <c r="AM437">
        <v>1169.8142287142857</v>
      </c>
    </row>
    <row r="438" spans="1:39" ht="15" x14ac:dyDescent="0.25">
      <c r="A438" t="s">
        <v>614</v>
      </c>
      <c r="B438">
        <v>460645.05</v>
      </c>
      <c r="C438">
        <v>0.52814779126766909</v>
      </c>
      <c r="D438">
        <v>457035.05</v>
      </c>
      <c r="E438">
        <v>2.1164107812698383E-3</v>
      </c>
      <c r="F438">
        <v>0.65633113503026197</v>
      </c>
      <c r="G438">
        <v>24.888888888888889</v>
      </c>
      <c r="H438">
        <v>10.805999999999999</v>
      </c>
      <c r="I438">
        <v>0</v>
      </c>
      <c r="J438">
        <v>61.667999999999978</v>
      </c>
      <c r="K438">
        <v>10513.396327491555</v>
      </c>
      <c r="L438">
        <v>744.7095412000001</v>
      </c>
      <c r="M438">
        <v>865.97900328006722</v>
      </c>
      <c r="N438">
        <v>0.32205509568674778</v>
      </c>
      <c r="O438">
        <v>0.13063679101416623</v>
      </c>
      <c r="P438">
        <v>2.4516626268249564E-3</v>
      </c>
      <c r="Q438">
        <v>9041.1274705789583</v>
      </c>
      <c r="R438">
        <v>48.257500000000007</v>
      </c>
      <c r="S438">
        <v>53725.201264052223</v>
      </c>
      <c r="T438">
        <v>13.614464072942029</v>
      </c>
      <c r="U438">
        <v>15.431995880433092</v>
      </c>
      <c r="V438">
        <v>7.7530000000000001</v>
      </c>
      <c r="W438">
        <v>96.054371365922876</v>
      </c>
      <c r="X438">
        <v>0.11459118597177692</v>
      </c>
      <c r="Y438">
        <v>0.158660170743332</v>
      </c>
      <c r="Z438">
        <v>0.2801715737409689</v>
      </c>
      <c r="AA438">
        <v>189.1654292128465</v>
      </c>
      <c r="AB438">
        <v>6.2040836588622543</v>
      </c>
      <c r="AC438">
        <v>1.4676088584564997</v>
      </c>
      <c r="AD438">
        <v>2.4621028576742363</v>
      </c>
      <c r="AE438">
        <v>1.2377957436949356</v>
      </c>
      <c r="AF438">
        <v>63.6</v>
      </c>
      <c r="AG438">
        <v>2.0474287596899881E-2</v>
      </c>
      <c r="AH438">
        <v>6.9040000000000008</v>
      </c>
      <c r="AI438">
        <v>3.6880623770364185</v>
      </c>
      <c r="AJ438">
        <v>-18437.923499999975</v>
      </c>
      <c r="AK438">
        <v>0.45264329128186781</v>
      </c>
      <c r="AL438">
        <v>7829426.5554999989</v>
      </c>
      <c r="AM438">
        <v>744.7095412000001</v>
      </c>
    </row>
    <row r="439" spans="1:39" ht="15" x14ac:dyDescent="0.25">
      <c r="A439" t="s">
        <v>615</v>
      </c>
      <c r="B439">
        <v>1157085.8</v>
      </c>
      <c r="C439">
        <v>0.44818694641733975</v>
      </c>
      <c r="D439">
        <v>1229706.5</v>
      </c>
      <c r="E439">
        <v>9.444495637016468E-3</v>
      </c>
      <c r="F439">
        <v>0.62873008825635657</v>
      </c>
      <c r="G439">
        <v>38.277777777777779</v>
      </c>
      <c r="H439">
        <v>35.104499999999994</v>
      </c>
      <c r="I439">
        <v>0</v>
      </c>
      <c r="J439">
        <v>-34.486000000000018</v>
      </c>
      <c r="K439">
        <v>12071.563912204991</v>
      </c>
      <c r="L439">
        <v>1411.0300050500002</v>
      </c>
      <c r="M439">
        <v>1788.173469907551</v>
      </c>
      <c r="N439">
        <v>0.61278723886481823</v>
      </c>
      <c r="O439">
        <v>0.16173168219900003</v>
      </c>
      <c r="P439">
        <v>1.9907300269638587E-3</v>
      </c>
      <c r="Q439">
        <v>9525.5517289833351</v>
      </c>
      <c r="R439">
        <v>94.299499999999995</v>
      </c>
      <c r="S439">
        <v>53011.222768943648</v>
      </c>
      <c r="T439">
        <v>13.109825608831438</v>
      </c>
      <c r="U439">
        <v>14.96328193733795</v>
      </c>
      <c r="V439">
        <v>12.539</v>
      </c>
      <c r="W439">
        <v>112.5313027394529</v>
      </c>
      <c r="X439">
        <v>0.10696020659574809</v>
      </c>
      <c r="Y439">
        <v>0.2145510696846922</v>
      </c>
      <c r="Z439">
        <v>0.3272285993489174</v>
      </c>
      <c r="AA439">
        <v>195.10098935865292</v>
      </c>
      <c r="AB439">
        <v>7.5291740955602444</v>
      </c>
      <c r="AC439">
        <v>1.4236649813735058</v>
      </c>
      <c r="AD439">
        <v>2.9686409588172036</v>
      </c>
      <c r="AE439">
        <v>1.5206806643835304</v>
      </c>
      <c r="AF439">
        <v>200.2</v>
      </c>
      <c r="AG439">
        <v>2.0028851625207289E-2</v>
      </c>
      <c r="AH439">
        <v>4.9340000000000002</v>
      </c>
      <c r="AI439">
        <v>2.9371422608362776</v>
      </c>
      <c r="AJ439">
        <v>-31366.315000000061</v>
      </c>
      <c r="AK439">
        <v>0.52895126853426733</v>
      </c>
      <c r="AL439">
        <v>17033338.888000004</v>
      </c>
      <c r="AM439">
        <v>1411.0300050500002</v>
      </c>
    </row>
    <row r="440" spans="1:39" ht="15" x14ac:dyDescent="0.25">
      <c r="A440" t="s">
        <v>617</v>
      </c>
      <c r="B440">
        <v>544998.25</v>
      </c>
      <c r="C440">
        <v>0.36263738940411194</v>
      </c>
      <c r="D440">
        <v>506022.25</v>
      </c>
      <c r="E440">
        <v>3.9947127749091803E-3</v>
      </c>
      <c r="F440">
        <v>0.69696974325341898</v>
      </c>
      <c r="G440">
        <v>46.75</v>
      </c>
      <c r="H440">
        <v>35.011999999999993</v>
      </c>
      <c r="I440">
        <v>0</v>
      </c>
      <c r="J440">
        <v>53.837000000000032</v>
      </c>
      <c r="K440">
        <v>10493.210576876219</v>
      </c>
      <c r="L440">
        <v>1421.74211255</v>
      </c>
      <c r="M440">
        <v>1640.223093128908</v>
      </c>
      <c r="N440">
        <v>0.29239093611316269</v>
      </c>
      <c r="O440">
        <v>0.12674173045124804</v>
      </c>
      <c r="P440">
        <v>2.1764856106357869E-3</v>
      </c>
      <c r="Q440">
        <v>9095.4940431554569</v>
      </c>
      <c r="R440">
        <v>87.058999999999997</v>
      </c>
      <c r="S440">
        <v>56387.375860048931</v>
      </c>
      <c r="T440">
        <v>13.112946392676232</v>
      </c>
      <c r="U440">
        <v>16.330788460124744</v>
      </c>
      <c r="V440">
        <v>12.1465</v>
      </c>
      <c r="W440">
        <v>117.04952970402995</v>
      </c>
      <c r="X440">
        <v>0.11688105291948796</v>
      </c>
      <c r="Y440">
        <v>0.16817050569600114</v>
      </c>
      <c r="Z440">
        <v>0.28961300916897759</v>
      </c>
      <c r="AA440">
        <v>166.60043189912193</v>
      </c>
      <c r="AB440">
        <v>6.1057652096983555</v>
      </c>
      <c r="AC440">
        <v>1.3582455691130966</v>
      </c>
      <c r="AD440">
        <v>2.9300939193292654</v>
      </c>
      <c r="AE440">
        <v>1.1554485013768745</v>
      </c>
      <c r="AF440">
        <v>81.55</v>
      </c>
      <c r="AG440">
        <v>3.2966064590545407E-2</v>
      </c>
      <c r="AH440">
        <v>15.271499999999998</v>
      </c>
      <c r="AI440">
        <v>3.6604895135546349</v>
      </c>
      <c r="AJ440">
        <v>-16178.93200000003</v>
      </c>
      <c r="AK440">
        <v>0.40500273527924657</v>
      </c>
      <c r="AL440">
        <v>14918639.373</v>
      </c>
      <c r="AM440">
        <v>1421.74211255</v>
      </c>
    </row>
    <row r="441" spans="1:39" ht="15" x14ac:dyDescent="0.25">
      <c r="A441" t="s">
        <v>618</v>
      </c>
      <c r="B441">
        <v>504812</v>
      </c>
      <c r="C441">
        <v>0.391982381647976</v>
      </c>
      <c r="D441">
        <v>475316.5</v>
      </c>
      <c r="E441">
        <v>4.5517887837739773E-3</v>
      </c>
      <c r="F441">
        <v>0.64338196522605584</v>
      </c>
      <c r="G441">
        <v>16.772727272727273</v>
      </c>
      <c r="H441">
        <v>93.180909090909068</v>
      </c>
      <c r="I441">
        <v>8.7818181818181813</v>
      </c>
      <c r="J441">
        <v>6.6763636363636749</v>
      </c>
      <c r="K441">
        <v>12282.777800348462</v>
      </c>
      <c r="L441">
        <v>1216.3259936818181</v>
      </c>
      <c r="M441">
        <v>1669.4897711355836</v>
      </c>
      <c r="N441">
        <v>0.91911505766161217</v>
      </c>
      <c r="O441">
        <v>0.17042550964167152</v>
      </c>
      <c r="P441">
        <v>1.4981328423854244E-2</v>
      </c>
      <c r="Q441">
        <v>8948.7591786919147</v>
      </c>
      <c r="R441">
        <v>82.162727272727267</v>
      </c>
      <c r="S441">
        <v>55589.996315515767</v>
      </c>
      <c r="T441">
        <v>12.328085064008233</v>
      </c>
      <c r="U441">
        <v>14.803865865411213</v>
      </c>
      <c r="V441">
        <v>12.255000000000001</v>
      </c>
      <c r="W441">
        <v>99.251407073179763</v>
      </c>
      <c r="X441">
        <v>0.11200831034621912</v>
      </c>
      <c r="Y441">
        <v>0.17020970687653603</v>
      </c>
      <c r="Z441">
        <v>0.28834237499612297</v>
      </c>
      <c r="AA441">
        <v>212.82048747928553</v>
      </c>
      <c r="AB441">
        <v>6.2019487278090937</v>
      </c>
      <c r="AC441">
        <v>1.3776484854870148</v>
      </c>
      <c r="AD441">
        <v>2.7251931008446153</v>
      </c>
      <c r="AE441">
        <v>1.051672496902393</v>
      </c>
      <c r="AF441">
        <v>37</v>
      </c>
      <c r="AG441">
        <v>6.9840417103381125E-2</v>
      </c>
      <c r="AH441">
        <v>41.386363636363633</v>
      </c>
      <c r="AI441">
        <v>2.9379653201649396</v>
      </c>
      <c r="AJ441">
        <v>-47168.240909090848</v>
      </c>
      <c r="AK441">
        <v>0.70128332851963782</v>
      </c>
      <c r="AL441">
        <v>14939861.913181817</v>
      </c>
      <c r="AM441">
        <v>1216.3259936818181</v>
      </c>
    </row>
    <row r="442" spans="1:39" ht="15" x14ac:dyDescent="0.25">
      <c r="A442" t="s">
        <v>619</v>
      </c>
      <c r="B442">
        <v>996345.9</v>
      </c>
      <c r="C442">
        <v>0.27524370906268236</v>
      </c>
      <c r="D442">
        <v>764508.25</v>
      </c>
      <c r="E442">
        <v>2.2747596853080029E-3</v>
      </c>
      <c r="F442">
        <v>0.64509764802434855</v>
      </c>
      <c r="G442">
        <v>40.799999999999997</v>
      </c>
      <c r="H442">
        <v>313.322</v>
      </c>
      <c r="I442">
        <v>91.791500000000013</v>
      </c>
      <c r="J442">
        <v>-151.946</v>
      </c>
      <c r="K442">
        <v>12725.765360686983</v>
      </c>
      <c r="L442">
        <v>3027.6778705999996</v>
      </c>
      <c r="M442">
        <v>4267.4994599071779</v>
      </c>
      <c r="N442">
        <v>0.92818981427607639</v>
      </c>
      <c r="O442">
        <v>0.19148305053506576</v>
      </c>
      <c r="P442">
        <v>3.9121655493861041E-2</v>
      </c>
      <c r="Q442">
        <v>9028.5935665561974</v>
      </c>
      <c r="R442">
        <v>203.15600000000001</v>
      </c>
      <c r="S442">
        <v>57494.859086121018</v>
      </c>
      <c r="T442">
        <v>12.210321132528698</v>
      </c>
      <c r="U442">
        <v>14.903216595128866</v>
      </c>
      <c r="V442">
        <v>27.373000000000001</v>
      </c>
      <c r="W442">
        <v>110.60818582544842</v>
      </c>
      <c r="X442">
        <v>0.11267748038525918</v>
      </c>
      <c r="Y442">
        <v>0.17083918041468921</v>
      </c>
      <c r="Z442">
        <v>0.2895528426293883</v>
      </c>
      <c r="AA442">
        <v>194.32924344867723</v>
      </c>
      <c r="AB442">
        <v>6.7944836656617076</v>
      </c>
      <c r="AC442">
        <v>1.4202758791355081</v>
      </c>
      <c r="AD442">
        <v>2.8668804725151262</v>
      </c>
      <c r="AE442">
        <v>0.8666586381690401</v>
      </c>
      <c r="AF442">
        <v>13.3</v>
      </c>
      <c r="AG442">
        <v>9.5767122284115741E-2</v>
      </c>
      <c r="AH442">
        <v>111.58999999999999</v>
      </c>
      <c r="AI442">
        <v>2.8906818508676113</v>
      </c>
      <c r="AJ442">
        <v>-1602.1015000001062</v>
      </c>
      <c r="AK442">
        <v>0.70499362955284117</v>
      </c>
      <c r="AL442">
        <v>38529518.169000007</v>
      </c>
      <c r="AM442">
        <v>3027.6778705999996</v>
      </c>
    </row>
    <row r="443" spans="1:39" ht="15" x14ac:dyDescent="0.25">
      <c r="A443" t="s">
        <v>620</v>
      </c>
      <c r="B443">
        <v>1384844.4761904762</v>
      </c>
      <c r="C443">
        <v>0.33745089998727429</v>
      </c>
      <c r="D443">
        <v>1311324.1904761905</v>
      </c>
      <c r="E443">
        <v>2.3854588692534596E-3</v>
      </c>
      <c r="F443">
        <v>0.71233916889978954</v>
      </c>
      <c r="G443">
        <v>58.526315789473685</v>
      </c>
      <c r="H443">
        <v>113.91000000000001</v>
      </c>
      <c r="I443">
        <v>0</v>
      </c>
      <c r="J443">
        <v>8.1428571428574514E-2</v>
      </c>
      <c r="K443">
        <v>10714.630675489409</v>
      </c>
      <c r="L443">
        <v>3149.4512767619044</v>
      </c>
      <c r="M443">
        <v>3936.1734032564509</v>
      </c>
      <c r="N443">
        <v>0.55296254945448731</v>
      </c>
      <c r="O443">
        <v>0.15209371175259478</v>
      </c>
      <c r="P443">
        <v>1.9560113799979115E-2</v>
      </c>
      <c r="Q443">
        <v>8573.0997605528519</v>
      </c>
      <c r="R443">
        <v>193.04190476190476</v>
      </c>
      <c r="S443">
        <v>59645.108167977342</v>
      </c>
      <c r="T443">
        <v>12.176236099736549</v>
      </c>
      <c r="U443">
        <v>16.31485806486625</v>
      </c>
      <c r="V443">
        <v>23.415238095238095</v>
      </c>
      <c r="W443">
        <v>134.50434558691936</v>
      </c>
      <c r="X443">
        <v>0.11610161024922053</v>
      </c>
      <c r="Y443">
        <v>0.16027201487994644</v>
      </c>
      <c r="Z443">
        <v>0.28839721172861849</v>
      </c>
      <c r="AA443">
        <v>154.47723462156108</v>
      </c>
      <c r="AB443">
        <v>5.9450949021761916</v>
      </c>
      <c r="AC443">
        <v>1.2611396052164217</v>
      </c>
      <c r="AD443">
        <v>2.7872935176255704</v>
      </c>
      <c r="AE443">
        <v>1.0569255716668409</v>
      </c>
      <c r="AF443">
        <v>38.476190476190474</v>
      </c>
      <c r="AG443">
        <v>4.0504271816387882E-2</v>
      </c>
      <c r="AH443">
        <v>65.114761904761892</v>
      </c>
      <c r="AI443">
        <v>3.1773166992733461</v>
      </c>
      <c r="AJ443">
        <v>5343.590952381026</v>
      </c>
      <c r="AK443">
        <v>0.52812962397330776</v>
      </c>
      <c r="AL443">
        <v>33745207.260952383</v>
      </c>
      <c r="AM443">
        <v>3149.4512767619044</v>
      </c>
    </row>
    <row r="444" spans="1:39" ht="15" x14ac:dyDescent="0.25">
      <c r="A444" t="s">
        <v>621</v>
      </c>
      <c r="B444">
        <v>273282.7</v>
      </c>
      <c r="C444">
        <v>0.38152860171040215</v>
      </c>
      <c r="D444">
        <v>232274.55</v>
      </c>
      <c r="E444">
        <v>4.6919549990257665E-3</v>
      </c>
      <c r="F444">
        <v>0.70192734058091311</v>
      </c>
      <c r="G444">
        <v>37.666666666666664</v>
      </c>
      <c r="H444">
        <v>31.320999999999998</v>
      </c>
      <c r="I444">
        <v>0</v>
      </c>
      <c r="J444">
        <v>42.505500000000012</v>
      </c>
      <c r="K444">
        <v>11035.526702495981</v>
      </c>
      <c r="L444">
        <v>1166.4183835999997</v>
      </c>
      <c r="M444">
        <v>1431.3475376597275</v>
      </c>
      <c r="N444">
        <v>0.49675693854522013</v>
      </c>
      <c r="O444">
        <v>0.15321579637524499</v>
      </c>
      <c r="P444">
        <v>1.3400994205660939E-3</v>
      </c>
      <c r="Q444">
        <v>8992.9530598459442</v>
      </c>
      <c r="R444">
        <v>77.735500000000002</v>
      </c>
      <c r="S444">
        <v>53872.263541110558</v>
      </c>
      <c r="T444">
        <v>11.458085430723415</v>
      </c>
      <c r="U444">
        <v>15.004964058892012</v>
      </c>
      <c r="V444">
        <v>11.529</v>
      </c>
      <c r="W444">
        <v>101.17255474022031</v>
      </c>
      <c r="X444">
        <v>0.11178622355906727</v>
      </c>
      <c r="Y444">
        <v>0.18404883400375591</v>
      </c>
      <c r="Z444">
        <v>0.30054261615171651</v>
      </c>
      <c r="AA444">
        <v>191.30901324727714</v>
      </c>
      <c r="AB444">
        <v>6.1723764269502945</v>
      </c>
      <c r="AC444">
        <v>1.4774124335889882</v>
      </c>
      <c r="AD444">
        <v>2.9030489161037143</v>
      </c>
      <c r="AE444">
        <v>1.3530981156716515</v>
      </c>
      <c r="AF444">
        <v>81.400000000000006</v>
      </c>
      <c r="AG444">
        <v>1.029686781891493E-2</v>
      </c>
      <c r="AH444">
        <v>10.940000000000001</v>
      </c>
      <c r="AI444">
        <v>3.4336285764359107</v>
      </c>
      <c r="AJ444">
        <v>-40930.950499999861</v>
      </c>
      <c r="AK444">
        <v>0.49499510382107187</v>
      </c>
      <c r="AL444">
        <v>12872041.218499999</v>
      </c>
      <c r="AM444">
        <v>1166.4183835999997</v>
      </c>
    </row>
    <row r="445" spans="1:39" ht="15" x14ac:dyDescent="0.25">
      <c r="A445" t="s">
        <v>622</v>
      </c>
      <c r="B445">
        <v>1289770.7142857143</v>
      </c>
      <c r="C445">
        <v>0.29913234961674223</v>
      </c>
      <c r="D445">
        <v>1280814.7142857143</v>
      </c>
      <c r="E445">
        <v>2.5604074845751476E-3</v>
      </c>
      <c r="F445">
        <v>0.73000288311092654</v>
      </c>
      <c r="G445">
        <v>59.05263157894737</v>
      </c>
      <c r="H445">
        <v>110.60714285714286</v>
      </c>
      <c r="I445">
        <v>6.2380952380952384E-2</v>
      </c>
      <c r="J445">
        <v>49.51666666666668</v>
      </c>
      <c r="K445">
        <v>10157.94326529586</v>
      </c>
      <c r="L445">
        <v>3470.1946985714285</v>
      </c>
      <c r="M445">
        <v>4174.6096372916181</v>
      </c>
      <c r="N445">
        <v>0.38551061048898322</v>
      </c>
      <c r="O445">
        <v>0.13344694123088782</v>
      </c>
      <c r="P445">
        <v>2.5373239552581833E-2</v>
      </c>
      <c r="Q445">
        <v>8443.9130673996096</v>
      </c>
      <c r="R445">
        <v>203.23333333333335</v>
      </c>
      <c r="S445">
        <v>60641.628665151467</v>
      </c>
      <c r="T445">
        <v>11.926942993041072</v>
      </c>
      <c r="U445">
        <v>17.074928810421987</v>
      </c>
      <c r="V445">
        <v>23.989999999999995</v>
      </c>
      <c r="W445">
        <v>144.651717322694</v>
      </c>
      <c r="X445">
        <v>0.11614000912736565</v>
      </c>
      <c r="Y445">
        <v>0.15582934391000919</v>
      </c>
      <c r="Z445">
        <v>0.27710191652494198</v>
      </c>
      <c r="AA445">
        <v>144.79946428947909</v>
      </c>
      <c r="AB445">
        <v>6.2936913290199561</v>
      </c>
      <c r="AC445">
        <v>1.3354785569812497</v>
      </c>
      <c r="AD445">
        <v>2.8949501328120615</v>
      </c>
      <c r="AE445">
        <v>1.0770577490522015</v>
      </c>
      <c r="AF445">
        <v>49.666666666666664</v>
      </c>
      <c r="AG445">
        <v>4.637830813502318E-2</v>
      </c>
      <c r="AH445">
        <v>50.465714285714284</v>
      </c>
      <c r="AI445">
        <v>3.38283246704398</v>
      </c>
      <c r="AJ445">
        <v>-17183.577619047603</v>
      </c>
      <c r="AK445">
        <v>0.43863502599020254</v>
      </c>
      <c r="AL445">
        <v>35250040.867619053</v>
      </c>
      <c r="AM445">
        <v>3470.1946985714285</v>
      </c>
    </row>
    <row r="446" spans="1:39" ht="15" x14ac:dyDescent="0.25">
      <c r="A446" t="s">
        <v>623</v>
      </c>
      <c r="B446">
        <v>757347.8</v>
      </c>
      <c r="C446">
        <v>0.28167261670465799</v>
      </c>
      <c r="D446">
        <v>623770.44999999995</v>
      </c>
      <c r="E446">
        <v>3.4949788967537461E-3</v>
      </c>
      <c r="F446">
        <v>0.64600594610539186</v>
      </c>
      <c r="G446">
        <v>38.450000000000003</v>
      </c>
      <c r="H446">
        <v>187.65499999999997</v>
      </c>
      <c r="I446">
        <v>39.729500000000002</v>
      </c>
      <c r="J446">
        <v>-243.30899999999994</v>
      </c>
      <c r="K446">
        <v>12232.654062586684</v>
      </c>
      <c r="L446">
        <v>2491.4728724499996</v>
      </c>
      <c r="M446">
        <v>3465.659983977981</v>
      </c>
      <c r="N446">
        <v>0.94052893947253957</v>
      </c>
      <c r="O446">
        <v>0.18255028125301317</v>
      </c>
      <c r="P446">
        <v>1.1982206420992892E-2</v>
      </c>
      <c r="Q446">
        <v>8794.089984562559</v>
      </c>
      <c r="R446">
        <v>167.51900000000001</v>
      </c>
      <c r="S446">
        <v>55652.456557166646</v>
      </c>
      <c r="T446">
        <v>12.992556068266882</v>
      </c>
      <c r="U446">
        <v>14.872777848781331</v>
      </c>
      <c r="V446">
        <v>23.032</v>
      </c>
      <c r="W446">
        <v>108.17440397924626</v>
      </c>
      <c r="X446">
        <v>0.11257450717248708</v>
      </c>
      <c r="Y446">
        <v>0.17891392658680053</v>
      </c>
      <c r="Z446">
        <v>0.29552934879005666</v>
      </c>
      <c r="AA446">
        <v>197.60205115774551</v>
      </c>
      <c r="AB446">
        <v>6.7985693983884268</v>
      </c>
      <c r="AC446">
        <v>1.4095709661690672</v>
      </c>
      <c r="AD446">
        <v>2.8725783974107095</v>
      </c>
      <c r="AE446">
        <v>1.0105736687397455</v>
      </c>
      <c r="AF446">
        <v>17.399999999999999</v>
      </c>
      <c r="AG446">
        <v>6.7749180490436697E-2</v>
      </c>
      <c r="AH446">
        <v>82.967500000000001</v>
      </c>
      <c r="AI446">
        <v>2.9340139325575132</v>
      </c>
      <c r="AJ446">
        <v>-37792.431500000181</v>
      </c>
      <c r="AK446">
        <v>0.70977025392790905</v>
      </c>
      <c r="AL446">
        <v>30477325.755000003</v>
      </c>
      <c r="AM446">
        <v>2491.4728724499996</v>
      </c>
    </row>
    <row r="447" spans="1:39" ht="15" x14ac:dyDescent="0.25">
      <c r="A447" t="s">
        <v>624</v>
      </c>
      <c r="B447">
        <v>406200</v>
      </c>
      <c r="C447">
        <v>0.34931511004610671</v>
      </c>
      <c r="D447">
        <v>449814.23809523811</v>
      </c>
      <c r="E447">
        <v>3.016671268280736E-3</v>
      </c>
      <c r="F447">
        <v>0.7339357874888448</v>
      </c>
      <c r="G447">
        <v>62.952380952380949</v>
      </c>
      <c r="H447">
        <v>44.670952380952386</v>
      </c>
      <c r="I447">
        <v>0</v>
      </c>
      <c r="J447">
        <v>103.72666666666667</v>
      </c>
      <c r="K447">
        <v>9964.7287516868273</v>
      </c>
      <c r="L447">
        <v>1644.6165324285716</v>
      </c>
      <c r="M447">
        <v>1937.8472261091531</v>
      </c>
      <c r="N447">
        <v>0.32432224927981257</v>
      </c>
      <c r="O447">
        <v>0.13589204958977816</v>
      </c>
      <c r="P447">
        <v>2.1240611862868171E-3</v>
      </c>
      <c r="Q447">
        <v>8456.8883580647071</v>
      </c>
      <c r="R447">
        <v>97.181904761904761</v>
      </c>
      <c r="S447">
        <v>55216.886418204449</v>
      </c>
      <c r="T447">
        <v>12.941366705539933</v>
      </c>
      <c r="U447">
        <v>16.923073657157417</v>
      </c>
      <c r="V447">
        <v>14.737619047619049</v>
      </c>
      <c r="W447">
        <v>111.59309567675852</v>
      </c>
      <c r="X447">
        <v>0.11787925247441992</v>
      </c>
      <c r="Y447">
        <v>0.15720790020245592</v>
      </c>
      <c r="Z447">
        <v>0.28148643624003034</v>
      </c>
      <c r="AA447">
        <v>163.59870982193749</v>
      </c>
      <c r="AB447">
        <v>5.736619498424834</v>
      </c>
      <c r="AC447">
        <v>1.4032929294538246</v>
      </c>
      <c r="AD447">
        <v>2.8939873473505364</v>
      </c>
      <c r="AE447">
        <v>1.2674074664798962</v>
      </c>
      <c r="AF447">
        <v>78.19047619047619</v>
      </c>
      <c r="AG447">
        <v>2.1453456723539151E-2</v>
      </c>
      <c r="AH447">
        <v>16.204000000000001</v>
      </c>
      <c r="AI447">
        <v>3.4927017470033777</v>
      </c>
      <c r="AJ447">
        <v>4587.1390476190718</v>
      </c>
      <c r="AK447">
        <v>0.44590957836678269</v>
      </c>
      <c r="AL447">
        <v>16388157.646190479</v>
      </c>
      <c r="AM447">
        <v>1644.6165324285716</v>
      </c>
    </row>
    <row r="448" spans="1:39" ht="15" x14ac:dyDescent="0.25">
      <c r="A448" t="s">
        <v>625</v>
      </c>
      <c r="B448">
        <v>2613288.9523809524</v>
      </c>
      <c r="C448">
        <v>0.33239864041992095</v>
      </c>
      <c r="D448">
        <v>2569152.4285714286</v>
      </c>
      <c r="E448">
        <v>1.132774055576227E-3</v>
      </c>
      <c r="F448">
        <v>0.72508940959002721</v>
      </c>
      <c r="G448">
        <v>129.42857142857142</v>
      </c>
      <c r="H448">
        <v>337.34666666666664</v>
      </c>
      <c r="I448">
        <v>56.804285714285712</v>
      </c>
      <c r="J448">
        <v>-4.5452380952380338</v>
      </c>
      <c r="K448">
        <v>10974.901872256525</v>
      </c>
      <c r="L448">
        <v>5654.2657160952385</v>
      </c>
      <c r="M448">
        <v>7194.6030129424744</v>
      </c>
      <c r="N448">
        <v>0.56740041783404305</v>
      </c>
      <c r="O448">
        <v>0.16364974136493751</v>
      </c>
      <c r="P448">
        <v>3.4913236754528669E-2</v>
      </c>
      <c r="Q448">
        <v>8625.2168857931247</v>
      </c>
      <c r="R448">
        <v>345.01095238095246</v>
      </c>
      <c r="S448">
        <v>60434.657471191385</v>
      </c>
      <c r="T448">
        <v>11.620197012379178</v>
      </c>
      <c r="U448">
        <v>16.388655713897283</v>
      </c>
      <c r="V448">
        <v>38.038571428571423</v>
      </c>
      <c r="W448">
        <v>148.64558535571666</v>
      </c>
      <c r="X448">
        <v>0.11652918723209754</v>
      </c>
      <c r="Y448">
        <v>0.15143620041093747</v>
      </c>
      <c r="Z448">
        <v>0.27539496416174408</v>
      </c>
      <c r="AA448">
        <v>155.26695474331183</v>
      </c>
      <c r="AB448">
        <v>6.1781779256211093</v>
      </c>
      <c r="AC448">
        <v>1.353230223168566</v>
      </c>
      <c r="AD448">
        <v>3.1399853870072754</v>
      </c>
      <c r="AE448">
        <v>0.8559869416948328</v>
      </c>
      <c r="AF448">
        <v>23.333333333333332</v>
      </c>
      <c r="AG448">
        <v>8.7628012802734967E-2</v>
      </c>
      <c r="AH448">
        <v>124.34904761904761</v>
      </c>
      <c r="AI448">
        <v>2.9523925072817252</v>
      </c>
      <c r="AJ448">
        <v>166474.87857142836</v>
      </c>
      <c r="AK448">
        <v>0.52931184906122131</v>
      </c>
      <c r="AL448">
        <v>62055011.39380952</v>
      </c>
      <c r="AM448">
        <v>5654.2657160952385</v>
      </c>
    </row>
    <row r="449" spans="1:39" ht="15" x14ac:dyDescent="0.25">
      <c r="A449" t="s">
        <v>626</v>
      </c>
      <c r="B449">
        <v>283463.05</v>
      </c>
      <c r="C449">
        <v>0.28523569615537647</v>
      </c>
      <c r="D449">
        <v>281528.15000000002</v>
      </c>
      <c r="E449">
        <v>5.2155387314234596E-3</v>
      </c>
      <c r="F449">
        <v>0.7321021746404941</v>
      </c>
      <c r="G449">
        <v>44.833333333333336</v>
      </c>
      <c r="H449">
        <v>45.612000000000002</v>
      </c>
      <c r="I449">
        <v>0.05</v>
      </c>
      <c r="J449">
        <v>-29.289499999999975</v>
      </c>
      <c r="K449">
        <v>10988.390930948026</v>
      </c>
      <c r="L449">
        <v>1866.2723257999999</v>
      </c>
      <c r="M449">
        <v>2332.4288204310897</v>
      </c>
      <c r="N449">
        <v>0.51259254615476646</v>
      </c>
      <c r="O449">
        <v>0.16732789608619289</v>
      </c>
      <c r="P449">
        <v>6.7192186406261076E-3</v>
      </c>
      <c r="Q449">
        <v>8792.2639781606504</v>
      </c>
      <c r="R449">
        <v>121.9135</v>
      </c>
      <c r="S449">
        <v>55668.177437281338</v>
      </c>
      <c r="T449">
        <v>13.938981326924415</v>
      </c>
      <c r="U449">
        <v>15.308167887887722</v>
      </c>
      <c r="V449">
        <v>15.666</v>
      </c>
      <c r="W449">
        <v>119.12883478871443</v>
      </c>
      <c r="X449">
        <v>0.11474196151376866</v>
      </c>
      <c r="Y449">
        <v>0.17951615790825426</v>
      </c>
      <c r="Z449">
        <v>0.30028736075541995</v>
      </c>
      <c r="AA449">
        <v>184.91802896560958</v>
      </c>
      <c r="AB449">
        <v>5.4770932903785887</v>
      </c>
      <c r="AC449">
        <v>1.4381810981161223</v>
      </c>
      <c r="AD449">
        <v>2.7589523087595338</v>
      </c>
      <c r="AE449">
        <v>1.189166650838946</v>
      </c>
      <c r="AF449">
        <v>102.7</v>
      </c>
      <c r="AG449">
        <v>2.2405059754664714E-2</v>
      </c>
      <c r="AH449">
        <v>9.2195</v>
      </c>
      <c r="AI449">
        <v>3.3157847850089328</v>
      </c>
      <c r="AJ449">
        <v>-27861.091499999864</v>
      </c>
      <c r="AK449">
        <v>0.54336196002595671</v>
      </c>
      <c r="AL449">
        <v>20507329.899500001</v>
      </c>
      <c r="AM449">
        <v>1866.2723257999999</v>
      </c>
    </row>
    <row r="450" spans="1:39" ht="15" x14ac:dyDescent="0.25">
      <c r="A450" t="s">
        <v>628</v>
      </c>
      <c r="B450">
        <v>162363.9</v>
      </c>
      <c r="C450">
        <v>0.37355612825027401</v>
      </c>
      <c r="D450">
        <v>254684.75</v>
      </c>
      <c r="E450">
        <v>2.0863331435831624E-3</v>
      </c>
      <c r="F450">
        <v>0.69225512596991168</v>
      </c>
      <c r="G450">
        <v>46.3</v>
      </c>
      <c r="H450">
        <v>27.240500000000004</v>
      </c>
      <c r="I450">
        <v>0</v>
      </c>
      <c r="J450">
        <v>19.21050000000001</v>
      </c>
      <c r="K450">
        <v>10976.693726578729</v>
      </c>
      <c r="L450">
        <v>1013.7580308500001</v>
      </c>
      <c r="M450">
        <v>1210.5946682154499</v>
      </c>
      <c r="N450">
        <v>0.40391966996963591</v>
      </c>
      <c r="O450">
        <v>0.14147641033210365</v>
      </c>
      <c r="P450">
        <v>8.8749324061643254E-4</v>
      </c>
      <c r="Q450">
        <v>9191.9382347053233</v>
      </c>
      <c r="R450">
        <v>66.526500000000013</v>
      </c>
      <c r="S450">
        <v>55051.482619707938</v>
      </c>
      <c r="T450">
        <v>13.855380938423036</v>
      </c>
      <c r="U450">
        <v>15.238409218131123</v>
      </c>
      <c r="V450">
        <v>9.1414999999999988</v>
      </c>
      <c r="W450">
        <v>110.89624578570255</v>
      </c>
      <c r="X450">
        <v>0.12091024384114163</v>
      </c>
      <c r="Y450">
        <v>0.17796972901755376</v>
      </c>
      <c r="Z450">
        <v>0.30544254752938188</v>
      </c>
      <c r="AA450">
        <v>190.54892205197467</v>
      </c>
      <c r="AB450">
        <v>5.8944780440077551</v>
      </c>
      <c r="AC450">
        <v>1.2701456019423252</v>
      </c>
      <c r="AD450">
        <v>2.6416479923176674</v>
      </c>
      <c r="AE450">
        <v>1.340105680314116</v>
      </c>
      <c r="AF450">
        <v>79.900000000000006</v>
      </c>
      <c r="AG450">
        <v>2.7167100895615491E-2</v>
      </c>
      <c r="AH450">
        <v>7.6880000000000006</v>
      </c>
      <c r="AI450">
        <v>3.4028878495095358</v>
      </c>
      <c r="AJ450">
        <v>-1665.4180000000633</v>
      </c>
      <c r="AK450">
        <v>0.44997369250132291</v>
      </c>
      <c r="AL450">
        <v>11127711.4175</v>
      </c>
      <c r="AM450">
        <v>1013.7580308500001</v>
      </c>
    </row>
    <row r="451" spans="1:39" ht="15" x14ac:dyDescent="0.25">
      <c r="A451" t="s">
        <v>629</v>
      </c>
      <c r="B451">
        <v>272200.42857142858</v>
      </c>
      <c r="C451">
        <v>0.3716243538296416</v>
      </c>
      <c r="D451">
        <v>316877</v>
      </c>
      <c r="E451">
        <v>3.2128605420311579E-3</v>
      </c>
      <c r="F451">
        <v>0.72665888381508681</v>
      </c>
      <c r="G451">
        <v>63.736842105263158</v>
      </c>
      <c r="H451">
        <v>35.404761904761905</v>
      </c>
      <c r="I451">
        <v>0</v>
      </c>
      <c r="J451">
        <v>82.418571428571425</v>
      </c>
      <c r="K451">
        <v>10457.859615472365</v>
      </c>
      <c r="L451">
        <v>1520.5972473333334</v>
      </c>
      <c r="M451">
        <v>1805.7589980233599</v>
      </c>
      <c r="N451">
        <v>0.3519066467909166</v>
      </c>
      <c r="O451">
        <v>0.1395169967656725</v>
      </c>
      <c r="P451">
        <v>1.4761125723606395E-3</v>
      </c>
      <c r="Q451">
        <v>8806.375912673142</v>
      </c>
      <c r="R451">
        <v>94.565714285714279</v>
      </c>
      <c r="S451">
        <v>55457.859462807421</v>
      </c>
      <c r="T451">
        <v>12.703184482446069</v>
      </c>
      <c r="U451">
        <v>16.079794445787257</v>
      </c>
      <c r="V451">
        <v>13.277619047619046</v>
      </c>
      <c r="W451">
        <v>114.52333749596527</v>
      </c>
      <c r="X451">
        <v>0.11457262518826336</v>
      </c>
      <c r="Y451">
        <v>0.17509068136006742</v>
      </c>
      <c r="Z451">
        <v>0.29642275742968138</v>
      </c>
      <c r="AA451">
        <v>171.89370538219666</v>
      </c>
      <c r="AB451">
        <v>6.2607538673234462</v>
      </c>
      <c r="AC451">
        <v>1.3817173665235745</v>
      </c>
      <c r="AD451">
        <v>2.8398163163692929</v>
      </c>
      <c r="AE451">
        <v>1.203014108846443</v>
      </c>
      <c r="AF451">
        <v>82.714285714285708</v>
      </c>
      <c r="AG451">
        <v>1.3873862523601692E-2</v>
      </c>
      <c r="AH451">
        <v>14.264285714285712</v>
      </c>
      <c r="AI451">
        <v>3.5648318548197166</v>
      </c>
      <c r="AJ451">
        <v>-16400.687619047705</v>
      </c>
      <c r="AK451">
        <v>0.4594379656054709</v>
      </c>
      <c r="AL451">
        <v>15902192.544285715</v>
      </c>
      <c r="AM451">
        <v>1520.5972473333334</v>
      </c>
    </row>
    <row r="452" spans="1:39" ht="15" x14ac:dyDescent="0.25">
      <c r="A452" t="s">
        <v>630</v>
      </c>
      <c r="B452">
        <v>187973.45</v>
      </c>
      <c r="C452">
        <v>0.30034858684663318</v>
      </c>
      <c r="D452">
        <v>186477.7</v>
      </c>
      <c r="E452">
        <v>3.6260311559368299E-3</v>
      </c>
      <c r="F452">
        <v>0.70014073215134165</v>
      </c>
      <c r="G452">
        <v>41.15</v>
      </c>
      <c r="H452">
        <v>27.535500000000003</v>
      </c>
      <c r="I452">
        <v>0</v>
      </c>
      <c r="J452">
        <v>14.460000000000008</v>
      </c>
      <c r="K452">
        <v>10905.199427748807</v>
      </c>
      <c r="L452">
        <v>1103.3924043499999</v>
      </c>
      <c r="M452">
        <v>1322.2189527279838</v>
      </c>
      <c r="N452">
        <v>0.38962905921330765</v>
      </c>
      <c r="O452">
        <v>0.14629228922877172</v>
      </c>
      <c r="P452">
        <v>3.5520846296824525E-3</v>
      </c>
      <c r="Q452">
        <v>9100.3945993016296</v>
      </c>
      <c r="R452">
        <v>70.991500000000002</v>
      </c>
      <c r="S452">
        <v>55105.346358366849</v>
      </c>
      <c r="T452">
        <v>14.048865004965384</v>
      </c>
      <c r="U452">
        <v>15.54259882309854</v>
      </c>
      <c r="V452">
        <v>11.032999999999999</v>
      </c>
      <c r="W452">
        <v>100.0083752696456</v>
      </c>
      <c r="X452">
        <v>0.11352295864832264</v>
      </c>
      <c r="Y452">
        <v>0.17967163126598754</v>
      </c>
      <c r="Z452">
        <v>0.29981539741331936</v>
      </c>
      <c r="AA452">
        <v>184.76201140798619</v>
      </c>
      <c r="AB452">
        <v>5.3469410345081316</v>
      </c>
      <c r="AC452">
        <v>1.2065117602334878</v>
      </c>
      <c r="AD452">
        <v>2.5989803595516645</v>
      </c>
      <c r="AE452">
        <v>1.3004876268081884</v>
      </c>
      <c r="AF452">
        <v>81.05</v>
      </c>
      <c r="AG452">
        <v>2.7629660541814531E-2</v>
      </c>
      <c r="AH452">
        <v>8.7275000000000009</v>
      </c>
      <c r="AI452">
        <v>3.6142108317190829</v>
      </c>
      <c r="AJ452">
        <v>-13462.176500000001</v>
      </c>
      <c r="AK452">
        <v>0.44347197713343689</v>
      </c>
      <c r="AL452">
        <v>12032714.216500001</v>
      </c>
      <c r="AM452">
        <v>1103.3924043499999</v>
      </c>
    </row>
    <row r="453" spans="1:39" ht="15" x14ac:dyDescent="0.25">
      <c r="A453" t="s">
        <v>631</v>
      </c>
      <c r="B453">
        <v>503074.25</v>
      </c>
      <c r="C453">
        <v>0.2893904807928141</v>
      </c>
      <c r="D453">
        <v>420165.9</v>
      </c>
      <c r="E453">
        <v>4.0020827055614432E-3</v>
      </c>
      <c r="F453">
        <v>0.70289943137349375</v>
      </c>
      <c r="G453">
        <v>67.5</v>
      </c>
      <c r="H453">
        <v>42.13</v>
      </c>
      <c r="I453">
        <v>2.8999999999999998E-2</v>
      </c>
      <c r="J453">
        <v>39.280499999999989</v>
      </c>
      <c r="K453">
        <v>10613.500145880582</v>
      </c>
      <c r="L453">
        <v>1819.75192915</v>
      </c>
      <c r="M453">
        <v>2134.0047032671691</v>
      </c>
      <c r="N453">
        <v>0.34993486384017447</v>
      </c>
      <c r="O453">
        <v>0.13000637252271272</v>
      </c>
      <c r="P453">
        <v>2.9113201173934862E-3</v>
      </c>
      <c r="Q453">
        <v>9050.5598867379667</v>
      </c>
      <c r="R453">
        <v>112.40149999999998</v>
      </c>
      <c r="S453">
        <v>55845.917550032689</v>
      </c>
      <c r="T453">
        <v>12.650187052663886</v>
      </c>
      <c r="U453">
        <v>16.189747727121077</v>
      </c>
      <c r="V453">
        <v>13.8</v>
      </c>
      <c r="W453">
        <v>131.86608182246377</v>
      </c>
      <c r="X453">
        <v>0.11263864771609668</v>
      </c>
      <c r="Y453">
        <v>0.16307230252203436</v>
      </c>
      <c r="Z453">
        <v>0.29498531380655807</v>
      </c>
      <c r="AA453">
        <v>163.73075100361132</v>
      </c>
      <c r="AB453">
        <v>6.4678448115426326</v>
      </c>
      <c r="AC453">
        <v>1.4074970527708821</v>
      </c>
      <c r="AD453">
        <v>3.1592181691284114</v>
      </c>
      <c r="AE453">
        <v>1.2474489016940555</v>
      </c>
      <c r="AF453">
        <v>128.65</v>
      </c>
      <c r="AG453">
        <v>1.7301761222566565E-2</v>
      </c>
      <c r="AH453">
        <v>11.519499999999999</v>
      </c>
      <c r="AI453">
        <v>3.3991930233531797</v>
      </c>
      <c r="AJ453">
        <v>-27496.265999999945</v>
      </c>
      <c r="AK453">
        <v>0.44760206552037218</v>
      </c>
      <c r="AL453">
        <v>19313937.365500003</v>
      </c>
      <c r="AM453">
        <v>1819.75192915</v>
      </c>
    </row>
    <row r="454" spans="1:39" ht="15" x14ac:dyDescent="0.25">
      <c r="A454" t="s">
        <v>632</v>
      </c>
      <c r="B454">
        <v>599602.28571428568</v>
      </c>
      <c r="C454">
        <v>0.38833350276237749</v>
      </c>
      <c r="D454">
        <v>686293.76190476189</v>
      </c>
      <c r="E454">
        <v>9.4126512067862211E-3</v>
      </c>
      <c r="F454">
        <v>0.68408450832866519</v>
      </c>
      <c r="G454">
        <v>68.333333333333329</v>
      </c>
      <c r="H454">
        <v>38.99666666666667</v>
      </c>
      <c r="I454">
        <v>0</v>
      </c>
      <c r="J454">
        <v>-30.01761904761905</v>
      </c>
      <c r="K454">
        <v>11287.296031022055</v>
      </c>
      <c r="L454">
        <v>1554.3652659523809</v>
      </c>
      <c r="M454">
        <v>1929.9882590014258</v>
      </c>
      <c r="N454">
        <v>0.52239408073788696</v>
      </c>
      <c r="O454">
        <v>0.16061559080892246</v>
      </c>
      <c r="P454">
        <v>6.3062451556812667E-3</v>
      </c>
      <c r="Q454">
        <v>9090.5117247813723</v>
      </c>
      <c r="R454">
        <v>101.73285714285714</v>
      </c>
      <c r="S454">
        <v>55298.821095399246</v>
      </c>
      <c r="T454">
        <v>12.488824605994221</v>
      </c>
      <c r="U454">
        <v>15.278891300277568</v>
      </c>
      <c r="V454">
        <v>13.040476190476191</v>
      </c>
      <c r="W454">
        <v>119.19543759357312</v>
      </c>
      <c r="X454">
        <v>0.11260646986007741</v>
      </c>
      <c r="Y454">
        <v>0.18822485114313486</v>
      </c>
      <c r="Z454">
        <v>0.30764229286888245</v>
      </c>
      <c r="AA454">
        <v>191.55027570412571</v>
      </c>
      <c r="AB454">
        <v>6.3099655834822466</v>
      </c>
      <c r="AC454">
        <v>1.2225410918252013</v>
      </c>
      <c r="AD454">
        <v>2.7540949370661849</v>
      </c>
      <c r="AE454">
        <v>1.2859831606659244</v>
      </c>
      <c r="AF454">
        <v>120.9047619047619</v>
      </c>
      <c r="AG454">
        <v>1.7952084854405664E-2</v>
      </c>
      <c r="AH454">
        <v>9.7414285714285711</v>
      </c>
      <c r="AI454">
        <v>3.2063202002744866</v>
      </c>
      <c r="AJ454">
        <v>-26339.079523809487</v>
      </c>
      <c r="AK454">
        <v>0.49368915867603375</v>
      </c>
      <c r="AL454">
        <v>17544580.897142857</v>
      </c>
      <c r="AM454">
        <v>1554.3652659523809</v>
      </c>
    </row>
    <row r="455" spans="1:39" ht="15" x14ac:dyDescent="0.25">
      <c r="A455" t="s">
        <v>633</v>
      </c>
      <c r="B455">
        <v>418653.1</v>
      </c>
      <c r="C455">
        <v>0.30542595612327023</v>
      </c>
      <c r="D455">
        <v>305879.45</v>
      </c>
      <c r="E455">
        <v>8.1861470710514941E-3</v>
      </c>
      <c r="F455">
        <v>0.69605838515654117</v>
      </c>
      <c r="G455">
        <v>25.944444444444443</v>
      </c>
      <c r="H455">
        <v>50.990499999999997</v>
      </c>
      <c r="I455">
        <v>0.30349999999999999</v>
      </c>
      <c r="J455">
        <v>-78.787999999999982</v>
      </c>
      <c r="K455">
        <v>12204.274432406635</v>
      </c>
      <c r="L455">
        <v>1525.8890279499999</v>
      </c>
      <c r="M455">
        <v>2084.6022096160227</v>
      </c>
      <c r="N455">
        <v>0.92494836803181157</v>
      </c>
      <c r="O455">
        <v>0.17139667391236382</v>
      </c>
      <c r="P455">
        <v>1.3962439345030872E-3</v>
      </c>
      <c r="Q455">
        <v>8933.2959375161481</v>
      </c>
      <c r="R455">
        <v>107.00149999999999</v>
      </c>
      <c r="S455">
        <v>53766.964547225965</v>
      </c>
      <c r="T455">
        <v>12.637673303645276</v>
      </c>
      <c r="U455">
        <v>14.260445208244745</v>
      </c>
      <c r="V455">
        <v>12.795</v>
      </c>
      <c r="W455">
        <v>119.25666494333724</v>
      </c>
      <c r="X455">
        <v>0.11345667378609857</v>
      </c>
      <c r="Y455">
        <v>0.19460383337445142</v>
      </c>
      <c r="Z455">
        <v>0.31290375739198284</v>
      </c>
      <c r="AA455">
        <v>195.29837658008569</v>
      </c>
      <c r="AB455">
        <v>6.5708181074292229</v>
      </c>
      <c r="AC455">
        <v>1.4187549363908798</v>
      </c>
      <c r="AD455">
        <v>3.1136053434244855</v>
      </c>
      <c r="AE455">
        <v>1.2712339443140208</v>
      </c>
      <c r="AF455">
        <v>56</v>
      </c>
      <c r="AG455">
        <v>3.0680389180356767E-2</v>
      </c>
      <c r="AH455">
        <v>43.274000000000001</v>
      </c>
      <c r="AI455">
        <v>2.8552330431092638</v>
      </c>
      <c r="AJ455">
        <v>-66817.663499999908</v>
      </c>
      <c r="AK455">
        <v>0.68652618807093491</v>
      </c>
      <c r="AL455">
        <v>18622368.4505</v>
      </c>
      <c r="AM455">
        <v>1525.8890279499999</v>
      </c>
    </row>
    <row r="456" spans="1:39" ht="15" x14ac:dyDescent="0.25">
      <c r="A456" t="s">
        <v>634</v>
      </c>
      <c r="B456">
        <v>504029.1</v>
      </c>
      <c r="C456">
        <v>0.3612237892377807</v>
      </c>
      <c r="D456">
        <v>381947.9</v>
      </c>
      <c r="E456">
        <v>5.7220695687800922E-3</v>
      </c>
      <c r="F456">
        <v>0.72614760237254394</v>
      </c>
      <c r="G456">
        <v>69.526315789473685</v>
      </c>
      <c r="H456">
        <v>65.179500000000004</v>
      </c>
      <c r="I456">
        <v>7.9000000000000001E-2</v>
      </c>
      <c r="J456">
        <v>29.426000000000016</v>
      </c>
      <c r="K456">
        <v>10313.274165225659</v>
      </c>
      <c r="L456">
        <v>2345.9380251500002</v>
      </c>
      <c r="M456">
        <v>2823.6361773128519</v>
      </c>
      <c r="N456">
        <v>0.4015624222808552</v>
      </c>
      <c r="O456">
        <v>0.14268961445756717</v>
      </c>
      <c r="P456">
        <v>5.0989209526262581E-3</v>
      </c>
      <c r="Q456">
        <v>8568.4913029499439</v>
      </c>
      <c r="R456">
        <v>142.62849999999997</v>
      </c>
      <c r="S456">
        <v>57236.189537855331</v>
      </c>
      <c r="T456">
        <v>13.528852929113045</v>
      </c>
      <c r="U456">
        <v>16.44789102563653</v>
      </c>
      <c r="V456">
        <v>16.96</v>
      </c>
      <c r="W456">
        <v>138.32181752063681</v>
      </c>
      <c r="X456">
        <v>0.11570005888409467</v>
      </c>
      <c r="Y456">
        <v>0.16429796083922038</v>
      </c>
      <c r="Z456">
        <v>0.28715538875587998</v>
      </c>
      <c r="AA456">
        <v>159.81266170747546</v>
      </c>
      <c r="AB456">
        <v>6.1701548249102594</v>
      </c>
      <c r="AC456">
        <v>1.29765417808939</v>
      </c>
      <c r="AD456">
        <v>2.9135281664482142</v>
      </c>
      <c r="AE456">
        <v>1.2623192685518796</v>
      </c>
      <c r="AF456">
        <v>88.35</v>
      </c>
      <c r="AG456">
        <v>2.527465186805173E-2</v>
      </c>
      <c r="AH456">
        <v>17.3415</v>
      </c>
      <c r="AI456">
        <v>3.449190576509122</v>
      </c>
      <c r="AJ456">
        <v>-13023.942499999888</v>
      </c>
      <c r="AK456">
        <v>0.46580573620184107</v>
      </c>
      <c r="AL456">
        <v>24194302.028000001</v>
      </c>
      <c r="AM456">
        <v>2345.9380251500002</v>
      </c>
    </row>
    <row r="457" spans="1:39" ht="15" x14ac:dyDescent="0.25">
      <c r="A457" t="s">
        <v>635</v>
      </c>
      <c r="B457">
        <v>253381.45454545456</v>
      </c>
      <c r="C457">
        <v>0.3939551348589671</v>
      </c>
      <c r="D457">
        <v>273854.04545454547</v>
      </c>
      <c r="E457">
        <v>5.9527648588151624E-3</v>
      </c>
      <c r="F457">
        <v>0.72024822077717954</v>
      </c>
      <c r="G457">
        <v>31.09090909090909</v>
      </c>
      <c r="H457">
        <v>43.21</v>
      </c>
      <c r="I457">
        <v>5.4545454545454541E-3</v>
      </c>
      <c r="J457">
        <v>77.773636363636342</v>
      </c>
      <c r="K457">
        <v>10619.369074589427</v>
      </c>
      <c r="L457">
        <v>1736.0029350454543</v>
      </c>
      <c r="M457">
        <v>2086.7038162571948</v>
      </c>
      <c r="N457">
        <v>0.40580623124439258</v>
      </c>
      <c r="O457">
        <v>0.13780831636413918</v>
      </c>
      <c r="P457">
        <v>3.6057042096793433E-3</v>
      </c>
      <c r="Q457">
        <v>8834.6298780842226</v>
      </c>
      <c r="R457">
        <v>106.45954545454546</v>
      </c>
      <c r="S457">
        <v>58206.367600155427</v>
      </c>
      <c r="T457">
        <v>13.668871231496388</v>
      </c>
      <c r="U457">
        <v>16.306691219028998</v>
      </c>
      <c r="V457">
        <v>13.271363636363638</v>
      </c>
      <c r="W457">
        <v>130.80818087817244</v>
      </c>
      <c r="X457">
        <v>0.11523647637740826</v>
      </c>
      <c r="Y457">
        <v>0.16123233074585183</v>
      </c>
      <c r="Z457">
        <v>0.28212159209753862</v>
      </c>
      <c r="AA457">
        <v>174.59378210894675</v>
      </c>
      <c r="AB457">
        <v>6.1685233313192649</v>
      </c>
      <c r="AC457">
        <v>1.2847188875626734</v>
      </c>
      <c r="AD457">
        <v>3.283112853637252</v>
      </c>
      <c r="AE457">
        <v>1.1308093903361767</v>
      </c>
      <c r="AF457">
        <v>54.727272727272727</v>
      </c>
      <c r="AG457">
        <v>2.2668827499089814E-2</v>
      </c>
      <c r="AH457">
        <v>27.735454545454544</v>
      </c>
      <c r="AI457">
        <v>3.2787343006021934</v>
      </c>
      <c r="AJ457">
        <v>5903.9195454545552</v>
      </c>
      <c r="AK457">
        <v>0.44501100110189395</v>
      </c>
      <c r="AL457">
        <v>18435255.881818179</v>
      </c>
      <c r="AM457">
        <v>1736.0029350454543</v>
      </c>
    </row>
    <row r="458" spans="1:39" ht="15" x14ac:dyDescent="0.25">
      <c r="A458" t="s">
        <v>636</v>
      </c>
      <c r="B458">
        <v>1344740.9</v>
      </c>
      <c r="C458">
        <v>0.44772361545402561</v>
      </c>
      <c r="D458">
        <v>1403343.9</v>
      </c>
      <c r="E458">
        <v>1.0784159388603776E-2</v>
      </c>
      <c r="F458">
        <v>0.59911824156895921</v>
      </c>
      <c r="G458">
        <v>26.333333333333332</v>
      </c>
      <c r="H458">
        <v>25.317500000000003</v>
      </c>
      <c r="I458">
        <v>0</v>
      </c>
      <c r="J458">
        <v>-30.798000000000016</v>
      </c>
      <c r="K458">
        <v>12811.611989087485</v>
      </c>
      <c r="L458">
        <v>1130.55404385</v>
      </c>
      <c r="M458">
        <v>1413.7077706409143</v>
      </c>
      <c r="N458">
        <v>0.5182121433176986</v>
      </c>
      <c r="O458">
        <v>0.16618737951719548</v>
      </c>
      <c r="P458">
        <v>2.6440581644556998E-3</v>
      </c>
      <c r="Q458">
        <v>10245.554309950121</v>
      </c>
      <c r="R458">
        <v>76.326999999999998</v>
      </c>
      <c r="S458">
        <v>52782.680814128689</v>
      </c>
      <c r="T458">
        <v>13.243020163244987</v>
      </c>
      <c r="U458">
        <v>14.811980607779688</v>
      </c>
      <c r="V458">
        <v>11.086500000000001</v>
      </c>
      <c r="W458">
        <v>101.9757402110675</v>
      </c>
      <c r="X458">
        <v>0.10776311874400421</v>
      </c>
      <c r="Y458">
        <v>0.21012840592756674</v>
      </c>
      <c r="Z458">
        <v>0.32529392632549414</v>
      </c>
      <c r="AA458">
        <v>208.92172407402248</v>
      </c>
      <c r="AB458">
        <v>7.6987770838193326</v>
      </c>
      <c r="AC458">
        <v>1.5093022697549887</v>
      </c>
      <c r="AD458">
        <v>2.9968991072294222</v>
      </c>
      <c r="AE458">
        <v>1.3674752033684936</v>
      </c>
      <c r="AF458">
        <v>149.80000000000001</v>
      </c>
      <c r="AG458">
        <v>2.3745113707873383E-2</v>
      </c>
      <c r="AH458">
        <v>7.4695000000000009</v>
      </c>
      <c r="AI458">
        <v>3.2426010747434124</v>
      </c>
      <c r="AJ458">
        <v>-62421.659500000009</v>
      </c>
      <c r="AK458">
        <v>0.48288098965748127</v>
      </c>
      <c r="AL458">
        <v>14484219.742500002</v>
      </c>
      <c r="AM458">
        <v>1130.55404385</v>
      </c>
    </row>
    <row r="459" spans="1:39" ht="15" x14ac:dyDescent="0.25">
      <c r="A459" t="s">
        <v>637</v>
      </c>
      <c r="B459">
        <v>541117.42857142852</v>
      </c>
      <c r="C459">
        <v>0.50727615727510655</v>
      </c>
      <c r="D459">
        <v>595570.04761904757</v>
      </c>
      <c r="E459">
        <v>8.9646203384691828E-3</v>
      </c>
      <c r="F459">
        <v>0.69330951234768023</v>
      </c>
      <c r="G459">
        <v>36.857142857142854</v>
      </c>
      <c r="H459">
        <v>35.186190476190482</v>
      </c>
      <c r="I459">
        <v>1.6190476190476193E-2</v>
      </c>
      <c r="J459">
        <v>59.810952380952386</v>
      </c>
      <c r="K459">
        <v>11120.977755700775</v>
      </c>
      <c r="L459">
        <v>1493.6635523333334</v>
      </c>
      <c r="M459">
        <v>1772.8517716935849</v>
      </c>
      <c r="N459">
        <v>0.38042429180760379</v>
      </c>
      <c r="O459">
        <v>0.13331757222885651</v>
      </c>
      <c r="P459">
        <v>4.9743310589544943E-3</v>
      </c>
      <c r="Q459">
        <v>9369.6491749740035</v>
      </c>
      <c r="R459">
        <v>92.968095238095231</v>
      </c>
      <c r="S459">
        <v>59166.655206855394</v>
      </c>
      <c r="T459">
        <v>14.164101355815868</v>
      </c>
      <c r="U459">
        <v>16.066410186290224</v>
      </c>
      <c r="V459">
        <v>11.594761904761905</v>
      </c>
      <c r="W459">
        <v>128.82227031500264</v>
      </c>
      <c r="X459">
        <v>0.11795776876766</v>
      </c>
      <c r="Y459">
        <v>0.16223850181185487</v>
      </c>
      <c r="Z459">
        <v>0.28793711699596247</v>
      </c>
      <c r="AA459">
        <v>169.01240327669802</v>
      </c>
      <c r="AB459">
        <v>6.9412414491942789</v>
      </c>
      <c r="AC459">
        <v>1.5148025040927864</v>
      </c>
      <c r="AD459">
        <v>3.5449804608253555</v>
      </c>
      <c r="AE459">
        <v>1.2182095717320662</v>
      </c>
      <c r="AF459">
        <v>64.80952380952381</v>
      </c>
      <c r="AG459">
        <v>2.0173148579848119E-2</v>
      </c>
      <c r="AH459">
        <v>18.688095238095237</v>
      </c>
      <c r="AI459">
        <v>3.4807750105979935</v>
      </c>
      <c r="AJ459">
        <v>-22717.454761904781</v>
      </c>
      <c r="AK459">
        <v>0.45490985842884007</v>
      </c>
      <c r="AL459">
        <v>16610999.140000001</v>
      </c>
      <c r="AM459">
        <v>1493.6635523333334</v>
      </c>
    </row>
    <row r="460" spans="1:39" ht="15" x14ac:dyDescent="0.25">
      <c r="A460" t="s">
        <v>638</v>
      </c>
      <c r="B460">
        <v>325493.52380952379</v>
      </c>
      <c r="C460">
        <v>0.39372422337662177</v>
      </c>
      <c r="D460">
        <v>344250.61904761905</v>
      </c>
      <c r="E460">
        <v>7.6138097734209948E-3</v>
      </c>
      <c r="F460">
        <v>0.66397624380954157</v>
      </c>
      <c r="G460">
        <v>29.94736842105263</v>
      </c>
      <c r="H460">
        <v>17.925714285714289</v>
      </c>
      <c r="I460">
        <v>0</v>
      </c>
      <c r="J460">
        <v>42.495714285714286</v>
      </c>
      <c r="K460">
        <v>11655.364963035532</v>
      </c>
      <c r="L460">
        <v>965.79514314285723</v>
      </c>
      <c r="M460">
        <v>1143.4061558898718</v>
      </c>
      <c r="N460">
        <v>0.33504165893751842</v>
      </c>
      <c r="O460">
        <v>0.13430144774831929</v>
      </c>
      <c r="P460">
        <v>4.2451095551530914E-3</v>
      </c>
      <c r="Q460">
        <v>9844.8786678924771</v>
      </c>
      <c r="R460">
        <v>62.642857142857146</v>
      </c>
      <c r="S460">
        <v>55677.473204104906</v>
      </c>
      <c r="T460">
        <v>13.280881793994679</v>
      </c>
      <c r="U460">
        <v>15.417482330672748</v>
      </c>
      <c r="V460">
        <v>8.8557142857142868</v>
      </c>
      <c r="W460">
        <v>109.05897728665911</v>
      </c>
      <c r="X460">
        <v>0.11630172710502669</v>
      </c>
      <c r="Y460">
        <v>0.16091326354871002</v>
      </c>
      <c r="Z460">
        <v>0.29250515347288875</v>
      </c>
      <c r="AA460">
        <v>201.58553779819061</v>
      </c>
      <c r="AB460">
        <v>6.365458614742777</v>
      </c>
      <c r="AC460">
        <v>1.4246198272861641</v>
      </c>
      <c r="AD460">
        <v>2.8292392779057929</v>
      </c>
      <c r="AE460">
        <v>1.1866188932175099</v>
      </c>
      <c r="AF460">
        <v>71.047619047619051</v>
      </c>
      <c r="AG460">
        <v>2.7082439811229424E-2</v>
      </c>
      <c r="AH460">
        <v>9.3376190476190484</v>
      </c>
      <c r="AI460">
        <v>3.6795571555724815</v>
      </c>
      <c r="AJ460">
        <v>-35406.940476190473</v>
      </c>
      <c r="AK460">
        <v>0.44301818853889852</v>
      </c>
      <c r="AL460">
        <v>11256694.872857144</v>
      </c>
      <c r="AM460">
        <v>965.79514314285723</v>
      </c>
    </row>
    <row r="461" spans="1:39" ht="15" x14ac:dyDescent="0.25">
      <c r="A461" t="s">
        <v>639</v>
      </c>
      <c r="B461">
        <v>361995.14285714284</v>
      </c>
      <c r="C461">
        <v>0.38724648419562169</v>
      </c>
      <c r="D461">
        <v>400759.23809523811</v>
      </c>
      <c r="E461">
        <v>5.5268729141176786E-3</v>
      </c>
      <c r="F461">
        <v>0.72611448005342261</v>
      </c>
      <c r="G461">
        <v>44.6</v>
      </c>
      <c r="H461">
        <v>26.583809523809524</v>
      </c>
      <c r="I461">
        <v>0</v>
      </c>
      <c r="J461">
        <v>79.497619047619054</v>
      </c>
      <c r="K461">
        <v>10744.634541780448</v>
      </c>
      <c r="L461">
        <v>1306.2310335714287</v>
      </c>
      <c r="M461">
        <v>1539.6745004716201</v>
      </c>
      <c r="N461">
        <v>0.29393836701506104</v>
      </c>
      <c r="O461">
        <v>0.13700450818721671</v>
      </c>
      <c r="P461">
        <v>1.4674194018067224E-3</v>
      </c>
      <c r="Q461">
        <v>9115.5468760170206</v>
      </c>
      <c r="R461">
        <v>81.217619047619038</v>
      </c>
      <c r="S461">
        <v>56148.642389347842</v>
      </c>
      <c r="T461">
        <v>13.550895008706767</v>
      </c>
      <c r="U461">
        <v>16.083099318702835</v>
      </c>
      <c r="V461">
        <v>12.461904761904762</v>
      </c>
      <c r="W461">
        <v>104.81792779900648</v>
      </c>
      <c r="X461">
        <v>0.11532184191073462</v>
      </c>
      <c r="Y461">
        <v>0.16446467765712025</v>
      </c>
      <c r="Z461">
        <v>0.28812298095460592</v>
      </c>
      <c r="AA461">
        <v>163.45507781600256</v>
      </c>
      <c r="AB461">
        <v>6.3070190547474949</v>
      </c>
      <c r="AC461">
        <v>1.4426866288468128</v>
      </c>
      <c r="AD461">
        <v>2.7376646225270491</v>
      </c>
      <c r="AE461">
        <v>1.1874696105837677</v>
      </c>
      <c r="AF461">
        <v>82.666666666666671</v>
      </c>
      <c r="AG461">
        <v>8.0257791548386706E-2</v>
      </c>
      <c r="AH461">
        <v>10.077142857142857</v>
      </c>
      <c r="AI461">
        <v>3.8668034816091148</v>
      </c>
      <c r="AJ461">
        <v>-14683.158571428619</v>
      </c>
      <c r="AK461">
        <v>0.44402740866335777</v>
      </c>
      <c r="AL461">
        <v>14034975.082857143</v>
      </c>
      <c r="AM461">
        <v>1306.2310335714287</v>
      </c>
    </row>
    <row r="462" spans="1:39" ht="15" x14ac:dyDescent="0.25">
      <c r="A462" t="s">
        <v>640</v>
      </c>
      <c r="B462">
        <v>663257.4</v>
      </c>
      <c r="C462">
        <v>0.6072597405460437</v>
      </c>
      <c r="D462">
        <v>659307.6</v>
      </c>
      <c r="E462">
        <v>3.3867422733220741E-3</v>
      </c>
      <c r="F462">
        <v>0.65287165865399777</v>
      </c>
      <c r="G462">
        <v>7.8</v>
      </c>
      <c r="H462">
        <v>5.5720000000000001</v>
      </c>
      <c r="I462">
        <v>0</v>
      </c>
      <c r="J462">
        <v>24.134000000000007</v>
      </c>
      <c r="K462">
        <v>15764.468938168653</v>
      </c>
      <c r="L462">
        <v>672.54230659999996</v>
      </c>
      <c r="M462">
        <v>789.53460487514542</v>
      </c>
      <c r="N462">
        <v>0.24146018890761628</v>
      </c>
      <c r="O462">
        <v>0.13546775318952106</v>
      </c>
      <c r="P462">
        <v>3.2739903176226444E-3</v>
      </c>
      <c r="Q462">
        <v>13428.508689212695</v>
      </c>
      <c r="R462">
        <v>45.776000000000003</v>
      </c>
      <c r="S462">
        <v>68806.741523942677</v>
      </c>
      <c r="T462">
        <v>18.808982873121288</v>
      </c>
      <c r="U462">
        <v>14.692028718105558</v>
      </c>
      <c r="V462">
        <v>9.1119999999999983</v>
      </c>
      <c r="W462">
        <v>73.808418195785791</v>
      </c>
      <c r="X462">
        <v>0.12544695153926613</v>
      </c>
      <c r="Y462">
        <v>0.14807810687463893</v>
      </c>
      <c r="Z462">
        <v>0.27953424947959843</v>
      </c>
      <c r="AA462">
        <v>215.92991039353598</v>
      </c>
      <c r="AB462">
        <v>7.4171280659955112</v>
      </c>
      <c r="AC462">
        <v>1.594744611697952</v>
      </c>
      <c r="AD462">
        <v>3.4799125890016667</v>
      </c>
      <c r="AE462">
        <v>1.0078191987710727</v>
      </c>
      <c r="AF462">
        <v>37.200000000000003</v>
      </c>
      <c r="AG462">
        <v>5.6152983933438719E-2</v>
      </c>
      <c r="AH462">
        <v>20.55</v>
      </c>
      <c r="AI462">
        <v>4.8880360257336939</v>
      </c>
      <c r="AJ462">
        <v>-57303.224000000017</v>
      </c>
      <c r="AK462">
        <v>0.36722844680990163</v>
      </c>
      <c r="AL462">
        <v>10602272.301999999</v>
      </c>
      <c r="AM462">
        <v>672.54230659999996</v>
      </c>
    </row>
    <row r="463" spans="1:39" ht="15" x14ac:dyDescent="0.25">
      <c r="A463" t="s">
        <v>641</v>
      </c>
      <c r="B463">
        <v>443755.5</v>
      </c>
      <c r="C463">
        <v>0.51598075219551132</v>
      </c>
      <c r="D463">
        <v>463307.7</v>
      </c>
      <c r="E463">
        <v>4.2382508192232412E-3</v>
      </c>
      <c r="F463">
        <v>0.66582376693953749</v>
      </c>
      <c r="G463">
        <v>28.157894736842106</v>
      </c>
      <c r="H463">
        <v>15.55</v>
      </c>
      <c r="I463">
        <v>0</v>
      </c>
      <c r="J463">
        <v>24.456499999999977</v>
      </c>
      <c r="K463">
        <v>10927.744275019881</v>
      </c>
      <c r="L463">
        <v>843.50130480000007</v>
      </c>
      <c r="M463">
        <v>994.87355170737283</v>
      </c>
      <c r="N463">
        <v>0.34252977607249335</v>
      </c>
      <c r="O463">
        <v>0.13844575827619984</v>
      </c>
      <c r="P463">
        <v>2.3843212672645052E-3</v>
      </c>
      <c r="Q463">
        <v>9265.0634230662617</v>
      </c>
      <c r="R463">
        <v>56.983500000000006</v>
      </c>
      <c r="S463">
        <v>53349.941649775807</v>
      </c>
      <c r="T463">
        <v>13.206454499986837</v>
      </c>
      <c r="U463">
        <v>14.802553454947486</v>
      </c>
      <c r="V463">
        <v>8.9090000000000007</v>
      </c>
      <c r="W463">
        <v>94.679684004938849</v>
      </c>
      <c r="X463">
        <v>0.11982931047785565</v>
      </c>
      <c r="Y463">
        <v>0.158702881347076</v>
      </c>
      <c r="Z463">
        <v>0.28492551888004575</v>
      </c>
      <c r="AA463">
        <v>187.08987064035185</v>
      </c>
      <c r="AB463">
        <v>6.1847286699146542</v>
      </c>
      <c r="AC463">
        <v>1.5317435843167644</v>
      </c>
      <c r="AD463">
        <v>2.6029050782726508</v>
      </c>
      <c r="AE463">
        <v>1.313747116005916</v>
      </c>
      <c r="AF463">
        <v>92</v>
      </c>
      <c r="AG463">
        <v>2.3014812491862414E-2</v>
      </c>
      <c r="AH463">
        <v>4.9395000000000007</v>
      </c>
      <c r="AI463">
        <v>3.6167254596965388</v>
      </c>
      <c r="AJ463">
        <v>-9618.2700000000186</v>
      </c>
      <c r="AK463">
        <v>0.49457672292519617</v>
      </c>
      <c r="AL463">
        <v>9217566.5544999987</v>
      </c>
      <c r="AM463">
        <v>843.50130480000007</v>
      </c>
    </row>
    <row r="464" spans="1:39" ht="15" x14ac:dyDescent="0.25">
      <c r="A464" t="s">
        <v>642</v>
      </c>
      <c r="B464">
        <v>626844.44999999995</v>
      </c>
      <c r="C464">
        <v>0.41160674492555088</v>
      </c>
      <c r="D464">
        <v>668166.55000000005</v>
      </c>
      <c r="E464">
        <v>2.771044773219147E-3</v>
      </c>
      <c r="F464">
        <v>0.66930719894127721</v>
      </c>
      <c r="G464">
        <v>41.315789473684212</v>
      </c>
      <c r="H464">
        <v>26.195000000000004</v>
      </c>
      <c r="I464">
        <v>0</v>
      </c>
      <c r="J464">
        <v>30.123499999999979</v>
      </c>
      <c r="K464">
        <v>11463.051505455047</v>
      </c>
      <c r="L464">
        <v>927.94129969999995</v>
      </c>
      <c r="M464">
        <v>1108.7053395027458</v>
      </c>
      <c r="N464">
        <v>0.40589504731793752</v>
      </c>
      <c r="O464">
        <v>0.13961950006092608</v>
      </c>
      <c r="P464">
        <v>6.0481728228008076E-3</v>
      </c>
      <c r="Q464">
        <v>9594.1081309040237</v>
      </c>
      <c r="R464">
        <v>63.573</v>
      </c>
      <c r="S464">
        <v>52870.660673556384</v>
      </c>
      <c r="T464">
        <v>12.166328472779325</v>
      </c>
      <c r="U464">
        <v>14.596468621899236</v>
      </c>
      <c r="V464">
        <v>8.7149999999999999</v>
      </c>
      <c r="W464">
        <v>106.47633960986806</v>
      </c>
      <c r="X464">
        <v>0.11494468417231536</v>
      </c>
      <c r="Y464">
        <v>0.17672926359063246</v>
      </c>
      <c r="Z464">
        <v>0.29704785839121189</v>
      </c>
      <c r="AA464">
        <v>180.00109495503682</v>
      </c>
      <c r="AB464">
        <v>6.2810931449924245</v>
      </c>
      <c r="AC464">
        <v>1.1752669348612781</v>
      </c>
      <c r="AD464">
        <v>2.9053862364616752</v>
      </c>
      <c r="AE464">
        <v>1.4704450245063243</v>
      </c>
      <c r="AF464">
        <v>103.85</v>
      </c>
      <c r="AG464">
        <v>1.9270394726900914E-2</v>
      </c>
      <c r="AH464">
        <v>5.6879999999999997</v>
      </c>
      <c r="AI464">
        <v>3.5949450149206781</v>
      </c>
      <c r="AJ464">
        <v>-18413.394000000029</v>
      </c>
      <c r="AK464">
        <v>0.47470405740364313</v>
      </c>
      <c r="AL464">
        <v>10637038.9125</v>
      </c>
      <c r="AM464">
        <v>927.94129969999995</v>
      </c>
    </row>
    <row r="465" spans="1:39" ht="15" x14ac:dyDescent="0.25">
      <c r="A465" t="s">
        <v>643</v>
      </c>
      <c r="B465">
        <v>795616.7</v>
      </c>
      <c r="C465">
        <v>0.3699796315061013</v>
      </c>
      <c r="D465">
        <v>714996.25</v>
      </c>
      <c r="E465">
        <v>4.1599963559430936E-3</v>
      </c>
      <c r="F465">
        <v>0.70565782908304586</v>
      </c>
      <c r="G465">
        <v>61.65</v>
      </c>
      <c r="H465">
        <v>33.561999999999998</v>
      </c>
      <c r="I465">
        <v>0</v>
      </c>
      <c r="J465">
        <v>54.853499999999968</v>
      </c>
      <c r="K465">
        <v>10662.062028362081</v>
      </c>
      <c r="L465">
        <v>1682.3742252</v>
      </c>
      <c r="M465">
        <v>1984.6088892751918</v>
      </c>
      <c r="N465">
        <v>0.37324945552785688</v>
      </c>
      <c r="O465">
        <v>0.13408060074932726</v>
      </c>
      <c r="P465">
        <v>4.0586831382228659E-3</v>
      </c>
      <c r="Q465">
        <v>9038.3442505646835</v>
      </c>
      <c r="R465">
        <v>106.64149999999999</v>
      </c>
      <c r="S465">
        <v>55849.589024910565</v>
      </c>
      <c r="T465">
        <v>12.512483414055504</v>
      </c>
      <c r="U465">
        <v>15.775980506650788</v>
      </c>
      <c r="V465">
        <v>12.7265</v>
      </c>
      <c r="W465">
        <v>132.19457236475071</v>
      </c>
      <c r="X465">
        <v>0.11292173745123522</v>
      </c>
      <c r="Y465">
        <v>0.18279080747369883</v>
      </c>
      <c r="Z465">
        <v>0.30052790834991511</v>
      </c>
      <c r="AA465">
        <v>173.34475625679005</v>
      </c>
      <c r="AB465">
        <v>5.7978864831640697</v>
      </c>
      <c r="AC465">
        <v>1.3753843310419083</v>
      </c>
      <c r="AD465">
        <v>3.0219495920783399</v>
      </c>
      <c r="AE465">
        <v>1.1869256675966349</v>
      </c>
      <c r="AF465">
        <v>121.85</v>
      </c>
      <c r="AG465">
        <v>2.4917999207601738E-2</v>
      </c>
      <c r="AH465">
        <v>10.299499999999998</v>
      </c>
      <c r="AI465">
        <v>3.4860774768822642</v>
      </c>
      <c r="AJ465">
        <v>-38896.371000000043</v>
      </c>
      <c r="AK465">
        <v>0.46324975309925154</v>
      </c>
      <c r="AL465">
        <v>17937578.344000001</v>
      </c>
      <c r="AM465">
        <v>1682.3742252</v>
      </c>
    </row>
    <row r="466" spans="1:39" ht="15" x14ac:dyDescent="0.25">
      <c r="A466" t="s">
        <v>644</v>
      </c>
      <c r="B466">
        <v>542473.94999999995</v>
      </c>
      <c r="C466">
        <v>0.35201575147612002</v>
      </c>
      <c r="D466">
        <v>473250.9</v>
      </c>
      <c r="E466">
        <v>7.3282565836826881E-3</v>
      </c>
      <c r="F466">
        <v>0.6671898257647314</v>
      </c>
      <c r="G466">
        <v>15.470588235294118</v>
      </c>
      <c r="H466">
        <v>26.951000000000001</v>
      </c>
      <c r="I466">
        <v>0</v>
      </c>
      <c r="J466">
        <v>9.7344999999999686</v>
      </c>
      <c r="K466">
        <v>12178.594076756806</v>
      </c>
      <c r="L466">
        <v>1060.08611225</v>
      </c>
      <c r="M466">
        <v>1449.3341253736021</v>
      </c>
      <c r="N466">
        <v>0.92070081257684189</v>
      </c>
      <c r="O466">
        <v>0.1739431760959757</v>
      </c>
      <c r="P466">
        <v>2.5632167694686261E-4</v>
      </c>
      <c r="Q466">
        <v>8907.7861491545518</v>
      </c>
      <c r="R466">
        <v>75.430500000000009</v>
      </c>
      <c r="S466">
        <v>52918.714936265838</v>
      </c>
      <c r="T466">
        <v>13.102127123643619</v>
      </c>
      <c r="U466">
        <v>14.053812612272223</v>
      </c>
      <c r="V466">
        <v>10.555</v>
      </c>
      <c r="W466">
        <v>100.43449666035053</v>
      </c>
      <c r="X466">
        <v>0.10986016086464515</v>
      </c>
      <c r="Y466">
        <v>0.20097413619065085</v>
      </c>
      <c r="Z466">
        <v>0.31460984548130183</v>
      </c>
      <c r="AA466">
        <v>207.84651119742091</v>
      </c>
      <c r="AB466">
        <v>6.132572280779466</v>
      </c>
      <c r="AC466">
        <v>1.4415137844520531</v>
      </c>
      <c r="AD466">
        <v>2.9072896886198851</v>
      </c>
      <c r="AE466">
        <v>1.2730800682461827</v>
      </c>
      <c r="AF466">
        <v>74.45</v>
      </c>
      <c r="AG466">
        <v>2.403104628682997E-2</v>
      </c>
      <c r="AH466">
        <v>14.775</v>
      </c>
      <c r="AI466">
        <v>2.8923226096287045</v>
      </c>
      <c r="AJ466">
        <v>-55058.471999999951</v>
      </c>
      <c r="AK466">
        <v>0.66662430391316241</v>
      </c>
      <c r="AL466">
        <v>12910358.447499998</v>
      </c>
      <c r="AM466">
        <v>1060.08611225</v>
      </c>
    </row>
    <row r="467" spans="1:39" ht="15" x14ac:dyDescent="0.25">
      <c r="A467" t="s">
        <v>645</v>
      </c>
      <c r="B467">
        <v>539322.19999999995</v>
      </c>
      <c r="C467">
        <v>0.34024645869171477</v>
      </c>
      <c r="D467">
        <v>479420.2</v>
      </c>
      <c r="E467">
        <v>4.7572934934309646E-3</v>
      </c>
      <c r="F467">
        <v>0.70820845811084521</v>
      </c>
      <c r="G467">
        <v>56.6</v>
      </c>
      <c r="H467">
        <v>30.833499999999997</v>
      </c>
      <c r="I467">
        <v>0</v>
      </c>
      <c r="J467">
        <v>52.694499999999977</v>
      </c>
      <c r="K467">
        <v>10545.937024549168</v>
      </c>
      <c r="L467">
        <v>1624.72592005</v>
      </c>
      <c r="M467">
        <v>1925.6603964186229</v>
      </c>
      <c r="N467">
        <v>0.38322203493918466</v>
      </c>
      <c r="O467">
        <v>0.13105756218467124</v>
      </c>
      <c r="P467">
        <v>3.8508709209289023E-3</v>
      </c>
      <c r="Q467">
        <v>8897.8603220311306</v>
      </c>
      <c r="R467">
        <v>103.2615</v>
      </c>
      <c r="S467">
        <v>55501.914372733299</v>
      </c>
      <c r="T467">
        <v>13.266803213201435</v>
      </c>
      <c r="U467">
        <v>15.734091796555344</v>
      </c>
      <c r="V467">
        <v>12.9435</v>
      </c>
      <c r="W467">
        <v>125.52446556572795</v>
      </c>
      <c r="X467">
        <v>0.11394430543370405</v>
      </c>
      <c r="Y467">
        <v>0.17935620072237429</v>
      </c>
      <c r="Z467">
        <v>0.29818465447706272</v>
      </c>
      <c r="AA467">
        <v>175.6924023168261</v>
      </c>
      <c r="AB467">
        <v>5.6581168865518539</v>
      </c>
      <c r="AC467">
        <v>1.3017911522777912</v>
      </c>
      <c r="AD467">
        <v>2.8047520651458044</v>
      </c>
      <c r="AE467">
        <v>1.1921197892330642</v>
      </c>
      <c r="AF467">
        <v>98.65</v>
      </c>
      <c r="AG467">
        <v>2.3605087081946519E-2</v>
      </c>
      <c r="AH467">
        <v>11.362500000000001</v>
      </c>
      <c r="AI467">
        <v>3.2362748501248864</v>
      </c>
      <c r="AJ467">
        <v>-21998.523999999976</v>
      </c>
      <c r="AK467">
        <v>0.47304850447822877</v>
      </c>
      <c r="AL467">
        <v>17134257.235000003</v>
      </c>
      <c r="AM467">
        <v>1624.72592005</v>
      </c>
    </row>
    <row r="468" spans="1:39" ht="15" x14ac:dyDescent="0.25">
      <c r="A468" t="s">
        <v>646</v>
      </c>
      <c r="B468">
        <v>869286.33333333337</v>
      </c>
      <c r="C468">
        <v>0.32865811832882713</v>
      </c>
      <c r="D468">
        <v>848299.71428571432</v>
      </c>
      <c r="E468">
        <v>3.1340663479716233E-3</v>
      </c>
      <c r="F468">
        <v>0.74136642249892781</v>
      </c>
      <c r="G468">
        <v>69.95</v>
      </c>
      <c r="H468">
        <v>58.689523809523813</v>
      </c>
      <c r="I468">
        <v>4.5714285714285721E-2</v>
      </c>
      <c r="J468">
        <v>100.03571428571425</v>
      </c>
      <c r="K468">
        <v>9963.712137342638</v>
      </c>
      <c r="L468">
        <v>2646.0876504285716</v>
      </c>
      <c r="M468">
        <v>3106.8768279800847</v>
      </c>
      <c r="N468">
        <v>0.31835876223012405</v>
      </c>
      <c r="O468">
        <v>0.12949590147218606</v>
      </c>
      <c r="P468">
        <v>1.0267024113840506E-2</v>
      </c>
      <c r="Q468">
        <v>8485.9674518183438</v>
      </c>
      <c r="R468">
        <v>151.50857142857143</v>
      </c>
      <c r="S468">
        <v>59480.339631892595</v>
      </c>
      <c r="T468">
        <v>13.250232581529257</v>
      </c>
      <c r="U468">
        <v>17.46493697009128</v>
      </c>
      <c r="V468">
        <v>18.03142857142857</v>
      </c>
      <c r="W468">
        <v>146.7486416811916</v>
      </c>
      <c r="X468">
        <v>0.11632231687610432</v>
      </c>
      <c r="Y468">
        <v>0.1659830612580647</v>
      </c>
      <c r="Z468">
        <v>0.28776943295787311</v>
      </c>
      <c r="AA468">
        <v>141.54199455519279</v>
      </c>
      <c r="AB468">
        <v>6.6569995243594455</v>
      </c>
      <c r="AC468">
        <v>1.4580372446515231</v>
      </c>
      <c r="AD468">
        <v>3.1349930395770831</v>
      </c>
      <c r="AE468">
        <v>1.1322121245702459</v>
      </c>
      <c r="AF468">
        <v>75.714285714285708</v>
      </c>
      <c r="AG468">
        <v>2.0208276451684083E-2</v>
      </c>
      <c r="AH468">
        <v>24.794285714285714</v>
      </c>
      <c r="AI468">
        <v>3.5474041492947008</v>
      </c>
      <c r="AJ468">
        <v>-26300.573809523834</v>
      </c>
      <c r="AK468">
        <v>0.42529875289486607</v>
      </c>
      <c r="AL468">
        <v>26364855.639047615</v>
      </c>
      <c r="AM468">
        <v>2646.0876504285716</v>
      </c>
    </row>
    <row r="469" spans="1:39" ht="15" x14ac:dyDescent="0.25">
      <c r="A469" t="s">
        <v>647</v>
      </c>
      <c r="B469">
        <v>56985.047619047618</v>
      </c>
      <c r="C469">
        <v>0.38187110232451765</v>
      </c>
      <c r="D469">
        <v>156865.52380952382</v>
      </c>
      <c r="E469">
        <v>7.8184577840895511E-3</v>
      </c>
      <c r="F469">
        <v>0.68768752038011671</v>
      </c>
      <c r="G469">
        <v>52.857142857142854</v>
      </c>
      <c r="H469">
        <v>32.27809523809524</v>
      </c>
      <c r="I469">
        <v>0</v>
      </c>
      <c r="J469">
        <v>26.773809523809547</v>
      </c>
      <c r="K469">
        <v>11390.925349529891</v>
      </c>
      <c r="L469">
        <v>1364.4438336190478</v>
      </c>
      <c r="M469">
        <v>1661.6459914768823</v>
      </c>
      <c r="N469">
        <v>0.45371439363468236</v>
      </c>
      <c r="O469">
        <v>0.15238713876409815</v>
      </c>
      <c r="P469">
        <v>2.6238960676217833E-3</v>
      </c>
      <c r="Q469">
        <v>9353.5433733191658</v>
      </c>
      <c r="R469">
        <v>88.410952380952381</v>
      </c>
      <c r="S469">
        <v>56028.348060733697</v>
      </c>
      <c r="T469">
        <v>13.321447999870735</v>
      </c>
      <c r="U469">
        <v>15.432972916520793</v>
      </c>
      <c r="V469">
        <v>11.617142857142857</v>
      </c>
      <c r="W469">
        <v>117.45089566322345</v>
      </c>
      <c r="X469">
        <v>0.11346778897133054</v>
      </c>
      <c r="Y469">
        <v>0.18517332751529136</v>
      </c>
      <c r="Z469">
        <v>0.30473613181529968</v>
      </c>
      <c r="AA469">
        <v>188.69666427902555</v>
      </c>
      <c r="AB469">
        <v>6.4842277630370431</v>
      </c>
      <c r="AC469">
        <v>1.4039438291066078</v>
      </c>
      <c r="AD469">
        <v>2.9796954586329103</v>
      </c>
      <c r="AE469">
        <v>1.3009993136186835</v>
      </c>
      <c r="AF469">
        <v>129.1904761904762</v>
      </c>
      <c r="AG469">
        <v>1.6075429457968669E-2</v>
      </c>
      <c r="AH469">
        <v>7.4804761904761889</v>
      </c>
      <c r="AI469">
        <v>3.4355081215253458</v>
      </c>
      <c r="AJ469">
        <v>-37642.973809523857</v>
      </c>
      <c r="AK469">
        <v>0.48794364173701599</v>
      </c>
      <c r="AL469">
        <v>15542277.852380952</v>
      </c>
      <c r="AM469">
        <v>1364.4438336190478</v>
      </c>
    </row>
    <row r="470" spans="1:39" ht="15" x14ac:dyDescent="0.25">
      <c r="A470" t="s">
        <v>648</v>
      </c>
      <c r="B470">
        <v>568781.69999999995</v>
      </c>
      <c r="C470">
        <v>0.36656886110543474</v>
      </c>
      <c r="D470">
        <v>550460.6</v>
      </c>
      <c r="E470">
        <v>7.8379294792028723E-3</v>
      </c>
      <c r="F470">
        <v>0.66644439803289812</v>
      </c>
      <c r="G470">
        <v>16.368421052631579</v>
      </c>
      <c r="H470">
        <v>29.098500000000001</v>
      </c>
      <c r="I470">
        <v>0</v>
      </c>
      <c r="J470">
        <v>16.826499999999982</v>
      </c>
      <c r="K470">
        <v>12223.230875708965</v>
      </c>
      <c r="L470">
        <v>1084.2178463499999</v>
      </c>
      <c r="M470">
        <v>1474.0176738708587</v>
      </c>
      <c r="N470">
        <v>0.91092413736305233</v>
      </c>
      <c r="O470">
        <v>0.170082651858943</v>
      </c>
      <c r="P470">
        <v>2.5383842456247165E-4</v>
      </c>
      <c r="Q470">
        <v>8990.8318539341253</v>
      </c>
      <c r="R470">
        <v>76.740499999999997</v>
      </c>
      <c r="S470">
        <v>53293.678136055933</v>
      </c>
      <c r="T470">
        <v>13.14755572350975</v>
      </c>
      <c r="U470">
        <v>14.128365678487892</v>
      </c>
      <c r="V470">
        <v>10.660500000000001</v>
      </c>
      <c r="W470">
        <v>101.70422084799024</v>
      </c>
      <c r="X470">
        <v>0.10889382834788969</v>
      </c>
      <c r="Y470">
        <v>0.20398511416895648</v>
      </c>
      <c r="Z470">
        <v>0.31666206583421092</v>
      </c>
      <c r="AA470">
        <v>205.07576106455591</v>
      </c>
      <c r="AB470">
        <v>6.105843931641922</v>
      </c>
      <c r="AC470">
        <v>1.4113773910845577</v>
      </c>
      <c r="AD470">
        <v>2.9728005485125046</v>
      </c>
      <c r="AE470">
        <v>1.3411317343501528</v>
      </c>
      <c r="AF470">
        <v>82.35</v>
      </c>
      <c r="AG470">
        <v>2.3764964871500125E-2</v>
      </c>
      <c r="AH470">
        <v>12.14</v>
      </c>
      <c r="AI470">
        <v>2.8605470258718935</v>
      </c>
      <c r="AJ470">
        <v>-54498.251500000129</v>
      </c>
      <c r="AK470">
        <v>0.66323310309590233</v>
      </c>
      <c r="AL470">
        <v>13252645.055499999</v>
      </c>
      <c r="AM470">
        <v>1084.2178463499999</v>
      </c>
    </row>
    <row r="471" spans="1:39" ht="15" x14ac:dyDescent="0.25">
      <c r="A471" t="s">
        <v>650</v>
      </c>
      <c r="B471">
        <v>332472.09999999998</v>
      </c>
      <c r="C471">
        <v>0.4108464828140857</v>
      </c>
      <c r="D471">
        <v>341280.8</v>
      </c>
      <c r="E471">
        <v>7.4600001879213057E-3</v>
      </c>
      <c r="F471">
        <v>0.6866582019451597</v>
      </c>
      <c r="G471">
        <v>41.473684210526315</v>
      </c>
      <c r="H471">
        <v>30.635714285714293</v>
      </c>
      <c r="I471">
        <v>0</v>
      </c>
      <c r="J471">
        <v>-7.9999999999984084E-2</v>
      </c>
      <c r="K471">
        <v>11548.786895732481</v>
      </c>
      <c r="L471">
        <v>1214.6318462857143</v>
      </c>
      <c r="M471">
        <v>1519.0928256412885</v>
      </c>
      <c r="N471">
        <v>0.56276937175482866</v>
      </c>
      <c r="O471">
        <v>0.15876091063286657</v>
      </c>
      <c r="P471">
        <v>2.1627880857458979E-3</v>
      </c>
      <c r="Q471">
        <v>9234.1456116100471</v>
      </c>
      <c r="R471">
        <v>82.03619047619047</v>
      </c>
      <c r="S471">
        <v>53366.13167243261</v>
      </c>
      <c r="T471">
        <v>12.927511667324525</v>
      </c>
      <c r="U471">
        <v>14.806048882026515</v>
      </c>
      <c r="V471">
        <v>11.631428571428572</v>
      </c>
      <c r="W471">
        <v>104.42671240481454</v>
      </c>
      <c r="X471">
        <v>0.11202023786099144</v>
      </c>
      <c r="Y471">
        <v>0.20029361644731219</v>
      </c>
      <c r="Z471">
        <v>0.31682894429252428</v>
      </c>
      <c r="AA471">
        <v>183.34005266504744</v>
      </c>
      <c r="AB471">
        <v>6.3848485706416591</v>
      </c>
      <c r="AC471">
        <v>1.4724703239856098</v>
      </c>
      <c r="AD471">
        <v>2.950107691557625</v>
      </c>
      <c r="AE471">
        <v>1.380810709339845</v>
      </c>
      <c r="AF471">
        <v>141.42857142857142</v>
      </c>
      <c r="AG471">
        <v>1.3693507416484766E-2</v>
      </c>
      <c r="AH471">
        <v>6.4357142857142851</v>
      </c>
      <c r="AI471">
        <v>3.2567405907073148</v>
      </c>
      <c r="AJ471">
        <v>-42111.455238095135</v>
      </c>
      <c r="AK471">
        <v>0.52635475566714363</v>
      </c>
      <c r="AL471">
        <v>14027524.349523811</v>
      </c>
      <c r="AM471">
        <v>1214.6318462857143</v>
      </c>
    </row>
    <row r="472" spans="1:39" ht="15" x14ac:dyDescent="0.25">
      <c r="A472" t="s">
        <v>651</v>
      </c>
      <c r="B472">
        <v>470160.65</v>
      </c>
      <c r="C472">
        <v>0.33146452825495076</v>
      </c>
      <c r="D472">
        <v>468952.9</v>
      </c>
      <c r="E472">
        <v>8.273431118278201E-3</v>
      </c>
      <c r="F472">
        <v>0.68720688168909061</v>
      </c>
      <c r="G472">
        <v>20.05263157894737</v>
      </c>
      <c r="H472">
        <v>40.390999999999998</v>
      </c>
      <c r="I472">
        <v>0.30349999999999999</v>
      </c>
      <c r="J472">
        <v>-30.620999999999981</v>
      </c>
      <c r="K472">
        <v>12079.491438861583</v>
      </c>
      <c r="L472">
        <v>1309.3675896499999</v>
      </c>
      <c r="M472">
        <v>1766.644625161008</v>
      </c>
      <c r="N472">
        <v>0.89665859020829342</v>
      </c>
      <c r="O472">
        <v>0.16658172175951258</v>
      </c>
      <c r="P472">
        <v>6.2655430490630504E-4</v>
      </c>
      <c r="Q472">
        <v>8952.8444850975739</v>
      </c>
      <c r="R472">
        <v>90.305000000000007</v>
      </c>
      <c r="S472">
        <v>54137.575184098336</v>
      </c>
      <c r="T472">
        <v>13.024195780964508</v>
      </c>
      <c r="U472">
        <v>14.4993919456287</v>
      </c>
      <c r="V472">
        <v>11.954499999999999</v>
      </c>
      <c r="W472">
        <v>109.5292642645029</v>
      </c>
      <c r="X472">
        <v>0.11280048267117003</v>
      </c>
      <c r="Y472">
        <v>0.20187386787366177</v>
      </c>
      <c r="Z472">
        <v>0.31851482646106632</v>
      </c>
      <c r="AA472">
        <v>192.87165956773461</v>
      </c>
      <c r="AB472">
        <v>6.7022839974990092</v>
      </c>
      <c r="AC472">
        <v>1.5731568635292879</v>
      </c>
      <c r="AD472">
        <v>3.3429749279222811</v>
      </c>
      <c r="AE472">
        <v>1.3791352324211554</v>
      </c>
      <c r="AF472">
        <v>88.9</v>
      </c>
      <c r="AG472">
        <v>2.1575487524973673E-2</v>
      </c>
      <c r="AH472">
        <v>30.573500000000003</v>
      </c>
      <c r="AI472">
        <v>2.7465148769023893</v>
      </c>
      <c r="AJ472">
        <v>-48345.711499999976</v>
      </c>
      <c r="AK472">
        <v>0.66749081025211199</v>
      </c>
      <c r="AL472">
        <v>15816494.589499999</v>
      </c>
      <c r="AM472">
        <v>1309.3675896499999</v>
      </c>
    </row>
    <row r="473" spans="1:39" ht="15" x14ac:dyDescent="0.25">
      <c r="A473" t="s">
        <v>652</v>
      </c>
      <c r="B473">
        <v>796030.73684210528</v>
      </c>
      <c r="C473">
        <v>0.49488936669227068</v>
      </c>
      <c r="D473">
        <v>700557.10526315786</v>
      </c>
      <c r="E473">
        <v>5.0829675573424993E-3</v>
      </c>
      <c r="F473">
        <v>0.64888620912842909</v>
      </c>
      <c r="G473">
        <v>23.277777777777779</v>
      </c>
      <c r="H473">
        <v>20.733157894736838</v>
      </c>
      <c r="I473">
        <v>0</v>
      </c>
      <c r="J473">
        <v>15.194210526315757</v>
      </c>
      <c r="K473">
        <v>12224.151534071754</v>
      </c>
      <c r="L473">
        <v>977.09956352631593</v>
      </c>
      <c r="M473">
        <v>1298.5485793211656</v>
      </c>
      <c r="N473">
        <v>0.79286421231587112</v>
      </c>
      <c r="O473">
        <v>0.17107242542128556</v>
      </c>
      <c r="P473">
        <v>2.0634334745704961E-3</v>
      </c>
      <c r="Q473">
        <v>9198.1257525729688</v>
      </c>
      <c r="R473">
        <v>68.667368421052629</v>
      </c>
      <c r="S473">
        <v>53771.428894441538</v>
      </c>
      <c r="T473">
        <v>12.85679247018426</v>
      </c>
      <c r="U473">
        <v>14.229459872919028</v>
      </c>
      <c r="V473">
        <v>8.9589473684210521</v>
      </c>
      <c r="W473">
        <v>109.06410355422393</v>
      </c>
      <c r="X473">
        <v>0.11157392747471229</v>
      </c>
      <c r="Y473">
        <v>0.19115085038443649</v>
      </c>
      <c r="Z473">
        <v>0.30713917170661087</v>
      </c>
      <c r="AA473">
        <v>192.656820004579</v>
      </c>
      <c r="AB473">
        <v>6.8122356348239537</v>
      </c>
      <c r="AC473">
        <v>1.6089840865188769</v>
      </c>
      <c r="AD473">
        <v>3.1040118904461802</v>
      </c>
      <c r="AE473">
        <v>1.329800329991081</v>
      </c>
      <c r="AF473">
        <v>82.421052631578945</v>
      </c>
      <c r="AG473">
        <v>8.9308905818753746E-3</v>
      </c>
      <c r="AH473">
        <v>8.4822222222222212</v>
      </c>
      <c r="AI473">
        <v>3.0548901999857665</v>
      </c>
      <c r="AJ473">
        <v>-66110.230526315805</v>
      </c>
      <c r="AK473">
        <v>0.60982221237867917</v>
      </c>
      <c r="AL473">
        <v>11944213.128421051</v>
      </c>
      <c r="AM473">
        <v>977.09956352631593</v>
      </c>
    </row>
    <row r="474" spans="1:39" ht="15" x14ac:dyDescent="0.25">
      <c r="A474" t="s">
        <v>653</v>
      </c>
      <c r="B474">
        <v>1183363.3157894737</v>
      </c>
      <c r="C474">
        <v>0.31571355111829014</v>
      </c>
      <c r="D474">
        <v>1096701.5789473683</v>
      </c>
      <c r="E474">
        <v>4.373787944959298E-3</v>
      </c>
      <c r="F474">
        <v>0.76725149677611182</v>
      </c>
      <c r="G474">
        <v>66.235294117647058</v>
      </c>
      <c r="H474">
        <v>38.228499999999997</v>
      </c>
      <c r="I474">
        <v>0</v>
      </c>
      <c r="J474">
        <v>-11.310999999999996</v>
      </c>
      <c r="K474">
        <v>11395.131082944477</v>
      </c>
      <c r="L474">
        <v>3316.1142623500004</v>
      </c>
      <c r="M474">
        <v>3792.1534765612205</v>
      </c>
      <c r="N474">
        <v>0.11336878445906848</v>
      </c>
      <c r="O474">
        <v>0.10242651524597876</v>
      </c>
      <c r="P474">
        <v>9.2856633137178724E-3</v>
      </c>
      <c r="Q474">
        <v>9964.6696630449387</v>
      </c>
      <c r="R474">
        <v>193.428</v>
      </c>
      <c r="S474">
        <v>68518.988590069697</v>
      </c>
      <c r="T474">
        <v>13.759383336435263</v>
      </c>
      <c r="U474">
        <v>17.143920540717996</v>
      </c>
      <c r="V474">
        <v>20.613999999999997</v>
      </c>
      <c r="W474">
        <v>160.86709335160575</v>
      </c>
      <c r="X474">
        <v>0.11766145023920238</v>
      </c>
      <c r="Y474">
        <v>0.14795091901447888</v>
      </c>
      <c r="Z474">
        <v>0.27101260565917795</v>
      </c>
      <c r="AA474">
        <v>173.57805083353537</v>
      </c>
      <c r="AB474">
        <v>5.9816068294444795</v>
      </c>
      <c r="AC474">
        <v>1.2494678925891234</v>
      </c>
      <c r="AD474">
        <v>2.853408604325903</v>
      </c>
      <c r="AE474">
        <v>0.86877308766312233</v>
      </c>
      <c r="AF474">
        <v>36.4</v>
      </c>
      <c r="AG474">
        <v>8.2274585949294751E-2</v>
      </c>
      <c r="AH474">
        <v>68.140000000000015</v>
      </c>
      <c r="AI474">
        <v>4.9813742250073565</v>
      </c>
      <c r="AJ474">
        <v>7213.3840000001946</v>
      </c>
      <c r="AK474">
        <v>0.2961991656710013</v>
      </c>
      <c r="AL474">
        <v>37787556.705499992</v>
      </c>
      <c r="AM474">
        <v>3316.1142623500004</v>
      </c>
    </row>
    <row r="475" spans="1:39" ht="15" x14ac:dyDescent="0.25">
      <c r="A475" t="s">
        <v>654</v>
      </c>
      <c r="B475">
        <v>528926.35</v>
      </c>
      <c r="C475">
        <v>0.37766709080451899</v>
      </c>
      <c r="D475">
        <v>526927.55000000005</v>
      </c>
      <c r="E475">
        <v>3.9215711709838274E-3</v>
      </c>
      <c r="F475">
        <v>0.71742054170141778</v>
      </c>
      <c r="G475">
        <v>55.15</v>
      </c>
      <c r="H475">
        <v>34.0535</v>
      </c>
      <c r="I475">
        <v>0</v>
      </c>
      <c r="J475">
        <v>70.379000000000005</v>
      </c>
      <c r="K475">
        <v>10475.720885488696</v>
      </c>
      <c r="L475">
        <v>1634.0863628499999</v>
      </c>
      <c r="M475">
        <v>1919.4512545262107</v>
      </c>
      <c r="N475">
        <v>0.33898718561844338</v>
      </c>
      <c r="O475">
        <v>0.1342478737582716</v>
      </c>
      <c r="P475">
        <v>1.3799396416644539E-3</v>
      </c>
      <c r="Q475">
        <v>8918.2950593998794</v>
      </c>
      <c r="R475">
        <v>100.649</v>
      </c>
      <c r="S475">
        <v>56030.97949308985</v>
      </c>
      <c r="T475">
        <v>13.540621367326056</v>
      </c>
      <c r="U475">
        <v>16.235495264235116</v>
      </c>
      <c r="V475">
        <v>13.234999999999999</v>
      </c>
      <c r="W475">
        <v>123.4670466830374</v>
      </c>
      <c r="X475">
        <v>0.11608970797490484</v>
      </c>
      <c r="Y475">
        <v>0.17364597554682182</v>
      </c>
      <c r="Z475">
        <v>0.2951278158090444</v>
      </c>
      <c r="AA475">
        <v>174.60506157237344</v>
      </c>
      <c r="AB475">
        <v>6.0867527502039378</v>
      </c>
      <c r="AC475">
        <v>1.3523549859412118</v>
      </c>
      <c r="AD475">
        <v>2.9269808013640839</v>
      </c>
      <c r="AE475">
        <v>1.1603064874364513</v>
      </c>
      <c r="AF475">
        <v>81.900000000000006</v>
      </c>
      <c r="AG475">
        <v>1.7644076706655066E-2</v>
      </c>
      <c r="AH475">
        <v>19.2395</v>
      </c>
      <c r="AI475">
        <v>3.3019079103159914</v>
      </c>
      <c r="AJ475">
        <v>-16901.852500000037</v>
      </c>
      <c r="AK475">
        <v>0.47377510885910917</v>
      </c>
      <c r="AL475">
        <v>17118232.639999997</v>
      </c>
      <c r="AM475">
        <v>1634.0863628499999</v>
      </c>
    </row>
    <row r="476" spans="1:39" ht="15" x14ac:dyDescent="0.25">
      <c r="A476" t="s">
        <v>655</v>
      </c>
      <c r="B476">
        <v>346946.7</v>
      </c>
      <c r="C476">
        <v>0.42971165900056996</v>
      </c>
      <c r="D476">
        <v>250711.1</v>
      </c>
      <c r="E476">
        <v>5.6729087148569115E-3</v>
      </c>
      <c r="F476">
        <v>0.72441890777451468</v>
      </c>
      <c r="G476">
        <v>59.89473684210526</v>
      </c>
      <c r="H476">
        <v>56.875500000000002</v>
      </c>
      <c r="I476">
        <v>2.8999999999999998E-2</v>
      </c>
      <c r="J476">
        <v>101.20400000000001</v>
      </c>
      <c r="K476">
        <v>10374.082524863627</v>
      </c>
      <c r="L476">
        <v>2124.4331428999999</v>
      </c>
      <c r="M476">
        <v>2499.2387628655933</v>
      </c>
      <c r="N476">
        <v>0.33077952558711238</v>
      </c>
      <c r="O476">
        <v>0.12865395068488886</v>
      </c>
      <c r="P476">
        <v>5.1477504653648573E-3</v>
      </c>
      <c r="Q476">
        <v>8818.3030250900574</v>
      </c>
      <c r="R476">
        <v>126.622</v>
      </c>
      <c r="S476">
        <v>59333.435287706721</v>
      </c>
      <c r="T476">
        <v>13.544644690496122</v>
      </c>
      <c r="U476">
        <v>16.777756968773197</v>
      </c>
      <c r="V476">
        <v>14.65</v>
      </c>
      <c r="W476">
        <v>145.012501221843</v>
      </c>
      <c r="X476">
        <v>0.11472865435724899</v>
      </c>
      <c r="Y476">
        <v>0.1588726587436825</v>
      </c>
      <c r="Z476">
        <v>0.28095010944506549</v>
      </c>
      <c r="AA476">
        <v>152.79744203053031</v>
      </c>
      <c r="AB476">
        <v>6.4473264040514104</v>
      </c>
      <c r="AC476">
        <v>1.4128810323345442</v>
      </c>
      <c r="AD476">
        <v>3.0266894834214622</v>
      </c>
      <c r="AE476">
        <v>1.2410691457112923</v>
      </c>
      <c r="AF476">
        <v>69.5</v>
      </c>
      <c r="AG476">
        <v>2.7215704205104385E-2</v>
      </c>
      <c r="AH476">
        <v>19.553157894736842</v>
      </c>
      <c r="AI476">
        <v>3.7243661042854823</v>
      </c>
      <c r="AJ476">
        <v>-15244.656500000041</v>
      </c>
      <c r="AK476">
        <v>0.42846815278069272</v>
      </c>
      <c r="AL476">
        <v>22039044.743000001</v>
      </c>
      <c r="AM476">
        <v>2124.4331428999999</v>
      </c>
    </row>
    <row r="477" spans="1:39" ht="15" x14ac:dyDescent="0.25">
      <c r="A477" t="s">
        <v>656</v>
      </c>
      <c r="B477">
        <v>216126.80952380953</v>
      </c>
      <c r="C477">
        <v>0.33189780766415011</v>
      </c>
      <c r="D477">
        <v>216668.76190476189</v>
      </c>
      <c r="E477">
        <v>2.8148107928024587E-3</v>
      </c>
      <c r="F477">
        <v>0.72007522833842175</v>
      </c>
      <c r="G477">
        <v>45.80952380952381</v>
      </c>
      <c r="H477">
        <v>32.02809523809524</v>
      </c>
      <c r="I477">
        <v>0</v>
      </c>
      <c r="J477">
        <v>55.734761904761896</v>
      </c>
      <c r="K477">
        <v>10745.838826930711</v>
      </c>
      <c r="L477">
        <v>1268.3625924761905</v>
      </c>
      <c r="M477">
        <v>1490.2012424186782</v>
      </c>
      <c r="N477">
        <v>0.3533509141114185</v>
      </c>
      <c r="O477">
        <v>0.1351432999917577</v>
      </c>
      <c r="P477">
        <v>2.2473065950982204E-3</v>
      </c>
      <c r="Q477">
        <v>9146.160669370749</v>
      </c>
      <c r="R477">
        <v>81.71380952380953</v>
      </c>
      <c r="S477">
        <v>54501.068158905349</v>
      </c>
      <c r="T477">
        <v>13.85322758291132</v>
      </c>
      <c r="U477">
        <v>15.52201029260077</v>
      </c>
      <c r="V477">
        <v>10.845238095238095</v>
      </c>
      <c r="W477">
        <v>116.95110622173435</v>
      </c>
      <c r="X477">
        <v>0.11494920886404132</v>
      </c>
      <c r="Y477">
        <v>0.18133766035139648</v>
      </c>
      <c r="Z477">
        <v>0.30317294280381785</v>
      </c>
      <c r="AA477">
        <v>188.39358900192929</v>
      </c>
      <c r="AB477">
        <v>6.2481371783341464</v>
      </c>
      <c r="AC477">
        <v>1.2947830770116815</v>
      </c>
      <c r="AD477">
        <v>2.6575316935363822</v>
      </c>
      <c r="AE477">
        <v>1.2469912940371568</v>
      </c>
      <c r="AF477">
        <v>84.761904761904759</v>
      </c>
      <c r="AG477">
        <v>2.0956721772603399E-2</v>
      </c>
      <c r="AH477">
        <v>10.102380952380951</v>
      </c>
      <c r="AI477">
        <v>3.4742532162556685</v>
      </c>
      <c r="AJ477">
        <v>-11688.543809523748</v>
      </c>
      <c r="AK477">
        <v>0.46902720434632195</v>
      </c>
      <c r="AL477">
        <v>13629619.992857143</v>
      </c>
      <c r="AM477">
        <v>1268.3625924761905</v>
      </c>
    </row>
    <row r="478" spans="1:39" ht="15" x14ac:dyDescent="0.25">
      <c r="A478" t="s">
        <v>657</v>
      </c>
      <c r="B478">
        <v>569163.55000000005</v>
      </c>
      <c r="C478">
        <v>0.41382914091639555</v>
      </c>
      <c r="D478">
        <v>579196</v>
      </c>
      <c r="E478">
        <v>1.6211838875644692E-3</v>
      </c>
      <c r="F478">
        <v>0.69416086825547862</v>
      </c>
      <c r="G478">
        <v>42.25</v>
      </c>
      <c r="H478">
        <v>41.808</v>
      </c>
      <c r="I478">
        <v>0</v>
      </c>
      <c r="J478">
        <v>52.438000000000002</v>
      </c>
      <c r="K478">
        <v>10106.181312112891</v>
      </c>
      <c r="L478">
        <v>1342.8125596</v>
      </c>
      <c r="M478">
        <v>1545.2855657324137</v>
      </c>
      <c r="N478">
        <v>0.26682383050299252</v>
      </c>
      <c r="O478">
        <v>0.11700555410861083</v>
      </c>
      <c r="P478">
        <v>5.3288333124703073E-3</v>
      </c>
      <c r="Q478">
        <v>8782.0060553454641</v>
      </c>
      <c r="R478">
        <v>82.030500000000004</v>
      </c>
      <c r="S478">
        <v>56207.962282321816</v>
      </c>
      <c r="T478">
        <v>13.000042667056764</v>
      </c>
      <c r="U478">
        <v>16.369674201668893</v>
      </c>
      <c r="V478">
        <v>10.220499999999998</v>
      </c>
      <c r="W478">
        <v>131.38423360892327</v>
      </c>
      <c r="X478">
        <v>0.11729375090877206</v>
      </c>
      <c r="Y478">
        <v>0.15282550473224465</v>
      </c>
      <c r="Z478">
        <v>0.27587322556843769</v>
      </c>
      <c r="AA478">
        <v>160.08578298078646</v>
      </c>
      <c r="AB478">
        <v>6.0412123450679465</v>
      </c>
      <c r="AC478">
        <v>1.244728623516737</v>
      </c>
      <c r="AD478">
        <v>2.9197238180877654</v>
      </c>
      <c r="AE478">
        <v>1.1771478938939162</v>
      </c>
      <c r="AF478">
        <v>48.2</v>
      </c>
      <c r="AG478">
        <v>3.7703851842685307E-2</v>
      </c>
      <c r="AH478">
        <v>17.942631578947367</v>
      </c>
      <c r="AI478">
        <v>3.9380487712523897</v>
      </c>
      <c r="AJ478">
        <v>-20776.198999999906</v>
      </c>
      <c r="AK478">
        <v>0.37619691656363652</v>
      </c>
      <c r="AL478">
        <v>13570707.195499998</v>
      </c>
      <c r="AM478">
        <v>1342.8125596</v>
      </c>
    </row>
    <row r="479" spans="1:39" ht="15" x14ac:dyDescent="0.25">
      <c r="A479" t="s">
        <v>658</v>
      </c>
      <c r="B479">
        <v>89757.619047619053</v>
      </c>
      <c r="C479">
        <v>0.28096701404311436</v>
      </c>
      <c r="D479">
        <v>83814.28571428571</v>
      </c>
      <c r="E479">
        <v>4.9996855533987489E-3</v>
      </c>
      <c r="F479">
        <v>0.73306342383325285</v>
      </c>
      <c r="G479">
        <v>51.9</v>
      </c>
      <c r="H479">
        <v>34.869523809523812</v>
      </c>
      <c r="I479">
        <v>0</v>
      </c>
      <c r="J479">
        <v>91.394761904761893</v>
      </c>
      <c r="K479">
        <v>10230.075407407934</v>
      </c>
      <c r="L479">
        <v>1467.4288664285714</v>
      </c>
      <c r="M479">
        <v>1736.9832605346794</v>
      </c>
      <c r="N479">
        <v>0.3799889514527664</v>
      </c>
      <c r="O479">
        <v>0.13633177208023986</v>
      </c>
      <c r="P479">
        <v>1.2019386213003064E-3</v>
      </c>
      <c r="Q479">
        <v>8642.5173458208519</v>
      </c>
      <c r="R479">
        <v>91.276190476190479</v>
      </c>
      <c r="S479">
        <v>54889.655650041735</v>
      </c>
      <c r="T479">
        <v>12.933013355592653</v>
      </c>
      <c r="U479">
        <v>16.076797889712019</v>
      </c>
      <c r="V479">
        <v>12.686666666666667</v>
      </c>
      <c r="W479">
        <v>115.66701522032879</v>
      </c>
      <c r="X479">
        <v>0.11453003540711272</v>
      </c>
      <c r="Y479">
        <v>0.17449208688942183</v>
      </c>
      <c r="Z479">
        <v>0.2959821145246177</v>
      </c>
      <c r="AA479">
        <v>179.01437211208349</v>
      </c>
      <c r="AB479">
        <v>5.8350455723076973</v>
      </c>
      <c r="AC479">
        <v>1.3980945663452315</v>
      </c>
      <c r="AD479">
        <v>2.8180364770612134</v>
      </c>
      <c r="AE479">
        <v>1.1785627355888582</v>
      </c>
      <c r="AF479">
        <v>85.952380952380949</v>
      </c>
      <c r="AG479">
        <v>1.4970747443313014E-2</v>
      </c>
      <c r="AH479">
        <v>10.34095238095238</v>
      </c>
      <c r="AI479">
        <v>3.363657181979701</v>
      </c>
      <c r="AJ479">
        <v>-19251.694761904655</v>
      </c>
      <c r="AK479">
        <v>0.47619192573093033</v>
      </c>
      <c r="AL479">
        <v>15011907.958571428</v>
      </c>
      <c r="AM479">
        <v>1467.4288664285714</v>
      </c>
    </row>
    <row r="480" spans="1:39" ht="15" x14ac:dyDescent="0.25">
      <c r="A480" t="s">
        <v>659</v>
      </c>
      <c r="B480">
        <v>1031667.3809523809</v>
      </c>
      <c r="C480">
        <v>0.41776589225454652</v>
      </c>
      <c r="D480">
        <v>812227.71428571432</v>
      </c>
      <c r="E480">
        <v>2.8970841874317388E-3</v>
      </c>
      <c r="F480">
        <v>0.73251656584749714</v>
      </c>
      <c r="G480">
        <v>40.476190476190474</v>
      </c>
      <c r="H480">
        <v>59.295238095238105</v>
      </c>
      <c r="I480">
        <v>3.619047619047619E-2</v>
      </c>
      <c r="J480">
        <v>42.356190476190505</v>
      </c>
      <c r="K480">
        <v>11772.042913994703</v>
      </c>
      <c r="L480">
        <v>2263.0225096190479</v>
      </c>
      <c r="M480">
        <v>2725.4073991836312</v>
      </c>
      <c r="N480">
        <v>0.38317537407643287</v>
      </c>
      <c r="O480">
        <v>0.13456057024912824</v>
      </c>
      <c r="P480">
        <v>1.5021464644984942E-2</v>
      </c>
      <c r="Q480">
        <v>9774.8315009900143</v>
      </c>
      <c r="R480">
        <v>145.10761904761904</v>
      </c>
      <c r="S480">
        <v>63437.847266068529</v>
      </c>
      <c r="T480">
        <v>13.460288915287832</v>
      </c>
      <c r="U480">
        <v>15.595476822456895</v>
      </c>
      <c r="V480">
        <v>17.086666666666666</v>
      </c>
      <c r="W480">
        <v>132.44376763279638</v>
      </c>
      <c r="X480">
        <v>0.11952549379415804</v>
      </c>
      <c r="Y480">
        <v>0.1499499503517798</v>
      </c>
      <c r="Z480">
        <v>0.27574581318167063</v>
      </c>
      <c r="AA480">
        <v>176.03608331526513</v>
      </c>
      <c r="AB480">
        <v>6.4199220114737949</v>
      </c>
      <c r="AC480">
        <v>1.3435079225699353</v>
      </c>
      <c r="AD480">
        <v>3.4362741747816057</v>
      </c>
      <c r="AE480">
        <v>0.96160156342565084</v>
      </c>
      <c r="AF480">
        <v>33.952380952380949</v>
      </c>
      <c r="AG480">
        <v>5.2587923547950333E-2</v>
      </c>
      <c r="AH480">
        <v>51.026190476190486</v>
      </c>
      <c r="AI480">
        <v>3.683083195635382</v>
      </c>
      <c r="AJ480">
        <v>8719.0876190478448</v>
      </c>
      <c r="AK480">
        <v>0.43219110587761905</v>
      </c>
      <c r="AL480">
        <v>26640398.098571427</v>
      </c>
      <c r="AM480">
        <v>2263.0225096190479</v>
      </c>
    </row>
    <row r="481" spans="1:39" ht="15" x14ac:dyDescent="0.25">
      <c r="A481" t="s">
        <v>660</v>
      </c>
      <c r="B481">
        <v>485806.52380952379</v>
      </c>
      <c r="C481">
        <v>0.41017567083025458</v>
      </c>
      <c r="D481">
        <v>502966.28571428574</v>
      </c>
      <c r="E481">
        <v>7.6433719889218215E-4</v>
      </c>
      <c r="F481">
        <v>0.68911543055596158</v>
      </c>
      <c r="G481">
        <v>51.523809523809526</v>
      </c>
      <c r="H481">
        <v>24.43</v>
      </c>
      <c r="I481">
        <v>0</v>
      </c>
      <c r="J481">
        <v>41.555714285714274</v>
      </c>
      <c r="K481">
        <v>10357.474792808958</v>
      </c>
      <c r="L481">
        <v>1181.486269857143</v>
      </c>
      <c r="M481">
        <v>1391.179137515614</v>
      </c>
      <c r="N481">
        <v>0.35271045293767117</v>
      </c>
      <c r="O481">
        <v>0.13617244934852138</v>
      </c>
      <c r="P481">
        <v>1.7177421873630417E-3</v>
      </c>
      <c r="Q481">
        <v>8796.2893692818143</v>
      </c>
      <c r="R481">
        <v>73.752857142857138</v>
      </c>
      <c r="S481">
        <v>54309.823671076505</v>
      </c>
      <c r="T481">
        <v>12.008574324804204</v>
      </c>
      <c r="U481">
        <v>16.019532200205319</v>
      </c>
      <c r="V481">
        <v>10.65</v>
      </c>
      <c r="W481">
        <v>110.93767792085846</v>
      </c>
      <c r="X481">
        <v>0.11685985845408478</v>
      </c>
      <c r="Y481">
        <v>0.17772063794148951</v>
      </c>
      <c r="Z481">
        <v>0.30067952087162275</v>
      </c>
      <c r="AA481">
        <v>175.48981720192103</v>
      </c>
      <c r="AB481">
        <v>5.9800938629319615</v>
      </c>
      <c r="AC481">
        <v>1.4156694414364344</v>
      </c>
      <c r="AD481">
        <v>2.7803320330308225</v>
      </c>
      <c r="AE481">
        <v>1.283907552920899</v>
      </c>
      <c r="AF481">
        <v>78.285714285714292</v>
      </c>
      <c r="AG481">
        <v>2.2226147421376855E-2</v>
      </c>
      <c r="AH481">
        <v>9.58</v>
      </c>
      <c r="AI481">
        <v>3.4135772988944488</v>
      </c>
      <c r="AJ481">
        <v>-9139.1280952380621</v>
      </c>
      <c r="AK481">
        <v>0.45936065507043911</v>
      </c>
      <c r="AL481">
        <v>12237214.258095238</v>
      </c>
      <c r="AM481">
        <v>1181.486269857143</v>
      </c>
    </row>
    <row r="482" spans="1:39" ht="15" x14ac:dyDescent="0.25">
      <c r="A482" t="s">
        <v>661</v>
      </c>
      <c r="B482">
        <v>329755.55</v>
      </c>
      <c r="C482">
        <v>0.38327754253459512</v>
      </c>
      <c r="D482">
        <v>363758.35</v>
      </c>
      <c r="E482">
        <v>2.7417405745285739E-3</v>
      </c>
      <c r="F482">
        <v>0.67860934048486843</v>
      </c>
      <c r="G482">
        <v>26.55</v>
      </c>
      <c r="H482">
        <v>25.416000000000004</v>
      </c>
      <c r="I482">
        <v>0</v>
      </c>
      <c r="J482">
        <v>7.8799999999999955</v>
      </c>
      <c r="K482">
        <v>10996.922435398303</v>
      </c>
      <c r="L482">
        <v>992.84564109999997</v>
      </c>
      <c r="M482">
        <v>1200.1522030406479</v>
      </c>
      <c r="N482">
        <v>0.46432003567971353</v>
      </c>
      <c r="O482">
        <v>0.15060220079562173</v>
      </c>
      <c r="P482">
        <v>1.9293507678370973E-3</v>
      </c>
      <c r="Q482">
        <v>9097.3848798827803</v>
      </c>
      <c r="R482">
        <v>63.238999999999997</v>
      </c>
      <c r="S482">
        <v>53893.436977181802</v>
      </c>
      <c r="T482">
        <v>12.761112604563639</v>
      </c>
      <c r="U482">
        <v>15.69989470263603</v>
      </c>
      <c r="V482">
        <v>10.4475</v>
      </c>
      <c r="W482">
        <v>95.03188715960755</v>
      </c>
      <c r="X482">
        <v>0.11468888112453342</v>
      </c>
      <c r="Y482">
        <v>0.17842157642643933</v>
      </c>
      <c r="Z482">
        <v>0.29964369567823423</v>
      </c>
      <c r="AA482">
        <v>205.96988246172199</v>
      </c>
      <c r="AB482">
        <v>5.1382027596587321</v>
      </c>
      <c r="AC482">
        <v>1.2569923025502172</v>
      </c>
      <c r="AD482">
        <v>2.5225832936830641</v>
      </c>
      <c r="AE482">
        <v>1.5093347057451145</v>
      </c>
      <c r="AF482">
        <v>108.3</v>
      </c>
      <c r="AG482">
        <v>1.9439050554330865E-2</v>
      </c>
      <c r="AH482">
        <v>6.5669999999999984</v>
      </c>
      <c r="AI482">
        <v>3.428047475634735</v>
      </c>
      <c r="AJ482">
        <v>-18560.883000000031</v>
      </c>
      <c r="AK482">
        <v>0.48908883931264929</v>
      </c>
      <c r="AL482">
        <v>10918246.5055</v>
      </c>
      <c r="AM482">
        <v>992.84564109999997</v>
      </c>
    </row>
    <row r="483" spans="1:39" ht="15" x14ac:dyDescent="0.25">
      <c r="A483" t="s">
        <v>662</v>
      </c>
      <c r="B483">
        <v>476265.05</v>
      </c>
      <c r="C483">
        <v>0.42969431207922393</v>
      </c>
      <c r="D483">
        <v>439155.6</v>
      </c>
      <c r="E483">
        <v>4.0306236008854131E-3</v>
      </c>
      <c r="F483">
        <v>0.67215781580474254</v>
      </c>
      <c r="G483">
        <v>33.666666666666664</v>
      </c>
      <c r="H483">
        <v>29.088999999999999</v>
      </c>
      <c r="I483">
        <v>0</v>
      </c>
      <c r="J483">
        <v>52.39800000000001</v>
      </c>
      <c r="K483">
        <v>10721.984335523855</v>
      </c>
      <c r="L483">
        <v>1276.8732009</v>
      </c>
      <c r="M483">
        <v>1562.159694563265</v>
      </c>
      <c r="N483">
        <v>0.477250760741532</v>
      </c>
      <c r="O483">
        <v>0.14731666669596877</v>
      </c>
      <c r="P483">
        <v>1.1114815856419155E-3</v>
      </c>
      <c r="Q483">
        <v>8763.9019916766647</v>
      </c>
      <c r="R483">
        <v>81.400000000000006</v>
      </c>
      <c r="S483">
        <v>55051.435411547907</v>
      </c>
      <c r="T483">
        <v>11.847051597051598</v>
      </c>
      <c r="U483">
        <v>15.686402959459459</v>
      </c>
      <c r="V483">
        <v>10.2425</v>
      </c>
      <c r="W483">
        <v>124.6642129265316</v>
      </c>
      <c r="X483">
        <v>0.11630195098599344</v>
      </c>
      <c r="Y483">
        <v>0.17277885831738379</v>
      </c>
      <c r="Z483">
        <v>0.29666755515341564</v>
      </c>
      <c r="AA483">
        <v>186.82947518348217</v>
      </c>
      <c r="AB483">
        <v>6.2617587642897918</v>
      </c>
      <c r="AC483">
        <v>1.5222254022142665</v>
      </c>
      <c r="AD483">
        <v>3.0731293476144437</v>
      </c>
      <c r="AE483">
        <v>1.2631799246820978</v>
      </c>
      <c r="AF483">
        <v>94.95</v>
      </c>
      <c r="AG483">
        <v>4.2389053344226687E-3</v>
      </c>
      <c r="AH483">
        <v>8.583157894736841</v>
      </c>
      <c r="AI483">
        <v>3.5263299529168033</v>
      </c>
      <c r="AJ483">
        <v>-44481.971500000102</v>
      </c>
      <c r="AK483">
        <v>0.48751208081769609</v>
      </c>
      <c r="AL483">
        <v>13690614.458499998</v>
      </c>
      <c r="AM483">
        <v>1276.8732009</v>
      </c>
    </row>
    <row r="484" spans="1:39" ht="15" x14ac:dyDescent="0.25">
      <c r="A484" t="s">
        <v>663</v>
      </c>
      <c r="B484">
        <v>326647.7</v>
      </c>
      <c r="C484">
        <v>0.29658627745323946</v>
      </c>
      <c r="D484">
        <v>412804</v>
      </c>
      <c r="E484">
        <v>2.108837916946034E-3</v>
      </c>
      <c r="F484">
        <v>0.67982290844867499</v>
      </c>
      <c r="G484">
        <v>33.299999999999997</v>
      </c>
      <c r="H484">
        <v>23.996999999999996</v>
      </c>
      <c r="I484">
        <v>0</v>
      </c>
      <c r="J484">
        <v>58.451000000000008</v>
      </c>
      <c r="K484">
        <v>10778.710010374667</v>
      </c>
      <c r="L484">
        <v>924.30547624999997</v>
      </c>
      <c r="M484">
        <v>1095.5804384406215</v>
      </c>
      <c r="N484">
        <v>0.3916577817635753</v>
      </c>
      <c r="O484">
        <v>0.14030777733369509</v>
      </c>
      <c r="P484">
        <v>6.7238890817942403E-4</v>
      </c>
      <c r="Q484">
        <v>9093.6460162436233</v>
      </c>
      <c r="R484">
        <v>59.125500000000002</v>
      </c>
      <c r="S484">
        <v>52968.019061149578</v>
      </c>
      <c r="T484">
        <v>13.747875282238626</v>
      </c>
      <c r="U484">
        <v>15.632941391616136</v>
      </c>
      <c r="V484">
        <v>9.0344999999999995</v>
      </c>
      <c r="W484">
        <v>102.30842617189661</v>
      </c>
      <c r="X484">
        <v>0.11864223458599778</v>
      </c>
      <c r="Y484">
        <v>0.17765059782089532</v>
      </c>
      <c r="Z484">
        <v>0.30448257908859372</v>
      </c>
      <c r="AA484">
        <v>195.78348787263283</v>
      </c>
      <c r="AB484">
        <v>5.7227592321666636</v>
      </c>
      <c r="AC484">
        <v>1.2954270233679397</v>
      </c>
      <c r="AD484">
        <v>2.6189136636481063</v>
      </c>
      <c r="AE484">
        <v>1.4107146496502265</v>
      </c>
      <c r="AF484">
        <v>95.05</v>
      </c>
      <c r="AG484">
        <v>1.4346944933512653E-2</v>
      </c>
      <c r="AH484">
        <v>6.9015000000000004</v>
      </c>
      <c r="AI484">
        <v>3.6482395174850959</v>
      </c>
      <c r="AJ484">
        <v>-18443.020000000019</v>
      </c>
      <c r="AK484">
        <v>0.46987712521410047</v>
      </c>
      <c r="AL484">
        <v>9962820.6895000003</v>
      </c>
      <c r="AM484">
        <v>924.30547624999997</v>
      </c>
    </row>
    <row r="485" spans="1:39" ht="15" x14ac:dyDescent="0.25">
      <c r="A485" t="s">
        <v>664</v>
      </c>
      <c r="B485">
        <v>504117.78947368421</v>
      </c>
      <c r="C485">
        <v>0.4679745688908179</v>
      </c>
      <c r="D485">
        <v>507235.21052631579</v>
      </c>
      <c r="E485">
        <v>4.6403163775909648E-3</v>
      </c>
      <c r="F485">
        <v>0.68834819730396768</v>
      </c>
      <c r="G485">
        <v>32</v>
      </c>
      <c r="H485">
        <v>15.000499999999999</v>
      </c>
      <c r="I485">
        <v>0</v>
      </c>
      <c r="J485">
        <v>63.496999999999979</v>
      </c>
      <c r="K485">
        <v>10712.546135929611</v>
      </c>
      <c r="L485">
        <v>959.62716309999996</v>
      </c>
      <c r="M485">
        <v>1115.4865502011032</v>
      </c>
      <c r="N485">
        <v>0.29984405049611501</v>
      </c>
      <c r="O485">
        <v>0.12934738429977649</v>
      </c>
      <c r="P485">
        <v>2.295907915822939E-3</v>
      </c>
      <c r="Q485">
        <v>9215.7545567417947</v>
      </c>
      <c r="R485">
        <v>61.867499999999993</v>
      </c>
      <c r="S485">
        <v>54724.118382026107</v>
      </c>
      <c r="T485">
        <v>12.530003636804462</v>
      </c>
      <c r="U485">
        <v>15.511005990221037</v>
      </c>
      <c r="V485">
        <v>10.093500000000001</v>
      </c>
      <c r="W485">
        <v>95.073776499727543</v>
      </c>
      <c r="X485">
        <v>0.1203197803743164</v>
      </c>
      <c r="Y485">
        <v>0.15434375272024325</v>
      </c>
      <c r="Z485">
        <v>0.28429044035520162</v>
      </c>
      <c r="AA485">
        <v>180.69981412346706</v>
      </c>
      <c r="AB485">
        <v>6.1149683038699392</v>
      </c>
      <c r="AC485">
        <v>1.4771035720248238</v>
      </c>
      <c r="AD485">
        <v>2.4114784453340152</v>
      </c>
      <c r="AE485">
        <v>1.3138578694046827</v>
      </c>
      <c r="AF485">
        <v>89.15</v>
      </c>
      <c r="AG485">
        <v>6.5340743731508596E-2</v>
      </c>
      <c r="AH485">
        <v>6.4420000000000002</v>
      </c>
      <c r="AI485">
        <v>3.8525551836398733</v>
      </c>
      <c r="AJ485">
        <v>-13417.921999999962</v>
      </c>
      <c r="AK485">
        <v>0.46605281888820305</v>
      </c>
      <c r="AL485">
        <v>10280050.257999999</v>
      </c>
      <c r="AM485">
        <v>959.62716309999996</v>
      </c>
    </row>
    <row r="486" spans="1:39" ht="15" x14ac:dyDescent="0.25">
      <c r="A486" t="s">
        <v>666</v>
      </c>
      <c r="B486">
        <v>630106.6</v>
      </c>
      <c r="C486">
        <v>0.51901628067580807</v>
      </c>
      <c r="D486">
        <v>623604.4</v>
      </c>
      <c r="E486">
        <v>2.438836101058751E-3</v>
      </c>
      <c r="F486">
        <v>0.64049879677737409</v>
      </c>
      <c r="G486">
        <v>27.263157894736842</v>
      </c>
      <c r="H486">
        <v>14.524000000000001</v>
      </c>
      <c r="I486">
        <v>0</v>
      </c>
      <c r="J486">
        <v>11.72799999999998</v>
      </c>
      <c r="K486">
        <v>11603.709799821992</v>
      </c>
      <c r="L486">
        <v>659.70331484999997</v>
      </c>
      <c r="M486">
        <v>777.18059023031674</v>
      </c>
      <c r="N486">
        <v>0.3827271679806688</v>
      </c>
      <c r="O486">
        <v>0.14321078373159546</v>
      </c>
      <c r="P486">
        <v>1.5726239760306395E-3</v>
      </c>
      <c r="Q486">
        <v>9849.7130727768763</v>
      </c>
      <c r="R486">
        <v>47.506000000000007</v>
      </c>
      <c r="S486">
        <v>51835.873594914323</v>
      </c>
      <c r="T486">
        <v>13.28990022312971</v>
      </c>
      <c r="U486">
        <v>13.886736724834758</v>
      </c>
      <c r="V486">
        <v>7.5275000000000007</v>
      </c>
      <c r="W486">
        <v>87.639098618399203</v>
      </c>
      <c r="X486">
        <v>0.11493641505189627</v>
      </c>
      <c r="Y486">
        <v>0.16460990038092069</v>
      </c>
      <c r="Z486">
        <v>0.28590454106383767</v>
      </c>
      <c r="AA486">
        <v>210.651283496427</v>
      </c>
      <c r="AB486">
        <v>5.5627979521808539</v>
      </c>
      <c r="AC486">
        <v>1.2983458488630599</v>
      </c>
      <c r="AD486">
        <v>2.4277994723220959</v>
      </c>
      <c r="AE486">
        <v>1.2660975395074137</v>
      </c>
      <c r="AF486">
        <v>76.099999999999994</v>
      </c>
      <c r="AG486">
        <v>3.5534067595269073E-2</v>
      </c>
      <c r="AH486">
        <v>4.8394999999999992</v>
      </c>
      <c r="AI486">
        <v>3.5812649903686933</v>
      </c>
      <c r="AJ486">
        <v>-2030.3895000000484</v>
      </c>
      <c r="AK486">
        <v>0.51928477722865707</v>
      </c>
      <c r="AL486">
        <v>7655005.8194999993</v>
      </c>
      <c r="AM486">
        <v>659.70331484999997</v>
      </c>
    </row>
    <row r="487" spans="1:39" ht="15" x14ac:dyDescent="0.25">
      <c r="A487" t="s">
        <v>667</v>
      </c>
      <c r="B487">
        <v>289471.45</v>
      </c>
      <c r="C487">
        <v>0.53884340835893918</v>
      </c>
      <c r="D487">
        <v>264677.90000000002</v>
      </c>
      <c r="E487">
        <v>1.3903466261622219E-3</v>
      </c>
      <c r="F487">
        <v>0.67630451022139138</v>
      </c>
      <c r="G487">
        <v>14.894736842105264</v>
      </c>
      <c r="H487">
        <v>9.8729999999999993</v>
      </c>
      <c r="I487">
        <v>0</v>
      </c>
      <c r="J487">
        <v>68.826000000000008</v>
      </c>
      <c r="K487">
        <v>10943.642095494337</v>
      </c>
      <c r="L487">
        <v>624.02312254999993</v>
      </c>
      <c r="M487">
        <v>717.83016329560508</v>
      </c>
      <c r="N487">
        <v>0.23498055064177684</v>
      </c>
      <c r="O487">
        <v>0.12524210894723359</v>
      </c>
      <c r="P487">
        <v>3.5200503324682455E-3</v>
      </c>
      <c r="Q487">
        <v>9513.5117771413024</v>
      </c>
      <c r="R487">
        <v>41.113999999999997</v>
      </c>
      <c r="S487">
        <v>53988.964586272312</v>
      </c>
      <c r="T487">
        <v>14.531546431872355</v>
      </c>
      <c r="U487">
        <v>15.177874265457021</v>
      </c>
      <c r="V487">
        <v>5.2130000000000001</v>
      </c>
      <c r="W487">
        <v>119.70518368501821</v>
      </c>
      <c r="X487">
        <v>0.11589636862730937</v>
      </c>
      <c r="Y487">
        <v>0.1678111784852464</v>
      </c>
      <c r="Z487">
        <v>0.28932308671918194</v>
      </c>
      <c r="AA487">
        <v>209.22381764713987</v>
      </c>
      <c r="AB487">
        <v>5.7884891410495509</v>
      </c>
      <c r="AC487">
        <v>1.2634058769689147</v>
      </c>
      <c r="AD487">
        <v>2.5473466975080523</v>
      </c>
      <c r="AE487">
        <v>1.2682663308359863</v>
      </c>
      <c r="AF487">
        <v>59.85</v>
      </c>
      <c r="AG487">
        <v>2.8627051298137064E-2</v>
      </c>
      <c r="AH487">
        <v>5.093</v>
      </c>
      <c r="AI487">
        <v>3.6826466844237555</v>
      </c>
      <c r="AJ487">
        <v>-7666.281500000041</v>
      </c>
      <c r="AK487">
        <v>0.56111880867532304</v>
      </c>
      <c r="AL487">
        <v>6829085.7125000013</v>
      </c>
      <c r="AM487">
        <v>624.02312254999993</v>
      </c>
    </row>
    <row r="488" spans="1:39" ht="15" x14ac:dyDescent="0.25">
      <c r="A488" t="s">
        <v>668</v>
      </c>
      <c r="B488">
        <v>247612.15789473685</v>
      </c>
      <c r="C488">
        <v>0.37694141287583738</v>
      </c>
      <c r="D488">
        <v>253659.26315789475</v>
      </c>
      <c r="E488">
        <v>1.5352124903232763E-3</v>
      </c>
      <c r="F488">
        <v>0.72640487404331777</v>
      </c>
      <c r="G488">
        <v>24.210526315789473</v>
      </c>
      <c r="H488">
        <v>17.128</v>
      </c>
      <c r="I488">
        <v>1.2500000000000001E-2</v>
      </c>
      <c r="J488">
        <v>89.281999999999954</v>
      </c>
      <c r="K488">
        <v>11702.924569963674</v>
      </c>
      <c r="L488">
        <v>1087.0305735499999</v>
      </c>
      <c r="M488">
        <v>1274.2528619710392</v>
      </c>
      <c r="N488">
        <v>0.31598403159743405</v>
      </c>
      <c r="O488">
        <v>0.11994981776287865</v>
      </c>
      <c r="P488">
        <v>1.1726210338658602E-2</v>
      </c>
      <c r="Q488">
        <v>9983.4477026971181</v>
      </c>
      <c r="R488">
        <v>70.725999999999999</v>
      </c>
      <c r="S488">
        <v>61264.523145660722</v>
      </c>
      <c r="T488">
        <v>14.848146367672426</v>
      </c>
      <c r="U488">
        <v>15.369603449226593</v>
      </c>
      <c r="V488">
        <v>10.820499999999999</v>
      </c>
      <c r="W488">
        <v>100.46029051799823</v>
      </c>
      <c r="X488">
        <v>0.11717402023692292</v>
      </c>
      <c r="Y488">
        <v>0.14777437466057705</v>
      </c>
      <c r="Z488">
        <v>0.2819340558683931</v>
      </c>
      <c r="AA488">
        <v>191.11753160863981</v>
      </c>
      <c r="AB488">
        <v>6.1170689615336853</v>
      </c>
      <c r="AC488">
        <v>1.3312841094081076</v>
      </c>
      <c r="AD488">
        <v>2.8999673358344089</v>
      </c>
      <c r="AE488">
        <v>0.98724475476734985</v>
      </c>
      <c r="AF488">
        <v>42.736842105263158</v>
      </c>
      <c r="AG488">
        <v>5.8475224911669822E-2</v>
      </c>
      <c r="AH488">
        <v>21.208421052631579</v>
      </c>
      <c r="AI488">
        <v>3.7514257081857325</v>
      </c>
      <c r="AJ488">
        <v>-13327.606666666688</v>
      </c>
      <c r="AK488">
        <v>0.43831563857857236</v>
      </c>
      <c r="AL488">
        <v>12721436.807500001</v>
      </c>
      <c r="AM488">
        <v>1087.0305735499999</v>
      </c>
    </row>
    <row r="489" spans="1:39" ht="15" x14ac:dyDescent="0.25">
      <c r="A489" t="s">
        <v>669</v>
      </c>
      <c r="B489">
        <v>192046.9</v>
      </c>
      <c r="C489">
        <v>0.3426073949043324</v>
      </c>
      <c r="D489">
        <v>163321.20000000001</v>
      </c>
      <c r="E489">
        <v>4.6095420870779441E-3</v>
      </c>
      <c r="F489">
        <v>0.68381049759230261</v>
      </c>
      <c r="G489">
        <v>28.842105263157894</v>
      </c>
      <c r="H489">
        <v>23.9465</v>
      </c>
      <c r="I489">
        <v>2.4174999999999995</v>
      </c>
      <c r="J489">
        <v>18.075500000000005</v>
      </c>
      <c r="K489">
        <v>11268.442223970414</v>
      </c>
      <c r="L489">
        <v>1004.4286092999998</v>
      </c>
      <c r="M489">
        <v>1207.3106240500381</v>
      </c>
      <c r="N489">
        <v>0.48421654371130624</v>
      </c>
      <c r="O489">
        <v>0.13070230744571443</v>
      </c>
      <c r="P489">
        <v>1.9655416091501805E-2</v>
      </c>
      <c r="Q489">
        <v>9374.8415085022079</v>
      </c>
      <c r="R489">
        <v>66.325000000000003</v>
      </c>
      <c r="S489">
        <v>56002.144967960798</v>
      </c>
      <c r="T489">
        <v>12.877497173011685</v>
      </c>
      <c r="U489">
        <v>15.14404235657746</v>
      </c>
      <c r="V489">
        <v>10.2195</v>
      </c>
      <c r="W489">
        <v>98.285494329468179</v>
      </c>
      <c r="X489">
        <v>0.11597199332653534</v>
      </c>
      <c r="Y489">
        <v>0.14957777585343382</v>
      </c>
      <c r="Z489">
        <v>0.28118252408747912</v>
      </c>
      <c r="AA489">
        <v>194.19538451412367</v>
      </c>
      <c r="AB489">
        <v>5.83000602905636</v>
      </c>
      <c r="AC489">
        <v>1.5605791405928779</v>
      </c>
      <c r="AD489">
        <v>2.62330310773247</v>
      </c>
      <c r="AE489">
        <v>1.1504542156189372</v>
      </c>
      <c r="AF489">
        <v>48</v>
      </c>
      <c r="AG489">
        <v>8.6019319441093783E-2</v>
      </c>
      <c r="AH489">
        <v>15.892000000000001</v>
      </c>
      <c r="AI489">
        <v>3.4700375179934371</v>
      </c>
      <c r="AJ489">
        <v>-8851.2249999999767</v>
      </c>
      <c r="AK489">
        <v>0.56710352007692466</v>
      </c>
      <c r="AL489">
        <v>11318345.752</v>
      </c>
      <c r="AM489">
        <v>1004.4286092999998</v>
      </c>
    </row>
    <row r="490" spans="1:39" ht="15" x14ac:dyDescent="0.25">
      <c r="A490" t="s">
        <v>670</v>
      </c>
      <c r="B490">
        <v>352635.25</v>
      </c>
      <c r="C490">
        <v>0.58674236875048624</v>
      </c>
      <c r="D490">
        <v>302462.25</v>
      </c>
      <c r="E490">
        <v>1.0634459018972304E-3</v>
      </c>
      <c r="F490">
        <v>0.69184912250014374</v>
      </c>
      <c r="G490">
        <v>22</v>
      </c>
      <c r="H490">
        <v>8.4447368421052627</v>
      </c>
      <c r="I490">
        <v>0</v>
      </c>
      <c r="J490">
        <v>52.169499999999999</v>
      </c>
      <c r="K490">
        <v>10769.25158393954</v>
      </c>
      <c r="L490">
        <v>756.13874140000007</v>
      </c>
      <c r="M490">
        <v>855.1037122161863</v>
      </c>
      <c r="N490">
        <v>0.20989862595340897</v>
      </c>
      <c r="O490">
        <v>0.10734377747887737</v>
      </c>
      <c r="P490">
        <v>2.8013719361582763E-3</v>
      </c>
      <c r="Q490">
        <v>9522.8780113648754</v>
      </c>
      <c r="R490">
        <v>46.942999999999998</v>
      </c>
      <c r="S490">
        <v>56445.76912425708</v>
      </c>
      <c r="T490">
        <v>14.647551285601688</v>
      </c>
      <c r="U490">
        <v>16.107593068189079</v>
      </c>
      <c r="V490">
        <v>6.653999999999999</v>
      </c>
      <c r="W490">
        <v>113.63672097986174</v>
      </c>
      <c r="X490">
        <v>0.11550570586790533</v>
      </c>
      <c r="Y490">
        <v>0.16393913974618665</v>
      </c>
      <c r="Z490">
        <v>0.28522239804344984</v>
      </c>
      <c r="AA490">
        <v>193.33991501258637</v>
      </c>
      <c r="AB490">
        <v>5.8416094028529644</v>
      </c>
      <c r="AC490">
        <v>1.206861140638531</v>
      </c>
      <c r="AD490">
        <v>2.6418070712584427</v>
      </c>
      <c r="AE490">
        <v>1.3249355724916712</v>
      </c>
      <c r="AF490">
        <v>64.900000000000006</v>
      </c>
      <c r="AG490">
        <v>1.4895976880438999E-2</v>
      </c>
      <c r="AH490">
        <v>5.9849999999999994</v>
      </c>
      <c r="AI490">
        <v>3.6002674565357666</v>
      </c>
      <c r="AJ490">
        <v>-14622.576499999966</v>
      </c>
      <c r="AK490">
        <v>0.5598663889154174</v>
      </c>
      <c r="AL490">
        <v>8143048.3384999987</v>
      </c>
      <c r="AM490">
        <v>756.13874140000007</v>
      </c>
    </row>
    <row r="491" spans="1:39" ht="15" x14ac:dyDescent="0.25">
      <c r="A491" t="s">
        <v>671</v>
      </c>
      <c r="B491">
        <v>137521.52380952382</v>
      </c>
      <c r="C491">
        <v>0.34616376728959819</v>
      </c>
      <c r="D491">
        <v>167060.85714285713</v>
      </c>
      <c r="E491">
        <v>4.712373378435086E-3</v>
      </c>
      <c r="F491">
        <v>0.74257632923156591</v>
      </c>
      <c r="G491">
        <v>41.61904761904762</v>
      </c>
      <c r="H491">
        <v>44.426190476190477</v>
      </c>
      <c r="I491">
        <v>0</v>
      </c>
      <c r="J491">
        <v>66.455714285714279</v>
      </c>
      <c r="K491">
        <v>10401.309431237289</v>
      </c>
      <c r="L491">
        <v>1603.7754242380954</v>
      </c>
      <c r="M491">
        <v>1883.7353010108675</v>
      </c>
      <c r="N491">
        <v>0.30858363779589598</v>
      </c>
      <c r="O491">
        <v>0.12891015093227115</v>
      </c>
      <c r="P491">
        <v>1.2627581517145967E-2</v>
      </c>
      <c r="Q491">
        <v>8855.4715924060984</v>
      </c>
      <c r="R491">
        <v>97.202380952380949</v>
      </c>
      <c r="S491">
        <v>57928.675429271272</v>
      </c>
      <c r="T491">
        <v>12.953827311696264</v>
      </c>
      <c r="U491">
        <v>16.49934300502143</v>
      </c>
      <c r="V491">
        <v>14.507142857142856</v>
      </c>
      <c r="W491">
        <v>110.55074317741671</v>
      </c>
      <c r="X491">
        <v>0.11700423508890272</v>
      </c>
      <c r="Y491">
        <v>0.15676555382723961</v>
      </c>
      <c r="Z491">
        <v>0.28118180621880079</v>
      </c>
      <c r="AA491">
        <v>163.17677700182364</v>
      </c>
      <c r="AB491">
        <v>5.575897120591331</v>
      </c>
      <c r="AC491">
        <v>1.3802787518262085</v>
      </c>
      <c r="AD491">
        <v>2.7623127032392918</v>
      </c>
      <c r="AE491">
        <v>1.2198615106883668</v>
      </c>
      <c r="AF491">
        <v>62.857142857142854</v>
      </c>
      <c r="AG491">
        <v>3.5000936574358148E-2</v>
      </c>
      <c r="AH491">
        <v>19.39</v>
      </c>
      <c r="AI491">
        <v>3.7102252280149055</v>
      </c>
      <c r="AJ491">
        <v>-3614.4623809523182</v>
      </c>
      <c r="AK491">
        <v>0.43506153963076277</v>
      </c>
      <c r="AL491">
        <v>16681364.445714286</v>
      </c>
      <c r="AM491">
        <v>1603.7754242380954</v>
      </c>
    </row>
    <row r="492" spans="1:39" ht="15" x14ac:dyDescent="0.25">
      <c r="A492" t="s">
        <v>672</v>
      </c>
      <c r="B492">
        <v>462333.2</v>
      </c>
      <c r="C492">
        <v>0.55371778432893715</v>
      </c>
      <c r="D492">
        <v>445881.45</v>
      </c>
      <c r="E492">
        <v>8.9609930178432889E-4</v>
      </c>
      <c r="F492">
        <v>0.68640993638479442</v>
      </c>
      <c r="G492">
        <v>14.411764705882353</v>
      </c>
      <c r="H492">
        <v>9.4557894736842094</v>
      </c>
      <c r="I492">
        <v>0</v>
      </c>
      <c r="J492">
        <v>82.721500000000006</v>
      </c>
      <c r="K492">
        <v>10724.494249375741</v>
      </c>
      <c r="L492">
        <v>672.79693029999999</v>
      </c>
      <c r="M492">
        <v>765.87024247394038</v>
      </c>
      <c r="N492">
        <v>0.18175395746153875</v>
      </c>
      <c r="O492">
        <v>0.11439815475329319</v>
      </c>
      <c r="P492">
        <v>2.5217011606213638E-3</v>
      </c>
      <c r="Q492">
        <v>9421.1870495092535</v>
      </c>
      <c r="R492">
        <v>44.249499999999998</v>
      </c>
      <c r="S492">
        <v>56282.061718211502</v>
      </c>
      <c r="T492">
        <v>14.802427146069446</v>
      </c>
      <c r="U492">
        <v>15.204622205900627</v>
      </c>
      <c r="V492">
        <v>6.1150000000000002</v>
      </c>
      <c r="W492">
        <v>110.02402784955025</v>
      </c>
      <c r="X492">
        <v>0.11395810532048269</v>
      </c>
      <c r="Y492">
        <v>0.16736263351912598</v>
      </c>
      <c r="Z492">
        <v>0.28564537709078947</v>
      </c>
      <c r="AA492">
        <v>211.68400684660503</v>
      </c>
      <c r="AB492">
        <v>5.6033502024113844</v>
      </c>
      <c r="AC492">
        <v>1.2039081002118026</v>
      </c>
      <c r="AD492">
        <v>2.4736205921415024</v>
      </c>
      <c r="AE492">
        <v>1.2667631497865717</v>
      </c>
      <c r="AF492">
        <v>53.7</v>
      </c>
      <c r="AG492">
        <v>2.3711325223313907E-2</v>
      </c>
      <c r="AH492">
        <v>7.6710526315789478</v>
      </c>
      <c r="AI492">
        <v>3.8721831396847324</v>
      </c>
      <c r="AJ492">
        <v>-11213.989499999967</v>
      </c>
      <c r="AK492">
        <v>0.56909692869130313</v>
      </c>
      <c r="AL492">
        <v>7215406.8099999996</v>
      </c>
      <c r="AM492">
        <v>672.79693029999999</v>
      </c>
    </row>
    <row r="493" spans="1:39" ht="15" x14ac:dyDescent="0.25">
      <c r="A493" t="s">
        <v>673</v>
      </c>
      <c r="B493">
        <v>622197</v>
      </c>
      <c r="C493">
        <v>0.62427221846947789</v>
      </c>
      <c r="D493">
        <v>621512.15</v>
      </c>
      <c r="E493">
        <v>1.01977489455309E-3</v>
      </c>
      <c r="F493">
        <v>0.68112646532268672</v>
      </c>
      <c r="G493">
        <v>30.35</v>
      </c>
      <c r="H493">
        <v>12.194210526315789</v>
      </c>
      <c r="I493">
        <v>0</v>
      </c>
      <c r="J493">
        <v>76.071499999999986</v>
      </c>
      <c r="K493">
        <v>10834.415537384879</v>
      </c>
      <c r="L493">
        <v>729.45570250000003</v>
      </c>
      <c r="M493">
        <v>841.47575086158974</v>
      </c>
      <c r="N493">
        <v>0.23403126415342537</v>
      </c>
      <c r="O493">
        <v>0.12622875074446349</v>
      </c>
      <c r="P493">
        <v>1.7795024366130034E-3</v>
      </c>
      <c r="Q493">
        <v>9392.1021359294828</v>
      </c>
      <c r="R493">
        <v>49.190000000000005</v>
      </c>
      <c r="S493">
        <v>55377.128481398664</v>
      </c>
      <c r="T493">
        <v>14.622890831469814</v>
      </c>
      <c r="U493">
        <v>14.829349512095957</v>
      </c>
      <c r="V493">
        <v>6.6795</v>
      </c>
      <c r="W493">
        <v>109.20812972527884</v>
      </c>
      <c r="X493">
        <v>0.11897119734613656</v>
      </c>
      <c r="Y493">
        <v>0.1492736921235184</v>
      </c>
      <c r="Z493">
        <v>0.27695718935384644</v>
      </c>
      <c r="AA493">
        <v>189.04773727504036</v>
      </c>
      <c r="AB493">
        <v>5.5144072001882494</v>
      </c>
      <c r="AC493">
        <v>1.2882967572249704</v>
      </c>
      <c r="AD493">
        <v>2.4723627403383346</v>
      </c>
      <c r="AE493">
        <v>1.2010701185315211</v>
      </c>
      <c r="AF493">
        <v>75.150000000000006</v>
      </c>
      <c r="AG493">
        <v>2.7829487205441983E-2</v>
      </c>
      <c r="AH493">
        <v>4.9240000000000004</v>
      </c>
      <c r="AI493">
        <v>4.050714947583006</v>
      </c>
      <c r="AJ493">
        <v>-3769.4904999999562</v>
      </c>
      <c r="AK493">
        <v>0.47886580047523702</v>
      </c>
      <c r="AL493">
        <v>7903226.1969999997</v>
      </c>
      <c r="AM493">
        <v>729.45570250000003</v>
      </c>
    </row>
    <row r="494" spans="1:39" ht="15" x14ac:dyDescent="0.25">
      <c r="A494" t="s">
        <v>674</v>
      </c>
      <c r="B494">
        <v>464273.81818181818</v>
      </c>
      <c r="C494">
        <v>0.37741906864466029</v>
      </c>
      <c r="D494">
        <v>476344.90909090912</v>
      </c>
      <c r="E494">
        <v>3.3309515021678511E-3</v>
      </c>
      <c r="F494">
        <v>0.71914928276833889</v>
      </c>
      <c r="G494">
        <v>58.571428571428569</v>
      </c>
      <c r="H494">
        <v>39.726818181818174</v>
      </c>
      <c r="I494">
        <v>0</v>
      </c>
      <c r="J494">
        <v>71.21363636363634</v>
      </c>
      <c r="K494">
        <v>10101.826875868659</v>
      </c>
      <c r="L494">
        <v>1524.3782158636363</v>
      </c>
      <c r="M494">
        <v>1784.7417178012913</v>
      </c>
      <c r="N494">
        <v>0.33177876441117288</v>
      </c>
      <c r="O494">
        <v>0.12974281119164635</v>
      </c>
      <c r="P494">
        <v>1.6699935398151861E-3</v>
      </c>
      <c r="Q494">
        <v>8628.1419190283577</v>
      </c>
      <c r="R494">
        <v>92.399999999999991</v>
      </c>
      <c r="S494">
        <v>55688.245302046438</v>
      </c>
      <c r="T494">
        <v>12.811393152302243</v>
      </c>
      <c r="U494">
        <v>16.497599738783947</v>
      </c>
      <c r="V494">
        <v>13.85409090909091</v>
      </c>
      <c r="W494">
        <v>110.03090898323437</v>
      </c>
      <c r="X494">
        <v>0.1201601641347676</v>
      </c>
      <c r="Y494">
        <v>0.15613989969037101</v>
      </c>
      <c r="Z494">
        <v>0.28226259870551962</v>
      </c>
      <c r="AA494">
        <v>164.63648595574205</v>
      </c>
      <c r="AB494">
        <v>5.8459173669543887</v>
      </c>
      <c r="AC494">
        <v>1.3092888307866515</v>
      </c>
      <c r="AD494">
        <v>2.8018359111673297</v>
      </c>
      <c r="AE494">
        <v>1.2497687723713347</v>
      </c>
      <c r="AF494">
        <v>84.86363636363636</v>
      </c>
      <c r="AG494">
        <v>2.3162384232746854E-2</v>
      </c>
      <c r="AH494">
        <v>12.668181818181818</v>
      </c>
      <c r="AI494">
        <v>3.3519293183329779</v>
      </c>
      <c r="AJ494">
        <v>6839.5840909091057</v>
      </c>
      <c r="AK494">
        <v>0.42998985743562124</v>
      </c>
      <c r="AL494">
        <v>15399004.830000002</v>
      </c>
      <c r="AM494">
        <v>1524.3782158636363</v>
      </c>
    </row>
    <row r="495" spans="1:39" ht="15" x14ac:dyDescent="0.25">
      <c r="A495" t="s">
        <v>675</v>
      </c>
      <c r="B495">
        <v>459901.47619047621</v>
      </c>
      <c r="C495">
        <v>0.34579708162016887</v>
      </c>
      <c r="D495">
        <v>416563.42857142858</v>
      </c>
      <c r="E495">
        <v>2.4226722311414583E-3</v>
      </c>
      <c r="F495">
        <v>0.69263617465522243</v>
      </c>
      <c r="G495">
        <v>42.952380952380949</v>
      </c>
      <c r="H495">
        <v>25.78</v>
      </c>
      <c r="I495">
        <v>0</v>
      </c>
      <c r="J495">
        <v>64.079523809523792</v>
      </c>
      <c r="K495">
        <v>10524.989292885959</v>
      </c>
      <c r="L495">
        <v>1055.0596552857144</v>
      </c>
      <c r="M495">
        <v>1246.0644672545275</v>
      </c>
      <c r="N495">
        <v>0.36735861654038299</v>
      </c>
      <c r="O495">
        <v>0.14467503862577011</v>
      </c>
      <c r="P495">
        <v>1.3033026528217265E-3</v>
      </c>
      <c r="Q495">
        <v>8911.6509354486188</v>
      </c>
      <c r="R495">
        <v>65.954285714285717</v>
      </c>
      <c r="S495">
        <v>55210.48862848727</v>
      </c>
      <c r="T495">
        <v>13.811875469300526</v>
      </c>
      <c r="U495">
        <v>15.996832409894299</v>
      </c>
      <c r="V495">
        <v>9.4123809523809516</v>
      </c>
      <c r="W495">
        <v>112.09274896792471</v>
      </c>
      <c r="X495">
        <v>0.11716148951829326</v>
      </c>
      <c r="Y495">
        <v>0.17403445766103109</v>
      </c>
      <c r="Z495">
        <v>0.29873074626105206</v>
      </c>
      <c r="AA495">
        <v>176.75367049853273</v>
      </c>
      <c r="AB495">
        <v>6.4285049278650028</v>
      </c>
      <c r="AC495">
        <v>1.3733366920322487</v>
      </c>
      <c r="AD495">
        <v>2.6157209963027928</v>
      </c>
      <c r="AE495">
        <v>1.4471886082254291</v>
      </c>
      <c r="AF495">
        <v>80.952380952380949</v>
      </c>
      <c r="AG495">
        <v>2.0763598963651389E-2</v>
      </c>
      <c r="AH495">
        <v>8.15</v>
      </c>
      <c r="AI495">
        <v>3.7335922571353226</v>
      </c>
      <c r="AJ495">
        <v>-18003.461904761847</v>
      </c>
      <c r="AK495">
        <v>0.44589644968459685</v>
      </c>
      <c r="AL495">
        <v>11104491.575238096</v>
      </c>
      <c r="AM495">
        <v>1055.0596552857144</v>
      </c>
    </row>
    <row r="496" spans="1:39" ht="15" x14ac:dyDescent="0.25">
      <c r="A496" t="s">
        <v>676</v>
      </c>
      <c r="B496">
        <v>564857.59090909094</v>
      </c>
      <c r="C496">
        <v>0.2952164118944271</v>
      </c>
      <c r="D496">
        <v>674121.54545454541</v>
      </c>
      <c r="E496">
        <v>6.4075170059080585E-3</v>
      </c>
      <c r="F496">
        <v>0.74469758824261667</v>
      </c>
      <c r="G496">
        <v>54.714285714285715</v>
      </c>
      <c r="H496">
        <v>56.575000000000003</v>
      </c>
      <c r="I496">
        <v>1.4090909090909091E-2</v>
      </c>
      <c r="J496">
        <v>138.505</v>
      </c>
      <c r="K496">
        <v>9926.1010640454951</v>
      </c>
      <c r="L496">
        <v>2282.4473796363636</v>
      </c>
      <c r="M496">
        <v>2679.6535054657306</v>
      </c>
      <c r="N496">
        <v>0.30632966760782715</v>
      </c>
      <c r="O496">
        <v>0.12973929179391944</v>
      </c>
      <c r="P496">
        <v>1.1549345575561221E-2</v>
      </c>
      <c r="Q496">
        <v>8454.7510778632277</v>
      </c>
      <c r="R496">
        <v>130.55227272727271</v>
      </c>
      <c r="S496">
        <v>59952.371603154425</v>
      </c>
      <c r="T496">
        <v>12.747245095137789</v>
      </c>
      <c r="U496">
        <v>17.483015285413369</v>
      </c>
      <c r="V496">
        <v>16.411363636363635</v>
      </c>
      <c r="W496">
        <v>139.07725343304253</v>
      </c>
      <c r="X496">
        <v>0.11314408821559056</v>
      </c>
      <c r="Y496">
        <v>0.15687878385092668</v>
      </c>
      <c r="Z496">
        <v>0.2762903409148989</v>
      </c>
      <c r="AA496">
        <v>149.21212257523197</v>
      </c>
      <c r="AB496">
        <v>6.214630831520636</v>
      </c>
      <c r="AC496">
        <v>1.4266456946226593</v>
      </c>
      <c r="AD496">
        <v>2.7923026049734441</v>
      </c>
      <c r="AE496">
        <v>1.0964853580080589</v>
      </c>
      <c r="AF496">
        <v>61.454545454545453</v>
      </c>
      <c r="AG496">
        <v>3.2007144313589676E-2</v>
      </c>
      <c r="AH496">
        <v>28.201904761904764</v>
      </c>
      <c r="AI496">
        <v>3.616547323709657</v>
      </c>
      <c r="AJ496">
        <v>-2835.4590909089893</v>
      </c>
      <c r="AK496">
        <v>0.40008777467403395</v>
      </c>
      <c r="AL496">
        <v>22655803.363636367</v>
      </c>
      <c r="AM496">
        <v>2282.4473796363636</v>
      </c>
    </row>
    <row r="497" spans="1:39" ht="15" x14ac:dyDescent="0.25">
      <c r="A497" t="s">
        <v>677</v>
      </c>
      <c r="B497">
        <v>479149.95</v>
      </c>
      <c r="C497">
        <v>0.46869021664990507</v>
      </c>
      <c r="D497">
        <v>440140.9</v>
      </c>
      <c r="E497">
        <v>5.1153390797918892E-3</v>
      </c>
      <c r="F497">
        <v>0.65307353015616199</v>
      </c>
      <c r="G497">
        <v>23.888888888888889</v>
      </c>
      <c r="H497">
        <v>13.319999999999999</v>
      </c>
      <c r="I497">
        <v>0</v>
      </c>
      <c r="J497">
        <v>16.472999999999999</v>
      </c>
      <c r="K497">
        <v>11402.75135298018</v>
      </c>
      <c r="L497">
        <v>740.65171014999999</v>
      </c>
      <c r="M497">
        <v>888.01558842112297</v>
      </c>
      <c r="N497">
        <v>0.39417556848801927</v>
      </c>
      <c r="O497">
        <v>0.15130268365586383</v>
      </c>
      <c r="P497">
        <v>1.7432825473912797E-3</v>
      </c>
      <c r="Q497">
        <v>9510.4944103694161</v>
      </c>
      <c r="R497">
        <v>51.211500000000001</v>
      </c>
      <c r="S497">
        <v>51763.095203225836</v>
      </c>
      <c r="T497">
        <v>12.174999755914198</v>
      </c>
      <c r="U497">
        <v>14.462605277135021</v>
      </c>
      <c r="V497">
        <v>7.4424999999999999</v>
      </c>
      <c r="W497">
        <v>99.516521350352704</v>
      </c>
      <c r="X497">
        <v>0.11155105228548538</v>
      </c>
      <c r="Y497">
        <v>0.18273371919193965</v>
      </c>
      <c r="Z497">
        <v>0.29980065505592979</v>
      </c>
      <c r="AA497">
        <v>200.86904271087096</v>
      </c>
      <c r="AB497">
        <v>5.741015059755064</v>
      </c>
      <c r="AC497">
        <v>1.3295744888219716</v>
      </c>
      <c r="AD497">
        <v>2.6790170661540325</v>
      </c>
      <c r="AE497">
        <v>1.2589862316219371</v>
      </c>
      <c r="AF497">
        <v>71.05</v>
      </c>
      <c r="AG497">
        <v>2.2440453050447597E-2</v>
      </c>
      <c r="AH497">
        <v>6.7180000000000009</v>
      </c>
      <c r="AI497">
        <v>3.6144420858179052</v>
      </c>
      <c r="AJ497">
        <v>-23266.516000000003</v>
      </c>
      <c r="AK497">
        <v>0.49710987328066958</v>
      </c>
      <c r="AL497">
        <v>8445467.290000001</v>
      </c>
      <c r="AM497">
        <v>740.65171014999999</v>
      </c>
    </row>
    <row r="498" spans="1:39" ht="15" x14ac:dyDescent="0.25">
      <c r="A498" t="s">
        <v>678</v>
      </c>
      <c r="B498">
        <v>208273.1</v>
      </c>
      <c r="C498">
        <v>0.29480518200875178</v>
      </c>
      <c r="D498">
        <v>196647.85</v>
      </c>
      <c r="E498">
        <v>4.932843107785123E-3</v>
      </c>
      <c r="F498">
        <v>0.7239195980183305</v>
      </c>
      <c r="G498">
        <v>41.736842105263158</v>
      </c>
      <c r="H498">
        <v>71.322499999999991</v>
      </c>
      <c r="I498">
        <v>6.0999999999999999E-2</v>
      </c>
      <c r="J498">
        <v>-83.222499999999997</v>
      </c>
      <c r="K498">
        <v>10710.883348713471</v>
      </c>
      <c r="L498">
        <v>2386.9287325</v>
      </c>
      <c r="M498">
        <v>2989.8683033719994</v>
      </c>
      <c r="N498">
        <v>0.54770910603632783</v>
      </c>
      <c r="O498">
        <v>0.16023034374362075</v>
      </c>
      <c r="P498">
        <v>1.6211576124215091E-2</v>
      </c>
      <c r="Q498">
        <v>8550.916836927674</v>
      </c>
      <c r="R498">
        <v>149.64099999999999</v>
      </c>
      <c r="S498">
        <v>57310.200433036392</v>
      </c>
      <c r="T498">
        <v>13.046892228734102</v>
      </c>
      <c r="U498">
        <v>15.951034358898962</v>
      </c>
      <c r="V498">
        <v>19.618500000000001</v>
      </c>
      <c r="W498">
        <v>121.66723921298775</v>
      </c>
      <c r="X498">
        <v>0.11104648959334558</v>
      </c>
      <c r="Y498">
        <v>0.16949360011677794</v>
      </c>
      <c r="Z498">
        <v>0.29614816344238631</v>
      </c>
      <c r="AA498">
        <v>172.38719547735806</v>
      </c>
      <c r="AB498">
        <v>5.6722498374449346</v>
      </c>
      <c r="AC498">
        <v>1.3484992780258485</v>
      </c>
      <c r="AD498">
        <v>2.9637413997099951</v>
      </c>
      <c r="AE498">
        <v>1.1632173091919549</v>
      </c>
      <c r="AF498">
        <v>56.25</v>
      </c>
      <c r="AG498">
        <v>2.6044635028117623E-2</v>
      </c>
      <c r="AH498">
        <v>39.625499999999995</v>
      </c>
      <c r="AI498">
        <v>3.1643715036706723</v>
      </c>
      <c r="AJ498">
        <v>-24479.308500000159</v>
      </c>
      <c r="AK498">
        <v>0.52283353578881464</v>
      </c>
      <c r="AL498">
        <v>25566115.215500005</v>
      </c>
      <c r="AM498">
        <v>2386.9287325</v>
      </c>
    </row>
    <row r="499" spans="1:39" ht="15" x14ac:dyDescent="0.25">
      <c r="A499" t="s">
        <v>679</v>
      </c>
      <c r="B499">
        <v>523198.15</v>
      </c>
      <c r="C499">
        <v>0.56152490884186046</v>
      </c>
      <c r="D499">
        <v>519916.15</v>
      </c>
      <c r="E499">
        <v>3.6459433516437723E-3</v>
      </c>
      <c r="F499">
        <v>0.66658722474181697</v>
      </c>
      <c r="G499">
        <v>21.3</v>
      </c>
      <c r="H499">
        <v>20.273500000000002</v>
      </c>
      <c r="I499">
        <v>0</v>
      </c>
      <c r="J499">
        <v>9.3185000000000002</v>
      </c>
      <c r="K499">
        <v>11323.341809664113</v>
      </c>
      <c r="L499">
        <v>824.70542759999989</v>
      </c>
      <c r="M499">
        <v>1005.6995199080262</v>
      </c>
      <c r="N499">
        <v>0.47911276496611721</v>
      </c>
      <c r="O499">
        <v>0.15863886591692899</v>
      </c>
      <c r="P499">
        <v>4.7521399991329455E-3</v>
      </c>
      <c r="Q499">
        <v>9285.4985650724211</v>
      </c>
      <c r="R499">
        <v>58.426000000000002</v>
      </c>
      <c r="S499">
        <v>52473.291582514634</v>
      </c>
      <c r="T499">
        <v>12.286482045664602</v>
      </c>
      <c r="U499">
        <v>14.115384034505187</v>
      </c>
      <c r="V499">
        <v>9.5525000000000002</v>
      </c>
      <c r="W499">
        <v>86.333988756869928</v>
      </c>
      <c r="X499">
        <v>0.11914576675702132</v>
      </c>
      <c r="Y499">
        <v>0.17006885575506556</v>
      </c>
      <c r="Z499">
        <v>0.29477179431590977</v>
      </c>
      <c r="AA499">
        <v>199.11194288834577</v>
      </c>
      <c r="AB499">
        <v>5.6421032655395233</v>
      </c>
      <c r="AC499">
        <v>1.3649576210030285</v>
      </c>
      <c r="AD499">
        <v>2.6212605848532999</v>
      </c>
      <c r="AE499">
        <v>1.3661111631223599</v>
      </c>
      <c r="AF499">
        <v>82.3</v>
      </c>
      <c r="AG499">
        <v>1.3566062138799578E-2</v>
      </c>
      <c r="AH499">
        <v>7.2784999999999993</v>
      </c>
      <c r="AI499">
        <v>3.4008827430598578</v>
      </c>
      <c r="AJ499">
        <v>-15143.310999999987</v>
      </c>
      <c r="AK499">
        <v>0.56316774990993157</v>
      </c>
      <c r="AL499">
        <v>9338421.4489999991</v>
      </c>
      <c r="AM499">
        <v>824.70542759999989</v>
      </c>
    </row>
    <row r="500" spans="1:39" ht="15" x14ac:dyDescent="0.25">
      <c r="A500" t="s">
        <v>680</v>
      </c>
      <c r="B500">
        <v>316560.90476190473</v>
      </c>
      <c r="C500">
        <v>0.36080517167306209</v>
      </c>
      <c r="D500">
        <v>292609.09523809527</v>
      </c>
      <c r="E500">
        <v>4.9809972814335536E-3</v>
      </c>
      <c r="F500">
        <v>0.73375606312560837</v>
      </c>
      <c r="G500">
        <v>43.857142857142854</v>
      </c>
      <c r="H500">
        <v>59.645238095238092</v>
      </c>
      <c r="I500">
        <v>3.5238095238095235E-2</v>
      </c>
      <c r="J500">
        <v>74.422380952381033</v>
      </c>
      <c r="K500">
        <v>10518.254111374545</v>
      </c>
      <c r="L500">
        <v>2023.8721596190478</v>
      </c>
      <c r="M500">
        <v>2404.4418373546159</v>
      </c>
      <c r="N500">
        <v>0.35468212534487215</v>
      </c>
      <c r="O500">
        <v>0.13538874277991547</v>
      </c>
      <c r="P500">
        <v>1.0568590225499053E-2</v>
      </c>
      <c r="Q500">
        <v>8853.4483692191498</v>
      </c>
      <c r="R500">
        <v>123.07619047619049</v>
      </c>
      <c r="S500">
        <v>58695.327331115062</v>
      </c>
      <c r="T500">
        <v>12.77412365549795</v>
      </c>
      <c r="U500">
        <v>16.44405917820939</v>
      </c>
      <c r="V500">
        <v>15.071428571428571</v>
      </c>
      <c r="W500">
        <v>134.28535656240123</v>
      </c>
      <c r="X500">
        <v>0.11610255285564798</v>
      </c>
      <c r="Y500">
        <v>0.15494159301950805</v>
      </c>
      <c r="Z500">
        <v>0.27781243437954944</v>
      </c>
      <c r="AA500">
        <v>156.01599491880125</v>
      </c>
      <c r="AB500">
        <v>6.7343081157341746</v>
      </c>
      <c r="AC500">
        <v>1.3646146343964645</v>
      </c>
      <c r="AD500">
        <v>3.2204989137950664</v>
      </c>
      <c r="AE500">
        <v>1.1597957589001537</v>
      </c>
      <c r="AF500">
        <v>49.80952380952381</v>
      </c>
      <c r="AG500">
        <v>3.2943219776735665E-2</v>
      </c>
      <c r="AH500">
        <v>31.534500000000001</v>
      </c>
      <c r="AI500">
        <v>3.4862503724059719</v>
      </c>
      <c r="AJ500">
        <v>5507.4200000000419</v>
      </c>
      <c r="AK500">
        <v>0.44993156505763227</v>
      </c>
      <c r="AL500">
        <v>21287601.663809523</v>
      </c>
      <c r="AM500">
        <v>2023.8721596190478</v>
      </c>
    </row>
    <row r="501" spans="1:39" ht="15" x14ac:dyDescent="0.25">
      <c r="A501" t="s">
        <v>681</v>
      </c>
      <c r="B501">
        <v>462404.85</v>
      </c>
      <c r="C501">
        <v>0.38215032021896389</v>
      </c>
      <c r="D501">
        <v>557781.44999999995</v>
      </c>
      <c r="E501">
        <v>3.6589179502438665E-3</v>
      </c>
      <c r="F501">
        <v>0.675398359291418</v>
      </c>
      <c r="G501">
        <v>44</v>
      </c>
      <c r="H501">
        <v>33.450000000000003</v>
      </c>
      <c r="I501">
        <v>0</v>
      </c>
      <c r="J501">
        <v>20.938999999999979</v>
      </c>
      <c r="K501">
        <v>10810.843764066023</v>
      </c>
      <c r="L501">
        <v>1086.82368855</v>
      </c>
      <c r="M501">
        <v>1317.4289215378244</v>
      </c>
      <c r="N501">
        <v>0.42416337047735581</v>
      </c>
      <c r="O501">
        <v>0.15015115305199059</v>
      </c>
      <c r="P501">
        <v>3.164085293897047E-3</v>
      </c>
      <c r="Q501">
        <v>8918.4933653080298</v>
      </c>
      <c r="R501">
        <v>69.3245</v>
      </c>
      <c r="S501">
        <v>53138.285108439297</v>
      </c>
      <c r="T501">
        <v>12.497024861340508</v>
      </c>
      <c r="U501">
        <v>15.677339015066824</v>
      </c>
      <c r="V501">
        <v>9.785499999999999</v>
      </c>
      <c r="W501">
        <v>111.06470681620766</v>
      </c>
      <c r="X501">
        <v>0.11792742446255267</v>
      </c>
      <c r="Y501">
        <v>0.1789877072957376</v>
      </c>
      <c r="Z501">
        <v>0.30223878918155395</v>
      </c>
      <c r="AA501">
        <v>178.29230448456991</v>
      </c>
      <c r="AB501">
        <v>6.0814917921705005</v>
      </c>
      <c r="AC501">
        <v>1.5133416282925887</v>
      </c>
      <c r="AD501">
        <v>2.8589045931745658</v>
      </c>
      <c r="AE501">
        <v>1.4254093379299555</v>
      </c>
      <c r="AF501">
        <v>96.8</v>
      </c>
      <c r="AG501">
        <v>1.6954137956801209E-2</v>
      </c>
      <c r="AH501">
        <v>6.6449999999999987</v>
      </c>
      <c r="AI501">
        <v>3.3047559021917761</v>
      </c>
      <c r="AJ501">
        <v>-8468.8789999999572</v>
      </c>
      <c r="AK501">
        <v>0.47658425282080735</v>
      </c>
      <c r="AL501">
        <v>11749481.095999999</v>
      </c>
      <c r="AM501">
        <v>1086.82368855</v>
      </c>
    </row>
    <row r="502" spans="1:39" ht="15" x14ac:dyDescent="0.25">
      <c r="A502" t="s">
        <v>682</v>
      </c>
      <c r="B502">
        <v>632359.6</v>
      </c>
      <c r="C502">
        <v>0.43193045934954721</v>
      </c>
      <c r="D502">
        <v>531472.25</v>
      </c>
      <c r="E502">
        <v>5.7064277166745609E-3</v>
      </c>
      <c r="F502">
        <v>0.67216237663950285</v>
      </c>
      <c r="G502">
        <v>22</v>
      </c>
      <c r="H502">
        <v>25.538999999999998</v>
      </c>
      <c r="I502">
        <v>0.05</v>
      </c>
      <c r="J502">
        <v>30.479499999999973</v>
      </c>
      <c r="K502">
        <v>11997.272395715478</v>
      </c>
      <c r="L502">
        <v>1094.1017422999998</v>
      </c>
      <c r="M502">
        <v>1476.2644881299352</v>
      </c>
      <c r="N502">
        <v>0.86635962973367797</v>
      </c>
      <c r="O502">
        <v>0.16950357474081137</v>
      </c>
      <c r="P502">
        <v>2.3354761273192056E-4</v>
      </c>
      <c r="Q502">
        <v>8891.5209547766881</v>
      </c>
      <c r="R502">
        <v>76.297499999999999</v>
      </c>
      <c r="S502">
        <v>53239.976965169233</v>
      </c>
      <c r="T502">
        <v>12.443395917297421</v>
      </c>
      <c r="U502">
        <v>14.339942230086177</v>
      </c>
      <c r="V502">
        <v>10.388499999999999</v>
      </c>
      <c r="W502">
        <v>105.31854861625837</v>
      </c>
      <c r="X502">
        <v>0.10996108881705573</v>
      </c>
      <c r="Y502">
        <v>0.18971112556223746</v>
      </c>
      <c r="Z502">
        <v>0.30340073738168932</v>
      </c>
      <c r="AA502">
        <v>194.03008129182831</v>
      </c>
      <c r="AB502">
        <v>6.4338187769341415</v>
      </c>
      <c r="AC502">
        <v>1.5120291475780734</v>
      </c>
      <c r="AD502">
        <v>3.1007623700089488</v>
      </c>
      <c r="AE502">
        <v>1.3014804172433581</v>
      </c>
      <c r="AF502">
        <v>80.05</v>
      </c>
      <c r="AG502">
        <v>2.0039818327163911E-2</v>
      </c>
      <c r="AH502">
        <v>12.293157894736842</v>
      </c>
      <c r="AI502">
        <v>3.0345799539712028</v>
      </c>
      <c r="AJ502">
        <v>-75635.491500000004</v>
      </c>
      <c r="AK502">
        <v>0.62503480273149603</v>
      </c>
      <c r="AL502">
        <v>13126236.631000001</v>
      </c>
      <c r="AM502">
        <v>1094.1017422999998</v>
      </c>
    </row>
    <row r="503" spans="1:39" ht="15" x14ac:dyDescent="0.25">
      <c r="A503" t="s">
        <v>683</v>
      </c>
      <c r="B503">
        <v>668901.55000000005</v>
      </c>
      <c r="C503">
        <v>0.39204407949100184</v>
      </c>
      <c r="D503">
        <v>579953.1</v>
      </c>
      <c r="E503">
        <v>6.7500475119494953E-3</v>
      </c>
      <c r="F503">
        <v>0.67248566234391538</v>
      </c>
      <c r="G503">
        <v>22.333333333333332</v>
      </c>
      <c r="H503">
        <v>26.540000000000003</v>
      </c>
      <c r="I503">
        <v>0.05</v>
      </c>
      <c r="J503">
        <v>33.709499999999977</v>
      </c>
      <c r="K503">
        <v>12072.041333341684</v>
      </c>
      <c r="L503">
        <v>1165.6297129</v>
      </c>
      <c r="M503">
        <v>1586.073642422878</v>
      </c>
      <c r="N503">
        <v>0.90230704790744354</v>
      </c>
      <c r="O503">
        <v>0.1709544563292163</v>
      </c>
      <c r="P503">
        <v>1.7632087422400159E-4</v>
      </c>
      <c r="Q503">
        <v>8871.9273160635876</v>
      </c>
      <c r="R503">
        <v>79.952500000000015</v>
      </c>
      <c r="S503">
        <v>53835.075107094824</v>
      </c>
      <c r="T503">
        <v>12.811982114380411</v>
      </c>
      <c r="U503">
        <v>14.579027708952189</v>
      </c>
      <c r="V503">
        <v>11.2155</v>
      </c>
      <c r="W503">
        <v>103.93024946725514</v>
      </c>
      <c r="X503">
        <v>0.1080011224583725</v>
      </c>
      <c r="Y503">
        <v>0.19873113097730072</v>
      </c>
      <c r="Z503">
        <v>0.31070230407344129</v>
      </c>
      <c r="AA503">
        <v>190.69323434368332</v>
      </c>
      <c r="AB503">
        <v>6.45834994243687</v>
      </c>
      <c r="AC503">
        <v>1.5050020739822303</v>
      </c>
      <c r="AD503">
        <v>3.1551408260927669</v>
      </c>
      <c r="AE503">
        <v>1.3384197266996638</v>
      </c>
      <c r="AF503">
        <v>80.3</v>
      </c>
      <c r="AG503">
        <v>2.0475268853231771E-2</v>
      </c>
      <c r="AH503">
        <v>13.121578947368421</v>
      </c>
      <c r="AI503">
        <v>2.9354872829871268</v>
      </c>
      <c r="AJ503">
        <v>-68648.467000000179</v>
      </c>
      <c r="AK503">
        <v>0.64224059659540123</v>
      </c>
      <c r="AL503">
        <v>14071530.073499998</v>
      </c>
      <c r="AM503">
        <v>1165.6297129</v>
      </c>
    </row>
    <row r="504" spans="1:39" ht="15" x14ac:dyDescent="0.25">
      <c r="A504" t="s">
        <v>684</v>
      </c>
      <c r="B504">
        <v>432869</v>
      </c>
      <c r="C504">
        <v>0.39848279249582874</v>
      </c>
      <c r="D504">
        <v>493707.55</v>
      </c>
      <c r="E504">
        <v>2.1697172154366991E-3</v>
      </c>
      <c r="F504">
        <v>0.6807490075243825</v>
      </c>
      <c r="G504">
        <v>31.45</v>
      </c>
      <c r="H504">
        <v>29.213000000000001</v>
      </c>
      <c r="I504">
        <v>0</v>
      </c>
      <c r="J504">
        <v>35.674999999999997</v>
      </c>
      <c r="K504">
        <v>10814.655647296648</v>
      </c>
      <c r="L504">
        <v>1062.36499725</v>
      </c>
      <c r="M504">
        <v>1293.8535696671981</v>
      </c>
      <c r="N504">
        <v>0.46294732274040012</v>
      </c>
      <c r="O504">
        <v>0.14760214559582244</v>
      </c>
      <c r="P504">
        <v>2.1515370479230078E-3</v>
      </c>
      <c r="Q504">
        <v>8879.7618883218765</v>
      </c>
      <c r="R504">
        <v>70.256999999999991</v>
      </c>
      <c r="S504">
        <v>52950.205459954173</v>
      </c>
      <c r="T504">
        <v>11.477859857380761</v>
      </c>
      <c r="U504">
        <v>15.12112668132713</v>
      </c>
      <c r="V504">
        <v>11.2555</v>
      </c>
      <c r="W504">
        <v>94.38629978677092</v>
      </c>
      <c r="X504">
        <v>0.11693780850612039</v>
      </c>
      <c r="Y504">
        <v>0.17883061032714184</v>
      </c>
      <c r="Z504">
        <v>0.30173082535178775</v>
      </c>
      <c r="AA504">
        <v>190.81313910448492</v>
      </c>
      <c r="AB504">
        <v>5.7113334726105656</v>
      </c>
      <c r="AC504">
        <v>1.4341291070339772</v>
      </c>
      <c r="AD504">
        <v>2.7692891681449452</v>
      </c>
      <c r="AE504">
        <v>1.4061785144996288</v>
      </c>
      <c r="AF504">
        <v>83.85</v>
      </c>
      <c r="AG504">
        <v>1.61937933405038E-2</v>
      </c>
      <c r="AH504">
        <v>9.0657894736842106</v>
      </c>
      <c r="AI504">
        <v>3.3481279905660886</v>
      </c>
      <c r="AJ504">
        <v>-13089.048999999999</v>
      </c>
      <c r="AK504">
        <v>0.51432365134283842</v>
      </c>
      <c r="AL504">
        <v>11489111.617000001</v>
      </c>
      <c r="AM504">
        <v>1062.36499725</v>
      </c>
    </row>
    <row r="505" spans="1:39" ht="15" x14ac:dyDescent="0.25">
      <c r="A505" t="s">
        <v>685</v>
      </c>
      <c r="B505">
        <v>381224.90909090912</v>
      </c>
      <c r="C505">
        <v>0.23628146099391584</v>
      </c>
      <c r="D505">
        <v>378324.68181818182</v>
      </c>
      <c r="E505">
        <v>1.1910198735570462E-2</v>
      </c>
      <c r="F505">
        <v>0.71770635150408213</v>
      </c>
      <c r="G505">
        <v>49.285714285714285</v>
      </c>
      <c r="H505">
        <v>47.350454545454546</v>
      </c>
      <c r="I505">
        <v>0</v>
      </c>
      <c r="J505">
        <v>95.542272727272689</v>
      </c>
      <c r="K505">
        <v>10274.604254807848</v>
      </c>
      <c r="L505">
        <v>2033.8026756818181</v>
      </c>
      <c r="M505">
        <v>2483.5368503342079</v>
      </c>
      <c r="N505">
        <v>0.41840696277175121</v>
      </c>
      <c r="O505">
        <v>0.15553124660628931</v>
      </c>
      <c r="P505">
        <v>7.4750254781158678E-3</v>
      </c>
      <c r="Q505">
        <v>8414.0155287762136</v>
      </c>
      <c r="R505">
        <v>121.78272727272726</v>
      </c>
      <c r="S505">
        <v>57849.330148326757</v>
      </c>
      <c r="T505">
        <v>13.110905412769389</v>
      </c>
      <c r="U505">
        <v>16.700255621038963</v>
      </c>
      <c r="V505">
        <v>17.361363636363635</v>
      </c>
      <c r="W505">
        <v>117.14533018719729</v>
      </c>
      <c r="X505">
        <v>0.11613735035134613</v>
      </c>
      <c r="Y505">
        <v>0.16053546936767735</v>
      </c>
      <c r="Z505">
        <v>0.28336504517466349</v>
      </c>
      <c r="AA505">
        <v>164.43782620011265</v>
      </c>
      <c r="AB505">
        <v>5.7647687694952792</v>
      </c>
      <c r="AC505">
        <v>1.4672891139034054</v>
      </c>
      <c r="AD505">
        <v>2.7221624576115686</v>
      </c>
      <c r="AE505">
        <v>1.1235095956808949</v>
      </c>
      <c r="AF505">
        <v>66.13636363636364</v>
      </c>
      <c r="AG505">
        <v>2.8381803160963726E-2</v>
      </c>
      <c r="AH505">
        <v>23.46</v>
      </c>
      <c r="AI505">
        <v>3.3470591236659364</v>
      </c>
      <c r="AJ505">
        <v>7276.6677272728411</v>
      </c>
      <c r="AK505">
        <v>0.4650428059414507</v>
      </c>
      <c r="AL505">
        <v>20896517.625</v>
      </c>
      <c r="AM505">
        <v>2033.8026756818181</v>
      </c>
    </row>
    <row r="506" spans="1:39" ht="15" x14ac:dyDescent="0.25">
      <c r="A506" t="s">
        <v>686</v>
      </c>
      <c r="B506">
        <v>449828.57142857142</v>
      </c>
      <c r="C506">
        <v>0.29681113754767358</v>
      </c>
      <c r="D506">
        <v>415230.47619047621</v>
      </c>
      <c r="E506">
        <v>2.4261100382537795E-3</v>
      </c>
      <c r="F506">
        <v>0.68298155092707746</v>
      </c>
      <c r="G506">
        <v>52.714285714285715</v>
      </c>
      <c r="H506">
        <v>31.658571428571431</v>
      </c>
      <c r="I506">
        <v>0</v>
      </c>
      <c r="J506">
        <v>29.053809523809548</v>
      </c>
      <c r="K506">
        <v>10741.375020723377</v>
      </c>
      <c r="L506">
        <v>1318.8838176190477</v>
      </c>
      <c r="M506">
        <v>1567.1235504484184</v>
      </c>
      <c r="N506">
        <v>0.37060541175500072</v>
      </c>
      <c r="O506">
        <v>0.13985767680983471</v>
      </c>
      <c r="P506">
        <v>4.9516570345999045E-3</v>
      </c>
      <c r="Q506">
        <v>9039.8907538310341</v>
      </c>
      <c r="R506">
        <v>85.333333333333329</v>
      </c>
      <c r="S506">
        <v>54828.566886160712</v>
      </c>
      <c r="T506">
        <v>12.327008928571429</v>
      </c>
      <c r="U506">
        <v>15.455669737723211</v>
      </c>
      <c r="V506">
        <v>11.063809523809525</v>
      </c>
      <c r="W506">
        <v>119.20702492037528</v>
      </c>
      <c r="X506">
        <v>0.1164836207703322</v>
      </c>
      <c r="Y506">
        <v>0.17046894449165598</v>
      </c>
      <c r="Z506">
        <v>0.29195447973603944</v>
      </c>
      <c r="AA506">
        <v>168.23923156519552</v>
      </c>
      <c r="AB506">
        <v>5.9737693748540659</v>
      </c>
      <c r="AC506">
        <v>1.390858869597017</v>
      </c>
      <c r="AD506">
        <v>3.097394811796943</v>
      </c>
      <c r="AE506">
        <v>1.2485854001039995</v>
      </c>
      <c r="AF506">
        <v>93.666666666666671</v>
      </c>
      <c r="AG506">
        <v>2.4778038314411072E-2</v>
      </c>
      <c r="AH506">
        <v>11.064761904761905</v>
      </c>
      <c r="AI506">
        <v>3.5141683025174819</v>
      </c>
      <c r="AJ506">
        <v>-26496.705714285723</v>
      </c>
      <c r="AK506">
        <v>0.45567170837911641</v>
      </c>
      <c r="AL506">
        <v>14166625.693809524</v>
      </c>
      <c r="AM506">
        <v>1318.8838176190477</v>
      </c>
    </row>
    <row r="507" spans="1:39" ht="15" x14ac:dyDescent="0.25">
      <c r="A507" t="s">
        <v>687</v>
      </c>
      <c r="B507">
        <v>303493.40000000002</v>
      </c>
      <c r="C507">
        <v>0.37933303569998861</v>
      </c>
      <c r="D507">
        <v>379959.45</v>
      </c>
      <c r="E507">
        <v>3.3283874870167814E-3</v>
      </c>
      <c r="F507">
        <v>0.68316563767508265</v>
      </c>
      <c r="G507">
        <v>32.75</v>
      </c>
      <c r="H507">
        <v>26.749500000000001</v>
      </c>
      <c r="I507">
        <v>0</v>
      </c>
      <c r="J507">
        <v>2.0160000000000053</v>
      </c>
      <c r="K507">
        <v>11288.110263942592</v>
      </c>
      <c r="L507">
        <v>965.58167519999984</v>
      </c>
      <c r="M507">
        <v>1159.7907323942411</v>
      </c>
      <c r="N507">
        <v>0.42389386756456543</v>
      </c>
      <c r="O507">
        <v>0.14891108100225472</v>
      </c>
      <c r="P507">
        <v>2.6934005861920687E-3</v>
      </c>
      <c r="Q507">
        <v>9397.8957703853794</v>
      </c>
      <c r="R507">
        <v>65.652500000000003</v>
      </c>
      <c r="S507">
        <v>54145.214515821943</v>
      </c>
      <c r="T507">
        <v>13.024637294847874</v>
      </c>
      <c r="U507">
        <v>14.707462399756292</v>
      </c>
      <c r="V507">
        <v>11.225000000000001</v>
      </c>
      <c r="W507">
        <v>86.020639216035619</v>
      </c>
      <c r="X507">
        <v>0.11513874442336121</v>
      </c>
      <c r="Y507">
        <v>0.17159287144525481</v>
      </c>
      <c r="Z507">
        <v>0.29276282558706029</v>
      </c>
      <c r="AA507">
        <v>177.55484015838334</v>
      </c>
      <c r="AB507">
        <v>6.1779761373558779</v>
      </c>
      <c r="AC507">
        <v>1.5221628266305498</v>
      </c>
      <c r="AD507">
        <v>2.9006544218306072</v>
      </c>
      <c r="AE507">
        <v>1.3430022018936072</v>
      </c>
      <c r="AF507">
        <v>91.65</v>
      </c>
      <c r="AG507">
        <v>2.9309065002113204E-2</v>
      </c>
      <c r="AH507">
        <v>6.5590000000000002</v>
      </c>
      <c r="AI507">
        <v>3.6242610851650365</v>
      </c>
      <c r="AJ507">
        <v>-19598.103500000027</v>
      </c>
      <c r="AK507">
        <v>0.49139896242858327</v>
      </c>
      <c r="AL507">
        <v>10899592.418500001</v>
      </c>
      <c r="AM507">
        <v>965.58167519999984</v>
      </c>
    </row>
    <row r="508" spans="1:39" ht="15" x14ac:dyDescent="0.25">
      <c r="A508" t="s">
        <v>688</v>
      </c>
      <c r="B508">
        <v>512226.38095238095</v>
      </c>
      <c r="C508">
        <v>0.46591470437506333</v>
      </c>
      <c r="D508">
        <v>541580.28571428568</v>
      </c>
      <c r="E508">
        <v>2.4194547966316974E-3</v>
      </c>
      <c r="F508">
        <v>0.69980445129923918</v>
      </c>
      <c r="G508">
        <v>46.571428571428569</v>
      </c>
      <c r="H508">
        <v>36.069999999999993</v>
      </c>
      <c r="I508">
        <v>0</v>
      </c>
      <c r="J508">
        <v>65.637619047619054</v>
      </c>
      <c r="K508">
        <v>10436.972833687651</v>
      </c>
      <c r="L508">
        <v>1185.5170675238096</v>
      </c>
      <c r="M508">
        <v>1375.957151314205</v>
      </c>
      <c r="N508">
        <v>0.27606295961383148</v>
      </c>
      <c r="O508">
        <v>0.1245996807548201</v>
      </c>
      <c r="P508">
        <v>3.2482391103867986E-3</v>
      </c>
      <c r="Q508">
        <v>8992.438039077846</v>
      </c>
      <c r="R508">
        <v>74.370476190476197</v>
      </c>
      <c r="S508">
        <v>54871.562780929446</v>
      </c>
      <c r="T508">
        <v>12.552344120170575</v>
      </c>
      <c r="U508">
        <v>15.940694859711353</v>
      </c>
      <c r="V508">
        <v>11.377619047619048</v>
      </c>
      <c r="W508">
        <v>104.19728965805882</v>
      </c>
      <c r="X508">
        <v>0.11977442070219872</v>
      </c>
      <c r="Y508">
        <v>0.14978561453709924</v>
      </c>
      <c r="Z508">
        <v>0.27610411309100391</v>
      </c>
      <c r="AA508">
        <v>168.24858696061375</v>
      </c>
      <c r="AB508">
        <v>5.9407673754080328</v>
      </c>
      <c r="AC508">
        <v>1.3318802022492457</v>
      </c>
      <c r="AD508">
        <v>2.6750537124587552</v>
      </c>
      <c r="AE508">
        <v>1.2009430225203959</v>
      </c>
      <c r="AF508">
        <v>74.857142857142861</v>
      </c>
      <c r="AG508">
        <v>3.1245707430359999E-2</v>
      </c>
      <c r="AH508">
        <v>10.523</v>
      </c>
      <c r="AI508">
        <v>3.6529632311841573</v>
      </c>
      <c r="AJ508">
        <v>-2562.3476190475631</v>
      </c>
      <c r="AK508">
        <v>0.45519954134779872</v>
      </c>
      <c r="AL508">
        <v>12373209.427619049</v>
      </c>
      <c r="AM508">
        <v>1185.5170675238096</v>
      </c>
    </row>
    <row r="509" spans="1:39" ht="15" x14ac:dyDescent="0.25">
      <c r="A509" t="s">
        <v>689</v>
      </c>
      <c r="B509">
        <v>622937.30000000005</v>
      </c>
      <c r="C509">
        <v>0.42717296977427127</v>
      </c>
      <c r="D509">
        <v>615119.6</v>
      </c>
      <c r="E509">
        <v>1.36410378859577E-3</v>
      </c>
      <c r="F509">
        <v>0.66550378256250731</v>
      </c>
      <c r="G509">
        <v>24.722222222222221</v>
      </c>
      <c r="H509">
        <v>19.592500000000001</v>
      </c>
      <c r="I509">
        <v>0</v>
      </c>
      <c r="J509">
        <v>66.775000000000006</v>
      </c>
      <c r="K509">
        <v>11047.003062775069</v>
      </c>
      <c r="L509">
        <v>923.92439419999994</v>
      </c>
      <c r="M509">
        <v>1116.8506388413059</v>
      </c>
      <c r="N509">
        <v>0.46309019021028469</v>
      </c>
      <c r="O509">
        <v>0.14643996370195636</v>
      </c>
      <c r="P509">
        <v>9.1001834704019775E-4</v>
      </c>
      <c r="Q509">
        <v>9138.7292602428861</v>
      </c>
      <c r="R509">
        <v>61.805500000000009</v>
      </c>
      <c r="S509">
        <v>50882.316298711281</v>
      </c>
      <c r="T509">
        <v>13.273090582553333</v>
      </c>
      <c r="U509">
        <v>14.948902511912371</v>
      </c>
      <c r="V509">
        <v>9.1590000000000007</v>
      </c>
      <c r="W509">
        <v>100.87612121410635</v>
      </c>
      <c r="X509">
        <v>0.11247872741202718</v>
      </c>
      <c r="Y509">
        <v>0.18260387446611129</v>
      </c>
      <c r="Z509">
        <v>0.30212573005569149</v>
      </c>
      <c r="AA509">
        <v>197.34158026845182</v>
      </c>
      <c r="AB509">
        <v>6.3433138392364992</v>
      </c>
      <c r="AC509">
        <v>1.3686573342540149</v>
      </c>
      <c r="AD509">
        <v>2.6197577287612979</v>
      </c>
      <c r="AE509">
        <v>1.372951468651485</v>
      </c>
      <c r="AF509">
        <v>89.4</v>
      </c>
      <c r="AG509">
        <v>1.0543300336547743E-2</v>
      </c>
      <c r="AH509">
        <v>9.4124999999999996</v>
      </c>
      <c r="AI509">
        <v>3.3281778688001831</v>
      </c>
      <c r="AJ509">
        <v>-22543.09500000003</v>
      </c>
      <c r="AK509">
        <v>0.50974860023526669</v>
      </c>
      <c r="AL509">
        <v>10206595.612499999</v>
      </c>
      <c r="AM509">
        <v>923.92439419999994</v>
      </c>
    </row>
    <row r="510" spans="1:39" ht="15" x14ac:dyDescent="0.25">
      <c r="A510" t="s">
        <v>690</v>
      </c>
      <c r="B510">
        <v>626121.80000000005</v>
      </c>
      <c r="C510">
        <v>0.36906423685116407</v>
      </c>
      <c r="D510">
        <v>623653.55000000005</v>
      </c>
      <c r="E510">
        <v>2.1116185515271577E-3</v>
      </c>
      <c r="F510">
        <v>0.66276996149086898</v>
      </c>
      <c r="G510">
        <v>37.315789473684212</v>
      </c>
      <c r="H510">
        <v>23.984500000000001</v>
      </c>
      <c r="I510">
        <v>0</v>
      </c>
      <c r="J510">
        <v>36.30449999999999</v>
      </c>
      <c r="K510">
        <v>11130.659727548531</v>
      </c>
      <c r="L510">
        <v>888.11681094999983</v>
      </c>
      <c r="M510">
        <v>1057.0480806354099</v>
      </c>
      <c r="N510">
        <v>0.41085813701655394</v>
      </c>
      <c r="O510">
        <v>0.13745355036058732</v>
      </c>
      <c r="P510">
        <v>1.271940454309897E-3</v>
      </c>
      <c r="Q510">
        <v>9351.8224970975371</v>
      </c>
      <c r="R510">
        <v>58.443000000000005</v>
      </c>
      <c r="S510">
        <v>52129.929307188198</v>
      </c>
      <c r="T510">
        <v>13.492633848365072</v>
      </c>
      <c r="U510">
        <v>15.196290589976558</v>
      </c>
      <c r="V510">
        <v>7.8950000000000005</v>
      </c>
      <c r="W510">
        <v>112.49104635212157</v>
      </c>
      <c r="X510">
        <v>0.11536670091434985</v>
      </c>
      <c r="Y510">
        <v>0.17958840178102228</v>
      </c>
      <c r="Z510">
        <v>0.30145550527992804</v>
      </c>
      <c r="AA510">
        <v>202.7030653855455</v>
      </c>
      <c r="AB510">
        <v>6.5143481341376699</v>
      </c>
      <c r="AC510">
        <v>1.3657546299382304</v>
      </c>
      <c r="AD510">
        <v>2.7028447762520549</v>
      </c>
      <c r="AE510">
        <v>1.387245622742737</v>
      </c>
      <c r="AF510">
        <v>87.25</v>
      </c>
      <c r="AG510">
        <v>1.5753211010811667E-2</v>
      </c>
      <c r="AH510">
        <v>6.3752631578947367</v>
      </c>
      <c r="AI510">
        <v>3.4006158255739281</v>
      </c>
      <c r="AJ510">
        <v>-18464.802499999991</v>
      </c>
      <c r="AK510">
        <v>0.48204713770559299</v>
      </c>
      <c r="AL510">
        <v>9885326.0209999997</v>
      </c>
      <c r="AM510">
        <v>888.11681094999983</v>
      </c>
    </row>
    <row r="511" spans="1:39" ht="15" x14ac:dyDescent="0.25">
      <c r="A511" t="s">
        <v>691</v>
      </c>
      <c r="B511">
        <v>645938.6</v>
      </c>
      <c r="C511">
        <v>0.48672435191051411</v>
      </c>
      <c r="D511">
        <v>642683.1</v>
      </c>
      <c r="E511">
        <v>4.7561257301896248E-3</v>
      </c>
      <c r="F511">
        <v>0.64995445250684081</v>
      </c>
      <c r="G511">
        <v>25.166666666666668</v>
      </c>
      <c r="H511">
        <v>17.756499999999999</v>
      </c>
      <c r="I511">
        <v>0</v>
      </c>
      <c r="J511">
        <v>10.189999999999984</v>
      </c>
      <c r="K511">
        <v>11392.73723025365</v>
      </c>
      <c r="L511">
        <v>822.53575269999999</v>
      </c>
      <c r="M511">
        <v>1006.6172915195546</v>
      </c>
      <c r="N511">
        <v>0.50679524480443894</v>
      </c>
      <c r="O511">
        <v>0.15006477353090747</v>
      </c>
      <c r="P511">
        <v>4.5042832336934113E-4</v>
      </c>
      <c r="Q511">
        <v>9309.331135027458</v>
      </c>
      <c r="R511">
        <v>55.82950000000001</v>
      </c>
      <c r="S511">
        <v>52023.299707144062</v>
      </c>
      <c r="T511">
        <v>12.611612140535021</v>
      </c>
      <c r="U511">
        <v>14.732995149517727</v>
      </c>
      <c r="V511">
        <v>8.9764999999999997</v>
      </c>
      <c r="W511">
        <v>91.632123065782878</v>
      </c>
      <c r="X511">
        <v>0.11253974273116391</v>
      </c>
      <c r="Y511">
        <v>0.18578614604856625</v>
      </c>
      <c r="Z511">
        <v>0.30377019344142997</v>
      </c>
      <c r="AA511">
        <v>188.20865779005547</v>
      </c>
      <c r="AB511">
        <v>5.993621707097839</v>
      </c>
      <c r="AC511">
        <v>1.3595708920093779</v>
      </c>
      <c r="AD511">
        <v>2.8861327667402952</v>
      </c>
      <c r="AE511">
        <v>1.289446351657801</v>
      </c>
      <c r="AF511">
        <v>86.45</v>
      </c>
      <c r="AG511">
        <v>1.9533342681718725E-2</v>
      </c>
      <c r="AH511">
        <v>6.4629999999999992</v>
      </c>
      <c r="AI511">
        <v>3.2618066166965014</v>
      </c>
      <c r="AJ511">
        <v>-22549.633000000031</v>
      </c>
      <c r="AK511">
        <v>0.5441772911493501</v>
      </c>
      <c r="AL511">
        <v>9370933.693</v>
      </c>
      <c r="AM511">
        <v>822.53575269999999</v>
      </c>
    </row>
    <row r="512" spans="1:39" ht="15" x14ac:dyDescent="0.25">
      <c r="A512" t="s">
        <v>692</v>
      </c>
      <c r="B512">
        <v>156948.70000000001</v>
      </c>
      <c r="C512">
        <v>0.41934329737777187</v>
      </c>
      <c r="D512">
        <v>81629.600000000006</v>
      </c>
      <c r="E512">
        <v>3.5685119432721265E-3</v>
      </c>
      <c r="F512">
        <v>0.69710388152261316</v>
      </c>
      <c r="G512">
        <v>39.35</v>
      </c>
      <c r="H512">
        <v>29.729000000000003</v>
      </c>
      <c r="I512">
        <v>0</v>
      </c>
      <c r="J512">
        <v>74.767500000000013</v>
      </c>
      <c r="K512">
        <v>10584.710508141852</v>
      </c>
      <c r="L512">
        <v>1243.3115591000001</v>
      </c>
      <c r="M512">
        <v>1480.5744890785832</v>
      </c>
      <c r="N512">
        <v>0.39153687962362632</v>
      </c>
      <c r="O512">
        <v>0.13603124374748685</v>
      </c>
      <c r="P512">
        <v>1.0175145889544878E-3</v>
      </c>
      <c r="Q512">
        <v>8888.5044430895341</v>
      </c>
      <c r="R512">
        <v>77.530500000000004</v>
      </c>
      <c r="S512">
        <v>54287.72802316508</v>
      </c>
      <c r="T512">
        <v>11.890159356640291</v>
      </c>
      <c r="U512">
        <v>16.036418688129192</v>
      </c>
      <c r="V512">
        <v>10.487</v>
      </c>
      <c r="W512">
        <v>118.55741004100315</v>
      </c>
      <c r="X512">
        <v>0.11382205656884073</v>
      </c>
      <c r="Y512">
        <v>0.1739808128169523</v>
      </c>
      <c r="Z512">
        <v>0.29581002551899138</v>
      </c>
      <c r="AA512">
        <v>180.0260750105335</v>
      </c>
      <c r="AB512">
        <v>6.5029370098088481</v>
      </c>
      <c r="AC512">
        <v>1.403876599718088</v>
      </c>
      <c r="AD512">
        <v>2.9355841436635637</v>
      </c>
      <c r="AE512">
        <v>1.250785904909955</v>
      </c>
      <c r="AF512">
        <v>82.35</v>
      </c>
      <c r="AG512">
        <v>9.9951835967497203E-3</v>
      </c>
      <c r="AH512">
        <v>10.043888888888889</v>
      </c>
      <c r="AI512">
        <v>3.7809027362191641</v>
      </c>
      <c r="AJ512">
        <v>-23803.752500000002</v>
      </c>
      <c r="AK512">
        <v>0.46551775930570216</v>
      </c>
      <c r="AL512">
        <v>13160092.9245</v>
      </c>
      <c r="AM512">
        <v>1243.3115591000001</v>
      </c>
    </row>
    <row r="513" spans="1:39" ht="15" x14ac:dyDescent="0.25">
      <c r="A513" t="s">
        <v>693</v>
      </c>
      <c r="B513">
        <v>562152.15</v>
      </c>
      <c r="C513">
        <v>0.40061732723926879</v>
      </c>
      <c r="D513">
        <v>485779.6</v>
      </c>
      <c r="E513">
        <v>4.2703007506289994E-3</v>
      </c>
      <c r="F513">
        <v>0.67111209980032571</v>
      </c>
      <c r="G513">
        <v>28.526315789473685</v>
      </c>
      <c r="H513">
        <v>27.122500000000002</v>
      </c>
      <c r="I513">
        <v>0</v>
      </c>
      <c r="J513">
        <v>19.9255</v>
      </c>
      <c r="K513">
        <v>11305.19422839558</v>
      </c>
      <c r="L513">
        <v>1257.7746524500001</v>
      </c>
      <c r="M513">
        <v>1616.9749290508948</v>
      </c>
      <c r="N513">
        <v>0.68248913577476011</v>
      </c>
      <c r="O513">
        <v>0.16076330426609398</v>
      </c>
      <c r="P513">
        <v>3.8191897019414282E-4</v>
      </c>
      <c r="Q513">
        <v>8793.8201675435139</v>
      </c>
      <c r="R513">
        <v>82.301999999999992</v>
      </c>
      <c r="S513">
        <v>54368.509179606808</v>
      </c>
      <c r="T513">
        <v>11.729362591431558</v>
      </c>
      <c r="U513">
        <v>15.282431197905279</v>
      </c>
      <c r="V513">
        <v>10.599500000000001</v>
      </c>
      <c r="W513">
        <v>118.66358341902921</v>
      </c>
      <c r="X513">
        <v>0.10977012878882918</v>
      </c>
      <c r="Y513">
        <v>0.19274801320100443</v>
      </c>
      <c r="Z513">
        <v>0.30872327900226226</v>
      </c>
      <c r="AA513">
        <v>191.3788765985399</v>
      </c>
      <c r="AB513">
        <v>6.242475536067035</v>
      </c>
      <c r="AC513">
        <v>1.5213959345523587</v>
      </c>
      <c r="AD513">
        <v>3.0650611852778122</v>
      </c>
      <c r="AE513">
        <v>1.3860432415199293</v>
      </c>
      <c r="AF513">
        <v>85</v>
      </c>
      <c r="AG513">
        <v>1.0142998738952068E-2</v>
      </c>
      <c r="AH513">
        <v>11.045</v>
      </c>
      <c r="AI513">
        <v>3.1448383721234836</v>
      </c>
      <c r="AJ513">
        <v>-71079.769000000088</v>
      </c>
      <c r="AK513">
        <v>0.54923634707530999</v>
      </c>
      <c r="AL513">
        <v>14219386.741500001</v>
      </c>
      <c r="AM513">
        <v>1257.7746524500001</v>
      </c>
    </row>
    <row r="514" spans="1:39" ht="15" x14ac:dyDescent="0.25">
      <c r="A514" t="s">
        <v>694</v>
      </c>
      <c r="B514">
        <v>316458.15000000002</v>
      </c>
      <c r="C514">
        <v>0.35299699290053449</v>
      </c>
      <c r="D514">
        <v>341151.85</v>
      </c>
      <c r="E514">
        <v>2.9889854980106609E-3</v>
      </c>
      <c r="F514">
        <v>0.68871814798777076</v>
      </c>
      <c r="G514">
        <v>39.299999999999997</v>
      </c>
      <c r="H514">
        <v>34.609000000000002</v>
      </c>
      <c r="I514">
        <v>0</v>
      </c>
      <c r="J514">
        <v>15.9345</v>
      </c>
      <c r="K514">
        <v>10826.325366997842</v>
      </c>
      <c r="L514">
        <v>1087.3909017999999</v>
      </c>
      <c r="M514">
        <v>1320.1655388094332</v>
      </c>
      <c r="N514">
        <v>0.44946606164440145</v>
      </c>
      <c r="O514">
        <v>0.14338756705790195</v>
      </c>
      <c r="P514">
        <v>1.8314543525271201E-3</v>
      </c>
      <c r="Q514">
        <v>8917.4026725593521</v>
      </c>
      <c r="R514">
        <v>70.117999999999995</v>
      </c>
      <c r="S514">
        <v>53862.159966057217</v>
      </c>
      <c r="T514">
        <v>11.5947402949314</v>
      </c>
      <c r="U514">
        <v>15.508013659830571</v>
      </c>
      <c r="V514">
        <v>9.6470000000000002</v>
      </c>
      <c r="W514">
        <v>112.71803688193221</v>
      </c>
      <c r="X514">
        <v>0.11803738381988092</v>
      </c>
      <c r="Y514">
        <v>0.17992703309704483</v>
      </c>
      <c r="Z514">
        <v>0.30459793271263913</v>
      </c>
      <c r="AA514">
        <v>196.50587442500156</v>
      </c>
      <c r="AB514">
        <v>6.2291593733956638</v>
      </c>
      <c r="AC514">
        <v>1.4350030372704439</v>
      </c>
      <c r="AD514">
        <v>2.8164577096360093</v>
      </c>
      <c r="AE514">
        <v>1.2976408822627563</v>
      </c>
      <c r="AF514">
        <v>77.849999999999994</v>
      </c>
      <c r="AG514">
        <v>1.7421804884966342E-2</v>
      </c>
      <c r="AH514">
        <v>9.5130000000000017</v>
      </c>
      <c r="AI514">
        <v>3.2801993564539154</v>
      </c>
      <c r="AJ514">
        <v>-11754.172000000079</v>
      </c>
      <c r="AK514">
        <v>0.49057871686280591</v>
      </c>
      <c r="AL514">
        <v>11772447.703999998</v>
      </c>
      <c r="AM514">
        <v>1087.3909017999999</v>
      </c>
    </row>
    <row r="515" spans="1:39" ht="15" x14ac:dyDescent="0.25">
      <c r="A515" t="s">
        <v>695</v>
      </c>
      <c r="B515">
        <v>603975.4</v>
      </c>
      <c r="C515">
        <v>0.49483404087615041</v>
      </c>
      <c r="D515">
        <v>565695.15</v>
      </c>
      <c r="E515">
        <v>3.7532075669764416E-3</v>
      </c>
      <c r="F515">
        <v>0.67518864691961511</v>
      </c>
      <c r="G515">
        <v>36</v>
      </c>
      <c r="H515">
        <v>25.6355</v>
      </c>
      <c r="I515">
        <v>0</v>
      </c>
      <c r="J515">
        <v>57.082000000000008</v>
      </c>
      <c r="K515">
        <v>10523.585238366713</v>
      </c>
      <c r="L515">
        <v>1167.2087164</v>
      </c>
      <c r="M515">
        <v>1413.9914338447404</v>
      </c>
      <c r="N515">
        <v>0.45449639768471489</v>
      </c>
      <c r="O515">
        <v>0.14561476012123445</v>
      </c>
      <c r="P515">
        <v>7.9354667848674737E-4</v>
      </c>
      <c r="Q515">
        <v>8686.9128935251556</v>
      </c>
      <c r="R515">
        <v>75.887</v>
      </c>
      <c r="S515">
        <v>53228.693320331557</v>
      </c>
      <c r="T515">
        <v>11.138930251558239</v>
      </c>
      <c r="U515">
        <v>15.380878363883145</v>
      </c>
      <c r="V515">
        <v>10.806999999999999</v>
      </c>
      <c r="W515">
        <v>108.00487798649023</v>
      </c>
      <c r="X515">
        <v>0.11273719015581839</v>
      </c>
      <c r="Y515">
        <v>0.16965533426603721</v>
      </c>
      <c r="Z515">
        <v>0.28801713575246984</v>
      </c>
      <c r="AA515">
        <v>183.59861178980481</v>
      </c>
      <c r="AB515">
        <v>6.2761713507225219</v>
      </c>
      <c r="AC515">
        <v>1.4086906754569224</v>
      </c>
      <c r="AD515">
        <v>2.7926762278118455</v>
      </c>
      <c r="AE515">
        <v>1.283651329542137</v>
      </c>
      <c r="AF515">
        <v>70.5</v>
      </c>
      <c r="AG515">
        <v>1.2327134117275932E-2</v>
      </c>
      <c r="AH515">
        <v>11.584444444444443</v>
      </c>
      <c r="AI515">
        <v>3.4408725072807602</v>
      </c>
      <c r="AJ515">
        <v>-26334.551000000036</v>
      </c>
      <c r="AK515">
        <v>0.4897415068306078</v>
      </c>
      <c r="AL515">
        <v>12283220.418</v>
      </c>
      <c r="AM515">
        <v>1167.2087164</v>
      </c>
    </row>
    <row r="516" spans="1:39" ht="15" x14ac:dyDescent="0.25">
      <c r="A516" t="s">
        <v>696</v>
      </c>
      <c r="B516">
        <v>273414.38095238095</v>
      </c>
      <c r="C516">
        <v>0.36942162460010436</v>
      </c>
      <c r="D516">
        <v>215233.33333333334</v>
      </c>
      <c r="E516">
        <v>6.5454476526317831E-3</v>
      </c>
      <c r="F516">
        <v>0.72961674601180238</v>
      </c>
      <c r="G516">
        <v>48.952380952380949</v>
      </c>
      <c r="H516">
        <v>39.450476190476195</v>
      </c>
      <c r="I516">
        <v>2.7619047619047616E-2</v>
      </c>
      <c r="J516">
        <v>31.632857142857162</v>
      </c>
      <c r="K516">
        <v>10743.087424880254</v>
      </c>
      <c r="L516">
        <v>1673.9630951428574</v>
      </c>
      <c r="M516">
        <v>1975.9880858734978</v>
      </c>
      <c r="N516">
        <v>0.36600566925885214</v>
      </c>
      <c r="O516">
        <v>0.13295077274605394</v>
      </c>
      <c r="P516">
        <v>3.8220092468797405E-3</v>
      </c>
      <c r="Q516">
        <v>9101.0325445323342</v>
      </c>
      <c r="R516">
        <v>103.68666666666667</v>
      </c>
      <c r="S516">
        <v>57111.860729670909</v>
      </c>
      <c r="T516">
        <v>13.8659514471255</v>
      </c>
      <c r="U516">
        <v>16.144439289617988</v>
      </c>
      <c r="V516">
        <v>12.880476190476191</v>
      </c>
      <c r="W516">
        <v>129.96127397685683</v>
      </c>
      <c r="X516">
        <v>0.11228725053113221</v>
      </c>
      <c r="Y516">
        <v>0.16623551782069862</v>
      </c>
      <c r="Z516">
        <v>0.28633393917345612</v>
      </c>
      <c r="AA516">
        <v>164.15995972854043</v>
      </c>
      <c r="AB516">
        <v>6.336129040028057</v>
      </c>
      <c r="AC516">
        <v>1.4261345193832624</v>
      </c>
      <c r="AD516">
        <v>3.1619526293973474</v>
      </c>
      <c r="AE516">
        <v>1.2422511737685045</v>
      </c>
      <c r="AF516">
        <v>79.80952380952381</v>
      </c>
      <c r="AG516">
        <v>2.3543618235585727E-2</v>
      </c>
      <c r="AH516">
        <v>14.263333333333332</v>
      </c>
      <c r="AI516">
        <v>3.6811274041659932</v>
      </c>
      <c r="AJ516">
        <v>-20641.648571428494</v>
      </c>
      <c r="AK516">
        <v>0.472183008998461</v>
      </c>
      <c r="AL516">
        <v>17983531.877142854</v>
      </c>
      <c r="AM516">
        <v>1673.9630951428574</v>
      </c>
    </row>
    <row r="517" spans="1:39" ht="15" x14ac:dyDescent="0.25">
      <c r="A517" t="s">
        <v>697</v>
      </c>
      <c r="B517">
        <v>544853.1</v>
      </c>
      <c r="C517">
        <v>0.51240132359362223</v>
      </c>
      <c r="D517">
        <v>593405.44999999995</v>
      </c>
      <c r="E517">
        <v>2.4277495294882344E-3</v>
      </c>
      <c r="F517">
        <v>0.67663562025937218</v>
      </c>
      <c r="G517">
        <v>34.9</v>
      </c>
      <c r="H517">
        <v>19.136500000000002</v>
      </c>
      <c r="I517">
        <v>0</v>
      </c>
      <c r="J517">
        <v>58.70999999999998</v>
      </c>
      <c r="K517">
        <v>10875.822329263914</v>
      </c>
      <c r="L517">
        <v>926.85444225000015</v>
      </c>
      <c r="M517">
        <v>1091.2205407414135</v>
      </c>
      <c r="N517">
        <v>0.32697869679978869</v>
      </c>
      <c r="O517">
        <v>0.14250934044115274</v>
      </c>
      <c r="P517">
        <v>1.7241893410151589E-3</v>
      </c>
      <c r="Q517">
        <v>9237.6415789892362</v>
      </c>
      <c r="R517">
        <v>61.8645</v>
      </c>
      <c r="S517">
        <v>55063.635041097892</v>
      </c>
      <c r="T517">
        <v>13.161021264214536</v>
      </c>
      <c r="U517">
        <v>14.982008134713771</v>
      </c>
      <c r="V517">
        <v>9.093</v>
      </c>
      <c r="W517">
        <v>101.93054462223687</v>
      </c>
      <c r="X517">
        <v>0.11813594007568384</v>
      </c>
      <c r="Y517">
        <v>0.16283233663772426</v>
      </c>
      <c r="Z517">
        <v>0.28849117306553335</v>
      </c>
      <c r="AA517">
        <v>186.06486859075096</v>
      </c>
      <c r="AB517">
        <v>6.0259771372308304</v>
      </c>
      <c r="AC517">
        <v>1.3178249520672196</v>
      </c>
      <c r="AD517">
        <v>2.5174530522591252</v>
      </c>
      <c r="AE517">
        <v>1.2250511308949485</v>
      </c>
      <c r="AF517">
        <v>86.35</v>
      </c>
      <c r="AG517">
        <v>3.5144609914299449E-2</v>
      </c>
      <c r="AH517">
        <v>5.5685000000000002</v>
      </c>
      <c r="AI517">
        <v>3.6842036765619306</v>
      </c>
      <c r="AJ517">
        <v>-386.71349999995437</v>
      </c>
      <c r="AK517">
        <v>0.46678670739610767</v>
      </c>
      <c r="AL517">
        <v>10080304.239</v>
      </c>
      <c r="AM517">
        <v>926.85444225000015</v>
      </c>
    </row>
    <row r="518" spans="1:39" ht="15" x14ac:dyDescent="0.25">
      <c r="A518" t="s">
        <v>698</v>
      </c>
      <c r="B518">
        <v>376185.8</v>
      </c>
      <c r="C518">
        <v>0.41102794960549116</v>
      </c>
      <c r="D518">
        <v>356088.7</v>
      </c>
      <c r="E518">
        <v>3.5741266275016296E-3</v>
      </c>
      <c r="F518">
        <v>0.70320237221199144</v>
      </c>
      <c r="G518">
        <v>31.45</v>
      </c>
      <c r="H518">
        <v>26.459500000000002</v>
      </c>
      <c r="I518">
        <v>0</v>
      </c>
      <c r="J518">
        <v>28.447999999999993</v>
      </c>
      <c r="K518">
        <v>11724.686447247555</v>
      </c>
      <c r="L518">
        <v>925.54237760000001</v>
      </c>
      <c r="M518">
        <v>1086.879454471245</v>
      </c>
      <c r="N518">
        <v>0.30263809575778833</v>
      </c>
      <c r="O518">
        <v>0.13751327830069954</v>
      </c>
      <c r="P518">
        <v>5.73941548065535E-3</v>
      </c>
      <c r="Q518">
        <v>9984.2665406525975</v>
      </c>
      <c r="R518">
        <v>63.897000000000006</v>
      </c>
      <c r="S518">
        <v>55755.128566286367</v>
      </c>
      <c r="T518">
        <v>13.671220871089409</v>
      </c>
      <c r="U518">
        <v>14.484911304130087</v>
      </c>
      <c r="V518">
        <v>9.3369999999999997</v>
      </c>
      <c r="W518">
        <v>99.126312263039537</v>
      </c>
      <c r="X518">
        <v>0.12082736799490418</v>
      </c>
      <c r="Y518">
        <v>0.1581062974743154</v>
      </c>
      <c r="Z518">
        <v>0.28444366997376175</v>
      </c>
      <c r="AA518">
        <v>182.74230774670903</v>
      </c>
      <c r="AB518">
        <v>6.3886569486344555</v>
      </c>
      <c r="AC518">
        <v>1.433061484635862</v>
      </c>
      <c r="AD518">
        <v>2.9779406955655441</v>
      </c>
      <c r="AE518">
        <v>1.2330525237303329</v>
      </c>
      <c r="AF518">
        <v>83.75</v>
      </c>
      <c r="AG518">
        <v>3.6716203492597722E-2</v>
      </c>
      <c r="AH518">
        <v>7.8159999999999972</v>
      </c>
      <c r="AI518">
        <v>3.9548268378489517</v>
      </c>
      <c r="AJ518">
        <v>-21296.861499999941</v>
      </c>
      <c r="AK518">
        <v>0.47088035380112481</v>
      </c>
      <c r="AL518">
        <v>10851694.171</v>
      </c>
      <c r="AM518">
        <v>925.54237760000001</v>
      </c>
    </row>
    <row r="519" spans="1:39" ht="15" x14ac:dyDescent="0.25">
      <c r="A519" t="s">
        <v>699</v>
      </c>
      <c r="B519">
        <v>587122.55000000005</v>
      </c>
      <c r="C519">
        <v>0.59038832461956736</v>
      </c>
      <c r="D519">
        <v>564094.85</v>
      </c>
      <c r="E519">
        <v>2.2203365746594219E-3</v>
      </c>
      <c r="F519">
        <v>0.64889735052104169</v>
      </c>
      <c r="G519">
        <v>20.631578947368421</v>
      </c>
      <c r="H519">
        <v>10.162631578947369</v>
      </c>
      <c r="I519">
        <v>0</v>
      </c>
      <c r="J519">
        <v>56.755999999999979</v>
      </c>
      <c r="K519">
        <v>11173.028741332857</v>
      </c>
      <c r="L519">
        <v>592.18982240000003</v>
      </c>
      <c r="M519">
        <v>691.16842838447269</v>
      </c>
      <c r="N519">
        <v>0.3007303612180417</v>
      </c>
      <c r="O519">
        <v>0.13711067199860744</v>
      </c>
      <c r="P519">
        <v>2.5704084947475447E-3</v>
      </c>
      <c r="Q519">
        <v>9572.9978891909759</v>
      </c>
      <c r="R519">
        <v>41.159500000000001</v>
      </c>
      <c r="S519">
        <v>52080.359333811146</v>
      </c>
      <c r="T519">
        <v>13.966399008734314</v>
      </c>
      <c r="U519">
        <v>14.387682610332973</v>
      </c>
      <c r="V519">
        <v>6.4719999999999995</v>
      </c>
      <c r="W519">
        <v>91.500281582200259</v>
      </c>
      <c r="X519">
        <v>0.12026668997590886</v>
      </c>
      <c r="Y519">
        <v>0.14953810787605823</v>
      </c>
      <c r="Z519">
        <v>0.27460142042840696</v>
      </c>
      <c r="AA519">
        <v>207.55304355261069</v>
      </c>
      <c r="AB519">
        <v>6.4180068513100554</v>
      </c>
      <c r="AC519">
        <v>1.3511714715061656</v>
      </c>
      <c r="AD519">
        <v>2.6717744535061208</v>
      </c>
      <c r="AE519">
        <v>1.2121529483382183</v>
      </c>
      <c r="AF519">
        <v>68.05</v>
      </c>
      <c r="AG519">
        <v>2.616364639937353E-2</v>
      </c>
      <c r="AH519">
        <v>4.4980000000000002</v>
      </c>
      <c r="AI519">
        <v>3.6090049370417572</v>
      </c>
      <c r="AJ519">
        <v>-9439.9809999999707</v>
      </c>
      <c r="AK519">
        <v>0.52059836879012789</v>
      </c>
      <c r="AL519">
        <v>6616553.9059999995</v>
      </c>
      <c r="AM519">
        <v>592.18982240000003</v>
      </c>
    </row>
    <row r="520" spans="1:39" ht="15" x14ac:dyDescent="0.25">
      <c r="A520" t="s">
        <v>700</v>
      </c>
      <c r="B520">
        <v>401865.1</v>
      </c>
      <c r="C520">
        <v>0.53859369122772283</v>
      </c>
      <c r="D520">
        <v>382150.9</v>
      </c>
      <c r="E520">
        <v>2.361456074650394E-3</v>
      </c>
      <c r="F520">
        <v>0.67290496047105952</v>
      </c>
      <c r="G520">
        <v>23.15</v>
      </c>
      <c r="H520">
        <v>13.5</v>
      </c>
      <c r="I520">
        <v>0</v>
      </c>
      <c r="J520">
        <v>45.281500000000008</v>
      </c>
      <c r="K520">
        <v>11751.138158548152</v>
      </c>
      <c r="L520">
        <v>689.20549449999999</v>
      </c>
      <c r="M520">
        <v>808.79171483604409</v>
      </c>
      <c r="N520">
        <v>0.3462025053545188</v>
      </c>
      <c r="O520">
        <v>0.13730631307379979</v>
      </c>
      <c r="P520">
        <v>2.7352199235840531E-3</v>
      </c>
      <c r="Q520">
        <v>10013.639898798656</v>
      </c>
      <c r="R520">
        <v>48.977999999999994</v>
      </c>
      <c r="S520">
        <v>54853.404814406465</v>
      </c>
      <c r="T520">
        <v>13.414185961043733</v>
      </c>
      <c r="U520">
        <v>14.071736177467436</v>
      </c>
      <c r="V520">
        <v>7.6240000000000006</v>
      </c>
      <c r="W520">
        <v>90.399461503147947</v>
      </c>
      <c r="X520">
        <v>0.11799578360551569</v>
      </c>
      <c r="Y520">
        <v>0.1609569582947343</v>
      </c>
      <c r="Z520">
        <v>0.28357170885998051</v>
      </c>
      <c r="AA520">
        <v>202.68475964681966</v>
      </c>
      <c r="AB520">
        <v>5.8358743681163023</v>
      </c>
      <c r="AC520">
        <v>1.3756064490704332</v>
      </c>
      <c r="AD520">
        <v>2.3905958346054819</v>
      </c>
      <c r="AE520">
        <v>1.227595126561694</v>
      </c>
      <c r="AF520">
        <v>72.099999999999994</v>
      </c>
      <c r="AG520">
        <v>2.5558026729898143E-2</v>
      </c>
      <c r="AH520">
        <v>5.3330000000000002</v>
      </c>
      <c r="AI520">
        <v>3.7830417575282902</v>
      </c>
      <c r="AJ520">
        <v>-9418.498499999987</v>
      </c>
      <c r="AK520">
        <v>0.51622847298702146</v>
      </c>
      <c r="AL520">
        <v>8098948.9855000004</v>
      </c>
      <c r="AM520">
        <v>689.20549449999999</v>
      </c>
    </row>
    <row r="521" spans="1:39" ht="15" x14ac:dyDescent="0.25">
      <c r="A521" t="s">
        <v>701</v>
      </c>
      <c r="B521">
        <v>879879.35</v>
      </c>
      <c r="C521">
        <v>0.42571614269206121</v>
      </c>
      <c r="D521">
        <v>831680.1</v>
      </c>
      <c r="E521">
        <v>2.1649698935630006E-3</v>
      </c>
      <c r="F521">
        <v>0.69241220787514046</v>
      </c>
      <c r="G521">
        <v>54.157894736842103</v>
      </c>
      <c r="H521">
        <v>26.802</v>
      </c>
      <c r="I521">
        <v>0</v>
      </c>
      <c r="J521">
        <v>51.537000000000006</v>
      </c>
      <c r="K521">
        <v>10083.767009023293</v>
      </c>
      <c r="L521">
        <v>1274.8048933</v>
      </c>
      <c r="M521">
        <v>1452.6357284818666</v>
      </c>
      <c r="N521">
        <v>0.22734274285672762</v>
      </c>
      <c r="O521">
        <v>0.1151391866876512</v>
      </c>
      <c r="P521">
        <v>2.964097031521804E-3</v>
      </c>
      <c r="Q521">
        <v>8849.3180182442866</v>
      </c>
      <c r="R521">
        <v>75.205500000000001</v>
      </c>
      <c r="S521">
        <v>56662.200464061811</v>
      </c>
      <c r="T521">
        <v>14.264914135269363</v>
      </c>
      <c r="U521">
        <v>16.950952966205929</v>
      </c>
      <c r="V521">
        <v>9.1875</v>
      </c>
      <c r="W521">
        <v>138.75427410068028</v>
      </c>
      <c r="X521">
        <v>0.11416102612793862</v>
      </c>
      <c r="Y521">
        <v>0.16401812128538451</v>
      </c>
      <c r="Z521">
        <v>0.28302689873683323</v>
      </c>
      <c r="AA521">
        <v>171.73333829405061</v>
      </c>
      <c r="AB521">
        <v>5.700809109449974</v>
      </c>
      <c r="AC521">
        <v>1.2452241163130093</v>
      </c>
      <c r="AD521">
        <v>2.7459680052437694</v>
      </c>
      <c r="AE521">
        <v>1.0698616979204358</v>
      </c>
      <c r="AF521">
        <v>64.05</v>
      </c>
      <c r="AG521">
        <v>2.9305844741239827E-2</v>
      </c>
      <c r="AH521">
        <v>14.335263157894737</v>
      </c>
      <c r="AI521">
        <v>3.9162756522293098</v>
      </c>
      <c r="AJ521">
        <v>-20510.500999999931</v>
      </c>
      <c r="AK521">
        <v>0.4037046962457107</v>
      </c>
      <c r="AL521">
        <v>12854835.525999999</v>
      </c>
      <c r="AM521">
        <v>1274.8048933</v>
      </c>
    </row>
    <row r="522" spans="1:39" ht="15" x14ac:dyDescent="0.25">
      <c r="A522" t="s">
        <v>702</v>
      </c>
      <c r="B522">
        <v>653651.1</v>
      </c>
      <c r="C522">
        <v>0.57192186179038706</v>
      </c>
      <c r="D522">
        <v>651851.5</v>
      </c>
      <c r="E522">
        <v>1.7681902581774356E-3</v>
      </c>
      <c r="F522">
        <v>0.67031708910791277</v>
      </c>
      <c r="G522">
        <v>26.45</v>
      </c>
      <c r="H522">
        <v>13.329499999999999</v>
      </c>
      <c r="I522">
        <v>0</v>
      </c>
      <c r="J522">
        <v>69.084499999999977</v>
      </c>
      <c r="K522">
        <v>10450.452221179734</v>
      </c>
      <c r="L522">
        <v>826.98150099999998</v>
      </c>
      <c r="M522">
        <v>951.69098463195974</v>
      </c>
      <c r="N522">
        <v>0.25024366826797978</v>
      </c>
      <c r="O522">
        <v>0.12459098241666713</v>
      </c>
      <c r="P522">
        <v>1.8112094384079818E-3</v>
      </c>
      <c r="Q522">
        <v>9081.0260930885925</v>
      </c>
      <c r="R522">
        <v>54.092000000000006</v>
      </c>
      <c r="S522">
        <v>55771.191673445246</v>
      </c>
      <c r="T522">
        <v>13.987280928787992</v>
      </c>
      <c r="U522">
        <v>15.288425293943654</v>
      </c>
      <c r="V522">
        <v>7.2389999999999999</v>
      </c>
      <c r="W522">
        <v>114.23974319657411</v>
      </c>
      <c r="X522">
        <v>0.11677516358418141</v>
      </c>
      <c r="Y522">
        <v>0.15317585439211059</v>
      </c>
      <c r="Z522">
        <v>0.27654360851651616</v>
      </c>
      <c r="AA522">
        <v>181.50454371530131</v>
      </c>
      <c r="AB522">
        <v>5.6351099960093514</v>
      </c>
      <c r="AC522">
        <v>1.267011530243989</v>
      </c>
      <c r="AD522">
        <v>2.5650503861069458</v>
      </c>
      <c r="AE522">
        <v>1.2341474235519312</v>
      </c>
      <c r="AF522">
        <v>73.2</v>
      </c>
      <c r="AG522">
        <v>2.9053680845600494E-2</v>
      </c>
      <c r="AH522">
        <v>5.3780000000000001</v>
      </c>
      <c r="AI522">
        <v>3.8413316329178597</v>
      </c>
      <c r="AJ522">
        <v>3877.8360000000685</v>
      </c>
      <c r="AK522">
        <v>0.46700997621361684</v>
      </c>
      <c r="AL522">
        <v>8642330.6639999989</v>
      </c>
      <c r="AM522">
        <v>826.98150099999998</v>
      </c>
    </row>
    <row r="523" spans="1:39" ht="15" x14ac:dyDescent="0.25">
      <c r="A523" t="s">
        <v>703</v>
      </c>
      <c r="B523">
        <v>217774</v>
      </c>
      <c r="C523">
        <v>0.39876017633303495</v>
      </c>
      <c r="D523">
        <v>222316.95</v>
      </c>
      <c r="E523">
        <v>2.5254066610442996E-3</v>
      </c>
      <c r="F523">
        <v>0.68332209348595785</v>
      </c>
      <c r="G523">
        <v>24.94736842105263</v>
      </c>
      <c r="H523">
        <v>16.031500000000001</v>
      </c>
      <c r="I523">
        <v>0</v>
      </c>
      <c r="J523">
        <v>37.277999999999977</v>
      </c>
      <c r="K523">
        <v>11200.072008434032</v>
      </c>
      <c r="L523">
        <v>753.57478229999992</v>
      </c>
      <c r="M523">
        <v>879.96605269473253</v>
      </c>
      <c r="N523">
        <v>0.35080543823818988</v>
      </c>
      <c r="O523">
        <v>0.13426238248206307</v>
      </c>
      <c r="P523">
        <v>2.719929193681565E-3</v>
      </c>
      <c r="Q523">
        <v>9591.3834399108782</v>
      </c>
      <c r="R523">
        <v>49.136000000000003</v>
      </c>
      <c r="S523">
        <v>54720.95306903289</v>
      </c>
      <c r="T523">
        <v>13.98567241940736</v>
      </c>
      <c r="U523">
        <v>15.336510548274179</v>
      </c>
      <c r="V523">
        <v>7.0830000000000002</v>
      </c>
      <c r="W523">
        <v>106.39203477340109</v>
      </c>
      <c r="X523">
        <v>0.11806391358415283</v>
      </c>
      <c r="Y523">
        <v>0.1711733662368449</v>
      </c>
      <c r="Z523">
        <v>0.29456900484121024</v>
      </c>
      <c r="AA523">
        <v>196.35396973925518</v>
      </c>
      <c r="AB523">
        <v>6.1463867074774585</v>
      </c>
      <c r="AC523">
        <v>1.3656203765153674</v>
      </c>
      <c r="AD523">
        <v>2.6181814000921828</v>
      </c>
      <c r="AE523">
        <v>1.3797781333995551</v>
      </c>
      <c r="AF523">
        <v>82.5</v>
      </c>
      <c r="AG523">
        <v>1.7680544063492988E-2</v>
      </c>
      <c r="AH523">
        <v>5.0609999999999999</v>
      </c>
      <c r="AI523">
        <v>3.6840071009685107</v>
      </c>
      <c r="AJ523">
        <v>-11173.876500000013</v>
      </c>
      <c r="AK523">
        <v>0.4868365906009402</v>
      </c>
      <c r="AL523">
        <v>8440091.8255000003</v>
      </c>
      <c r="AM523">
        <v>753.57478229999992</v>
      </c>
    </row>
    <row r="524" spans="1:39" ht="15" x14ac:dyDescent="0.25">
      <c r="A524" t="s">
        <v>704</v>
      </c>
      <c r="B524">
        <v>256363.36842105264</v>
      </c>
      <c r="C524">
        <v>0.43300102978837973</v>
      </c>
      <c r="D524">
        <v>230243.68421052632</v>
      </c>
      <c r="E524">
        <v>1.8577549056574079E-3</v>
      </c>
      <c r="F524">
        <v>0.70743388536670582</v>
      </c>
      <c r="G524">
        <v>26.210526315789473</v>
      </c>
      <c r="H524">
        <v>13.110499999999998</v>
      </c>
      <c r="I524">
        <v>5.4999999999999997E-3</v>
      </c>
      <c r="J524">
        <v>43.864500000000014</v>
      </c>
      <c r="K524">
        <v>11184.165855083313</v>
      </c>
      <c r="L524">
        <v>912.6879308</v>
      </c>
      <c r="M524">
        <v>1067.1848192462664</v>
      </c>
      <c r="N524">
        <v>0.31462433676349866</v>
      </c>
      <c r="O524">
        <v>0.12604145734584968</v>
      </c>
      <c r="P524">
        <v>1.1692754324740326E-2</v>
      </c>
      <c r="Q524">
        <v>9565.028482329315</v>
      </c>
      <c r="R524">
        <v>60.019500000000008</v>
      </c>
      <c r="S524">
        <v>56778.326110680697</v>
      </c>
      <c r="T524">
        <v>13.957963661809913</v>
      </c>
      <c r="U524">
        <v>15.206523393230535</v>
      </c>
      <c r="V524">
        <v>9.8040000000000003</v>
      </c>
      <c r="W524">
        <v>93.093424194206449</v>
      </c>
      <c r="X524">
        <v>0.12190497942887804</v>
      </c>
      <c r="Y524">
        <v>0.14904208088703252</v>
      </c>
      <c r="Z524">
        <v>0.28285357618275941</v>
      </c>
      <c r="AA524">
        <v>195.11307643118448</v>
      </c>
      <c r="AB524">
        <v>5.3282748564036924</v>
      </c>
      <c r="AC524">
        <v>1.3325358446764848</v>
      </c>
      <c r="AD524">
        <v>2.481019935999722</v>
      </c>
      <c r="AE524">
        <v>1.141613115509557</v>
      </c>
      <c r="AF524">
        <v>63.89473684210526</v>
      </c>
      <c r="AG524">
        <v>0.10273974310933086</v>
      </c>
      <c r="AH524">
        <v>13.388947368421052</v>
      </c>
      <c r="AI524">
        <v>3.6614087560754349</v>
      </c>
      <c r="AJ524">
        <v>-13600.842222222243</v>
      </c>
      <c r="AK524">
        <v>0.49084807193454683</v>
      </c>
      <c r="AL524">
        <v>10207653.191999998</v>
      </c>
      <c r="AM524">
        <v>912.6879308</v>
      </c>
    </row>
    <row r="525" spans="1:39" ht="15" x14ac:dyDescent="0.25">
      <c r="A525" t="s">
        <v>705</v>
      </c>
      <c r="B525">
        <v>432492.25</v>
      </c>
      <c r="C525">
        <v>0.41812071072317197</v>
      </c>
      <c r="D525">
        <v>462860.79999999999</v>
      </c>
      <c r="E525">
        <v>1.9698954781272827E-3</v>
      </c>
      <c r="F525">
        <v>0.68279958877858071</v>
      </c>
      <c r="G525">
        <v>30.65</v>
      </c>
      <c r="H525">
        <v>22.7</v>
      </c>
      <c r="I525">
        <v>0</v>
      </c>
      <c r="J525">
        <v>34.399499999999989</v>
      </c>
      <c r="K525">
        <v>10950.48091423434</v>
      </c>
      <c r="L525">
        <v>874.02656229999991</v>
      </c>
      <c r="M525">
        <v>1034.4572897777864</v>
      </c>
      <c r="N525">
        <v>0.37229249291203148</v>
      </c>
      <c r="O525">
        <v>0.14482844796718145</v>
      </c>
      <c r="P525">
        <v>1.6845748899501154E-3</v>
      </c>
      <c r="Q525">
        <v>9252.2052708971351</v>
      </c>
      <c r="R525">
        <v>59.139500000000012</v>
      </c>
      <c r="S525">
        <v>54618.851334556435</v>
      </c>
      <c r="T525">
        <v>13.917094327818125</v>
      </c>
      <c r="U525">
        <v>14.779065807117069</v>
      </c>
      <c r="V525">
        <v>7.7120000000000006</v>
      </c>
      <c r="W525">
        <v>113.33331980031119</v>
      </c>
      <c r="X525">
        <v>0.12138734493658603</v>
      </c>
      <c r="Y525">
        <v>0.16474502150211395</v>
      </c>
      <c r="Z525">
        <v>0.29179957973645981</v>
      </c>
      <c r="AA525">
        <v>196.03654784714547</v>
      </c>
      <c r="AB525">
        <v>5.6275563984483572</v>
      </c>
      <c r="AC525">
        <v>1.3328486968833815</v>
      </c>
      <c r="AD525">
        <v>2.6549377601352626</v>
      </c>
      <c r="AE525">
        <v>1.3062139460487097</v>
      </c>
      <c r="AF525">
        <v>84.1</v>
      </c>
      <c r="AG525">
        <v>3.6309787257589633E-2</v>
      </c>
      <c r="AH525">
        <v>5.5040000000000004</v>
      </c>
      <c r="AI525">
        <v>3.3521947836216621</v>
      </c>
      <c r="AJ525">
        <v>2284.5409999999683</v>
      </c>
      <c r="AK525">
        <v>0.49675772244484384</v>
      </c>
      <c r="AL525">
        <v>9571011.1889999993</v>
      </c>
      <c r="AM525">
        <v>874.02656229999991</v>
      </c>
    </row>
    <row r="526" spans="1:39" ht="15" x14ac:dyDescent="0.25">
      <c r="A526" t="s">
        <v>706</v>
      </c>
      <c r="B526">
        <v>752899.75</v>
      </c>
      <c r="C526">
        <v>0.54099037690754137</v>
      </c>
      <c r="D526">
        <v>723837.45</v>
      </c>
      <c r="E526">
        <v>1.5604466504436411E-3</v>
      </c>
      <c r="F526">
        <v>0.64933594456309152</v>
      </c>
      <c r="G526">
        <v>25.666666666666668</v>
      </c>
      <c r="H526">
        <v>17.299473684210529</v>
      </c>
      <c r="I526">
        <v>0</v>
      </c>
      <c r="J526">
        <v>34.442499999999995</v>
      </c>
      <c r="K526">
        <v>11456.146180497963</v>
      </c>
      <c r="L526">
        <v>680.97460185</v>
      </c>
      <c r="M526">
        <v>810.36676079288191</v>
      </c>
      <c r="N526">
        <v>0.34111364589654253</v>
      </c>
      <c r="O526">
        <v>0.14890539254257792</v>
      </c>
      <c r="P526">
        <v>7.4799493052488185E-4</v>
      </c>
      <c r="Q526">
        <v>9626.9306213485143</v>
      </c>
      <c r="R526">
        <v>46.273000000000003</v>
      </c>
      <c r="S526">
        <v>52048.528321051148</v>
      </c>
      <c r="T526">
        <v>13.874181488124824</v>
      </c>
      <c r="U526">
        <v>14.716456720982002</v>
      </c>
      <c r="V526">
        <v>6.0679999999999996</v>
      </c>
      <c r="W526">
        <v>112.22389615194464</v>
      </c>
      <c r="X526">
        <v>0.11569728887988129</v>
      </c>
      <c r="Y526">
        <v>0.15995794820723383</v>
      </c>
      <c r="Z526">
        <v>0.28308221456992022</v>
      </c>
      <c r="AA526">
        <v>224.07568444617456</v>
      </c>
      <c r="AB526">
        <v>5.8373075961474488</v>
      </c>
      <c r="AC526">
        <v>1.1406928639093621</v>
      </c>
      <c r="AD526">
        <v>2.354932287435894</v>
      </c>
      <c r="AE526">
        <v>1.3727003096241543</v>
      </c>
      <c r="AF526">
        <v>75.650000000000006</v>
      </c>
      <c r="AG526">
        <v>2.272101904217446E-2</v>
      </c>
      <c r="AH526">
        <v>5.492</v>
      </c>
      <c r="AI526">
        <v>3.9629128444636441</v>
      </c>
      <c r="AJ526">
        <v>-8281.2790000000386</v>
      </c>
      <c r="AK526">
        <v>0.49847837230482045</v>
      </c>
      <c r="AL526">
        <v>7801344.5840000007</v>
      </c>
      <c r="AM526">
        <v>680.97460185</v>
      </c>
    </row>
    <row r="527" spans="1:39" ht="15" x14ac:dyDescent="0.25">
      <c r="A527" t="s">
        <v>707</v>
      </c>
      <c r="B527">
        <v>475699.6</v>
      </c>
      <c r="C527">
        <v>0.546469719752119</v>
      </c>
      <c r="D527">
        <v>472151.4</v>
      </c>
      <c r="E527">
        <v>1.1545241825642585E-3</v>
      </c>
      <c r="F527">
        <v>0.68320671305455016</v>
      </c>
      <c r="G527">
        <v>16.105263157894736</v>
      </c>
      <c r="H527">
        <v>11.617368421052632</v>
      </c>
      <c r="I527">
        <v>0</v>
      </c>
      <c r="J527">
        <v>56.430000000000014</v>
      </c>
      <c r="K527">
        <v>10877.505389319056</v>
      </c>
      <c r="L527">
        <v>677.34517329999994</v>
      </c>
      <c r="M527">
        <v>780.75233335273083</v>
      </c>
      <c r="N527">
        <v>0.20207967096471227</v>
      </c>
      <c r="O527">
        <v>0.1270960922783031</v>
      </c>
      <c r="P527">
        <v>2.6118039512720626E-3</v>
      </c>
      <c r="Q527">
        <v>9436.8283747047608</v>
      </c>
      <c r="R527">
        <v>44.677</v>
      </c>
      <c r="S527">
        <v>56697.953085480221</v>
      </c>
      <c r="T527">
        <v>15.373682207847438</v>
      </c>
      <c r="U527">
        <v>15.160936797457303</v>
      </c>
      <c r="V527">
        <v>5.3005000000000004</v>
      </c>
      <c r="W527">
        <v>127.7889205357985</v>
      </c>
      <c r="X527">
        <v>0.11508950138512414</v>
      </c>
      <c r="Y527">
        <v>0.16679554006676789</v>
      </c>
      <c r="Z527">
        <v>0.2865561243539706</v>
      </c>
      <c r="AA527">
        <v>214.1827471703931</v>
      </c>
      <c r="AB527">
        <v>5.4164648099112425</v>
      </c>
      <c r="AC527">
        <v>1.236753052631506</v>
      </c>
      <c r="AD527">
        <v>2.4872961933997884</v>
      </c>
      <c r="AE527">
        <v>1.2759174410837897</v>
      </c>
      <c r="AF527">
        <v>59.85</v>
      </c>
      <c r="AG527">
        <v>2.8681084263227519E-2</v>
      </c>
      <c r="AH527">
        <v>5.2873684210526308</v>
      </c>
      <c r="AI527">
        <v>4.0760723619277517</v>
      </c>
      <c r="AJ527">
        <v>-1765.1585000000196</v>
      </c>
      <c r="AK527">
        <v>0.55276961893622667</v>
      </c>
      <c r="AL527">
        <v>7367825.773</v>
      </c>
      <c r="AM527">
        <v>677.34517329999994</v>
      </c>
    </row>
    <row r="528" spans="1:39" ht="15" x14ac:dyDescent="0.25">
      <c r="A528" t="s">
        <v>708</v>
      </c>
      <c r="B528">
        <v>431374.81818181818</v>
      </c>
      <c r="C528">
        <v>0.30573098401220122</v>
      </c>
      <c r="D528">
        <v>445275.63636363635</v>
      </c>
      <c r="E528">
        <v>5.3319102498017319E-3</v>
      </c>
      <c r="F528">
        <v>0.67433731573393985</v>
      </c>
      <c r="G528">
        <v>32.700000000000003</v>
      </c>
      <c r="H528">
        <v>93.217727272727274</v>
      </c>
      <c r="I528">
        <v>3.9890909090909088</v>
      </c>
      <c r="J528">
        <v>-126.61727272727271</v>
      </c>
      <c r="K528">
        <v>11225.608846640651</v>
      </c>
      <c r="L528">
        <v>1950.9755043636362</v>
      </c>
      <c r="M528">
        <v>2575.386915040961</v>
      </c>
      <c r="N528">
        <v>0.78171966017081562</v>
      </c>
      <c r="O528">
        <v>0.16675285834263018</v>
      </c>
      <c r="P528">
        <v>5.9756151689790088E-3</v>
      </c>
      <c r="Q528">
        <v>8503.9213927260771</v>
      </c>
      <c r="R528">
        <v>122.18590909090909</v>
      </c>
      <c r="S528">
        <v>56761.985257190048</v>
      </c>
      <c r="T528">
        <v>12.027871090625688</v>
      </c>
      <c r="U528">
        <v>15.967270848818307</v>
      </c>
      <c r="V528">
        <v>18.690909090909091</v>
      </c>
      <c r="W528">
        <v>104.38098515564202</v>
      </c>
      <c r="X528">
        <v>0.10876200950142918</v>
      </c>
      <c r="Y528">
        <v>0.18565965351115465</v>
      </c>
      <c r="Z528">
        <v>0.29946049603161207</v>
      </c>
      <c r="AA528">
        <v>181.91952931275395</v>
      </c>
      <c r="AB528">
        <v>6.1487586043585676</v>
      </c>
      <c r="AC528">
        <v>1.463094798938354</v>
      </c>
      <c r="AD528">
        <v>3.107509770432614</v>
      </c>
      <c r="AE528">
        <v>1.2000656694312812</v>
      </c>
      <c r="AF528">
        <v>64.13636363636364</v>
      </c>
      <c r="AG528">
        <v>2.9230841198158088E-2</v>
      </c>
      <c r="AH528">
        <v>33.940454545454536</v>
      </c>
      <c r="AI528">
        <v>2.944525711912191</v>
      </c>
      <c r="AJ528">
        <v>-29578.820909091039</v>
      </c>
      <c r="AK528">
        <v>0.62698911457599105</v>
      </c>
      <c r="AL528">
        <v>21900887.881363638</v>
      </c>
      <c r="AM528">
        <v>1950.9755043636362</v>
      </c>
    </row>
    <row r="529" spans="1:39" ht="15" x14ac:dyDescent="0.25">
      <c r="A529" t="s">
        <v>709</v>
      </c>
      <c r="B529">
        <v>625658.66666666663</v>
      </c>
      <c r="C529">
        <v>0.37555501953281023</v>
      </c>
      <c r="D529">
        <v>546285.47619047621</v>
      </c>
      <c r="E529">
        <v>2.2026289869378087E-3</v>
      </c>
      <c r="F529">
        <v>0.70260874158137332</v>
      </c>
      <c r="G529">
        <v>61.047619047619051</v>
      </c>
      <c r="H529">
        <v>34.165238095238095</v>
      </c>
      <c r="I529">
        <v>0</v>
      </c>
      <c r="J529">
        <v>40.207142857142813</v>
      </c>
      <c r="K529">
        <v>10787.83867902515</v>
      </c>
      <c r="L529">
        <v>1487.4556613333334</v>
      </c>
      <c r="M529">
        <v>1781.3009518919823</v>
      </c>
      <c r="N529">
        <v>0.41407232917853753</v>
      </c>
      <c r="O529">
        <v>0.14156904952831831</v>
      </c>
      <c r="P529">
        <v>5.043055611031487E-3</v>
      </c>
      <c r="Q529">
        <v>9008.2653914394323</v>
      </c>
      <c r="R529">
        <v>94.451428571428579</v>
      </c>
      <c r="S529">
        <v>55637.853898199122</v>
      </c>
      <c r="T529">
        <v>13.755117268638958</v>
      </c>
      <c r="U529">
        <v>15.748365946719908</v>
      </c>
      <c r="V529">
        <v>11.346666666666668</v>
      </c>
      <c r="W529">
        <v>131.09186204465334</v>
      </c>
      <c r="X529">
        <v>0.11258692554783437</v>
      </c>
      <c r="Y529">
        <v>0.179662563923142</v>
      </c>
      <c r="Z529">
        <v>0.29758580489009501</v>
      </c>
      <c r="AA529">
        <v>178.81547810283945</v>
      </c>
      <c r="AB529">
        <v>5.5584901018371937</v>
      </c>
      <c r="AC529">
        <v>1.299891357785097</v>
      </c>
      <c r="AD529">
        <v>2.993483194768245</v>
      </c>
      <c r="AE529">
        <v>1.2600909221582957</v>
      </c>
      <c r="AF529">
        <v>103.38095238095238</v>
      </c>
      <c r="AG529">
        <v>2.0245982143740255E-2</v>
      </c>
      <c r="AH529">
        <v>9.9195238095238096</v>
      </c>
      <c r="AI529">
        <v>3.3425509943577119</v>
      </c>
      <c r="AJ529">
        <v>-21002.545714285574</v>
      </c>
      <c r="AK529">
        <v>0.50600005436664841</v>
      </c>
      <c r="AL529">
        <v>16046431.716666667</v>
      </c>
      <c r="AM529">
        <v>1487.4556613333334</v>
      </c>
    </row>
    <row r="530" spans="1:39" ht="15" x14ac:dyDescent="0.25">
      <c r="A530" t="s">
        <v>710</v>
      </c>
      <c r="B530">
        <v>2914721.6315789474</v>
      </c>
      <c r="C530">
        <v>0.37936225366060261</v>
      </c>
      <c r="D530">
        <v>2722650.7368421052</v>
      </c>
      <c r="E530">
        <v>1.7916302026120099E-3</v>
      </c>
      <c r="F530">
        <v>0.76155495725237798</v>
      </c>
      <c r="G530">
        <v>79.722222222222229</v>
      </c>
      <c r="H530">
        <v>61.759500000000003</v>
      </c>
      <c r="I530">
        <v>4.5999999999999999E-2</v>
      </c>
      <c r="J530">
        <v>-27.31900000000001</v>
      </c>
      <c r="K530">
        <v>11407.157209203331</v>
      </c>
      <c r="L530">
        <v>4165.0353291500005</v>
      </c>
      <c r="M530">
        <v>4865.5204441734722</v>
      </c>
      <c r="N530">
        <v>0.18178395545675147</v>
      </c>
      <c r="O530">
        <v>0.12057479582111695</v>
      </c>
      <c r="P530">
        <v>1.5018583518897975E-2</v>
      </c>
      <c r="Q530">
        <v>9764.8778433138305</v>
      </c>
      <c r="R530">
        <v>248.15699999999998</v>
      </c>
      <c r="S530">
        <v>68520.434156602467</v>
      </c>
      <c r="T530">
        <v>13.9006757818639</v>
      </c>
      <c r="U530">
        <v>16.783872021139846</v>
      </c>
      <c r="V530">
        <v>24.904</v>
      </c>
      <c r="W530">
        <v>167.24362870020886</v>
      </c>
      <c r="X530">
        <v>0.11774950510692446</v>
      </c>
      <c r="Y530">
        <v>0.15221498748620108</v>
      </c>
      <c r="Z530">
        <v>0.27644798437140405</v>
      </c>
      <c r="AA530">
        <v>169.53764955076787</v>
      </c>
      <c r="AB530">
        <v>6.1804132707518713</v>
      </c>
      <c r="AC530">
        <v>1.2731696465935534</v>
      </c>
      <c r="AD530">
        <v>3.1258352063351476</v>
      </c>
      <c r="AE530">
        <v>0.89622920011536622</v>
      </c>
      <c r="AF530">
        <v>41.7</v>
      </c>
      <c r="AG530">
        <v>9.561070674369701E-2</v>
      </c>
      <c r="AH530">
        <v>72.701999999999998</v>
      </c>
      <c r="AI530">
        <v>4.4406023160571735</v>
      </c>
      <c r="AJ530">
        <v>8802.3725000000559</v>
      </c>
      <c r="AK530">
        <v>0.34492584571341928</v>
      </c>
      <c r="AL530">
        <v>47511212.781499997</v>
      </c>
      <c r="AM530">
        <v>4165.0353291500005</v>
      </c>
    </row>
    <row r="531" spans="1:39" ht="15" x14ac:dyDescent="0.25">
      <c r="A531" t="s">
        <v>711</v>
      </c>
      <c r="B531">
        <v>1223888.95</v>
      </c>
      <c r="C531">
        <v>0.31950635733669919</v>
      </c>
      <c r="D531">
        <v>1156156.25</v>
      </c>
      <c r="E531">
        <v>2.4739858725707359E-3</v>
      </c>
      <c r="F531">
        <v>0.75197133881433942</v>
      </c>
      <c r="G531">
        <v>85.833333333333329</v>
      </c>
      <c r="H531">
        <v>61.235499999999988</v>
      </c>
      <c r="I531">
        <v>3.1499999999999952E-2</v>
      </c>
      <c r="J531">
        <v>28.572499999999977</v>
      </c>
      <c r="K531">
        <v>10073.742297338787</v>
      </c>
      <c r="L531">
        <v>2957.9403391499995</v>
      </c>
      <c r="M531">
        <v>3439.8904687994414</v>
      </c>
      <c r="N531">
        <v>0.23611236535308056</v>
      </c>
      <c r="O531">
        <v>0.12741612481552067</v>
      </c>
      <c r="P531">
        <v>4.9819554860375112E-3</v>
      </c>
      <c r="Q531">
        <v>8662.3481118861473</v>
      </c>
      <c r="R531">
        <v>171.214</v>
      </c>
      <c r="S531">
        <v>60684.051374303504</v>
      </c>
      <c r="T531">
        <v>13.310243321223732</v>
      </c>
      <c r="U531">
        <v>17.276276117315177</v>
      </c>
      <c r="V531">
        <v>18.612000000000002</v>
      </c>
      <c r="W531">
        <v>158.92651725499678</v>
      </c>
      <c r="X531">
        <v>0.11091166734156725</v>
      </c>
      <c r="Y531">
        <v>0.15959281248605034</v>
      </c>
      <c r="Z531">
        <v>0.27600293720639207</v>
      </c>
      <c r="AA531">
        <v>149.07205671589415</v>
      </c>
      <c r="AB531">
        <v>6.1733903576683105</v>
      </c>
      <c r="AC531">
        <v>1.427817162522643</v>
      </c>
      <c r="AD531">
        <v>2.9313988961239605</v>
      </c>
      <c r="AE531">
        <v>1.0949654391475405</v>
      </c>
      <c r="AF531">
        <v>66.599999999999994</v>
      </c>
      <c r="AG531">
        <v>4.2402264391591442E-2</v>
      </c>
      <c r="AH531">
        <v>42.714999999999996</v>
      </c>
      <c r="AI531">
        <v>3.8706043621491624</v>
      </c>
      <c r="AJ531">
        <v>-32733.238999999827</v>
      </c>
      <c r="AK531">
        <v>0.37418351051598825</v>
      </c>
      <c r="AL531">
        <v>29797528.7075</v>
      </c>
      <c r="AM531">
        <v>2957.9403391499995</v>
      </c>
    </row>
    <row r="532" spans="1:39" ht="15" x14ac:dyDescent="0.25">
      <c r="A532" t="s">
        <v>712</v>
      </c>
      <c r="B532">
        <v>980991.55</v>
      </c>
      <c r="C532">
        <v>0.41080812722023147</v>
      </c>
      <c r="D532">
        <v>953048.85</v>
      </c>
      <c r="E532">
        <v>2.9972741359670465E-3</v>
      </c>
      <c r="F532">
        <v>0.72437726623543264</v>
      </c>
      <c r="G532">
        <v>61.15</v>
      </c>
      <c r="H532">
        <v>41.535000000000004</v>
      </c>
      <c r="I532">
        <v>0</v>
      </c>
      <c r="J532">
        <v>83.495999999999995</v>
      </c>
      <c r="K532">
        <v>10301.22668285799</v>
      </c>
      <c r="L532">
        <v>2050.7891005500001</v>
      </c>
      <c r="M532">
        <v>2416.7127699557409</v>
      </c>
      <c r="N532">
        <v>0.35399645405044428</v>
      </c>
      <c r="O532">
        <v>0.13280396076659362</v>
      </c>
      <c r="P532">
        <v>1.6808377317177763E-3</v>
      </c>
      <c r="Q532">
        <v>8741.4787831351932</v>
      </c>
      <c r="R532">
        <v>124.70950000000001</v>
      </c>
      <c r="S532">
        <v>57028.25362943481</v>
      </c>
      <c r="T532">
        <v>13.124501341116757</v>
      </c>
      <c r="U532">
        <v>16.444529891868704</v>
      </c>
      <c r="V532">
        <v>15.285</v>
      </c>
      <c r="W532">
        <v>134.17004256133464</v>
      </c>
      <c r="X532">
        <v>0.11312334741958233</v>
      </c>
      <c r="Y532">
        <v>0.17081445246717797</v>
      </c>
      <c r="Z532">
        <v>0.28941339892754087</v>
      </c>
      <c r="AA532">
        <v>167.35099670071241</v>
      </c>
      <c r="AB532">
        <v>6.0870072021808754</v>
      </c>
      <c r="AC532">
        <v>1.4677923675180997</v>
      </c>
      <c r="AD532">
        <v>2.8779480792047591</v>
      </c>
      <c r="AE532">
        <v>1.1331931713702141</v>
      </c>
      <c r="AF532">
        <v>103.1</v>
      </c>
      <c r="AG532">
        <v>2.3599009502746043E-2</v>
      </c>
      <c r="AH532">
        <v>17.299500000000002</v>
      </c>
      <c r="AI532">
        <v>3.3521728149454049</v>
      </c>
      <c r="AJ532">
        <v>-10883.641500000027</v>
      </c>
      <c r="AK532">
        <v>0.47906275023754619</v>
      </c>
      <c r="AL532">
        <v>21125643.403499998</v>
      </c>
      <c r="AM532">
        <v>2050.7891005500001</v>
      </c>
    </row>
    <row r="533" spans="1:39" ht="15" x14ac:dyDescent="0.25">
      <c r="A533" t="s">
        <v>713</v>
      </c>
      <c r="B533">
        <v>548729.85</v>
      </c>
      <c r="C533">
        <v>0.34417819252162735</v>
      </c>
      <c r="D533">
        <v>415912.05</v>
      </c>
      <c r="E533">
        <v>1.9691794802559151E-3</v>
      </c>
      <c r="F533">
        <v>0.73135690302550183</v>
      </c>
      <c r="G533">
        <v>53.1</v>
      </c>
      <c r="H533">
        <v>66.591499999999996</v>
      </c>
      <c r="I533">
        <v>0</v>
      </c>
      <c r="J533">
        <v>48.655999999999977</v>
      </c>
      <c r="K533">
        <v>10405.473539074419</v>
      </c>
      <c r="L533">
        <v>2201.3060939500001</v>
      </c>
      <c r="M533">
        <v>2616.2518386309011</v>
      </c>
      <c r="N533">
        <v>0.34957401377069858</v>
      </c>
      <c r="O533">
        <v>0.13862387667879286</v>
      </c>
      <c r="P533">
        <v>1.2774354019772552E-2</v>
      </c>
      <c r="Q533">
        <v>8755.1328101451563</v>
      </c>
      <c r="R533">
        <v>135.87649999999999</v>
      </c>
      <c r="S533">
        <v>56901.060864093495</v>
      </c>
      <c r="T533">
        <v>13.553852211383131</v>
      </c>
      <c r="U533">
        <v>16.200785963356431</v>
      </c>
      <c r="V533">
        <v>17.3995</v>
      </c>
      <c r="W533">
        <v>126.51547998218341</v>
      </c>
      <c r="X533">
        <v>0.11715460666088436</v>
      </c>
      <c r="Y533">
        <v>0.16204492698558656</v>
      </c>
      <c r="Z533">
        <v>0.28565493725342722</v>
      </c>
      <c r="AA533">
        <v>153.44013307750012</v>
      </c>
      <c r="AB533">
        <v>6.3149608163811495</v>
      </c>
      <c r="AC533">
        <v>1.4151152178991124</v>
      </c>
      <c r="AD533">
        <v>3.1400697563154893</v>
      </c>
      <c r="AE533">
        <v>1.2781349197840022</v>
      </c>
      <c r="AF533">
        <v>97.4</v>
      </c>
      <c r="AG533">
        <v>2.6176270103512665E-2</v>
      </c>
      <c r="AH533">
        <v>14.623157894736844</v>
      </c>
      <c r="AI533">
        <v>3.6238753156343715</v>
      </c>
      <c r="AJ533">
        <v>-14273.634499999927</v>
      </c>
      <c r="AK533">
        <v>0.44528475992027111</v>
      </c>
      <c r="AL533">
        <v>22905632.311999999</v>
      </c>
      <c r="AM533">
        <v>2201.3060939500001</v>
      </c>
    </row>
    <row r="534" spans="1:39" ht="15" x14ac:dyDescent="0.25">
      <c r="A534" t="s">
        <v>714</v>
      </c>
      <c r="B534">
        <v>469822.25</v>
      </c>
      <c r="C534">
        <v>0.36428078587600521</v>
      </c>
      <c r="D534">
        <v>397168.2</v>
      </c>
      <c r="E534">
        <v>2.0404390702531872E-3</v>
      </c>
      <c r="F534">
        <v>0.70897048528489426</v>
      </c>
      <c r="G534">
        <v>59.368421052631582</v>
      </c>
      <c r="H534">
        <v>35.768999999999998</v>
      </c>
      <c r="I534">
        <v>0</v>
      </c>
      <c r="J534">
        <v>14.086999999999989</v>
      </c>
      <c r="K534">
        <v>10785.119118995857</v>
      </c>
      <c r="L534">
        <v>1679.0338040499998</v>
      </c>
      <c r="M534">
        <v>2041.0910692495897</v>
      </c>
      <c r="N534">
        <v>0.48035501554796695</v>
      </c>
      <c r="O534">
        <v>0.14381000332903926</v>
      </c>
      <c r="P534">
        <v>4.4773208150228113E-3</v>
      </c>
      <c r="Q534">
        <v>8872.0096101138915</v>
      </c>
      <c r="R534">
        <v>107.6345</v>
      </c>
      <c r="S534">
        <v>55410.754883424925</v>
      </c>
      <c r="T534">
        <v>12.402157300865429</v>
      </c>
      <c r="U534">
        <v>15.599401716457086</v>
      </c>
      <c r="V534">
        <v>13.299000000000001</v>
      </c>
      <c r="W534">
        <v>126.25263584104069</v>
      </c>
      <c r="X534">
        <v>0.11645246561956693</v>
      </c>
      <c r="Y534">
        <v>0.17258353355570427</v>
      </c>
      <c r="Z534">
        <v>0.2944614099179555</v>
      </c>
      <c r="AA534">
        <v>187.54655161822021</v>
      </c>
      <c r="AB534">
        <v>5.5677233857420045</v>
      </c>
      <c r="AC534">
        <v>1.3952821827454689</v>
      </c>
      <c r="AD534">
        <v>2.7735805183917281</v>
      </c>
      <c r="AE534">
        <v>1.2919590647057269</v>
      </c>
      <c r="AF534">
        <v>115.9</v>
      </c>
      <c r="AG534">
        <v>2.2535761602950052E-2</v>
      </c>
      <c r="AH534">
        <v>8.9429999999999996</v>
      </c>
      <c r="AI534">
        <v>3.1758398557325855</v>
      </c>
      <c r="AJ534">
        <v>-29353.982500000158</v>
      </c>
      <c r="AK534">
        <v>0.53880772781746122</v>
      </c>
      <c r="AL534">
        <v>18108579.581500001</v>
      </c>
      <c r="AM534">
        <v>1679.0338040499998</v>
      </c>
    </row>
    <row r="535" spans="1:39" ht="15" x14ac:dyDescent="0.25">
      <c r="A535" t="s">
        <v>715</v>
      </c>
      <c r="B535">
        <v>796620.35</v>
      </c>
      <c r="C535">
        <v>0.3825951704559899</v>
      </c>
      <c r="D535">
        <v>785962.2</v>
      </c>
      <c r="E535">
        <v>3.596292419938989E-3</v>
      </c>
      <c r="F535">
        <v>0.71950063002897258</v>
      </c>
      <c r="G535">
        <v>54.1</v>
      </c>
      <c r="H535">
        <v>30.646999999999998</v>
      </c>
      <c r="I535">
        <v>0</v>
      </c>
      <c r="J535">
        <v>54.898000000000025</v>
      </c>
      <c r="K535">
        <v>10353.671265591554</v>
      </c>
      <c r="L535">
        <v>1687.8881268500002</v>
      </c>
      <c r="M535">
        <v>1964.5315887995584</v>
      </c>
      <c r="N535">
        <v>0.30417524190904283</v>
      </c>
      <c r="O535">
        <v>0.12998016125004533</v>
      </c>
      <c r="P535">
        <v>1.253431916692435E-3</v>
      </c>
      <c r="Q535">
        <v>8895.6771670842591</v>
      </c>
      <c r="R535">
        <v>101.16400000000002</v>
      </c>
      <c r="S535">
        <v>57260.610543276256</v>
      </c>
      <c r="T535">
        <v>13.177118342493376</v>
      </c>
      <c r="U535">
        <v>16.684671690028072</v>
      </c>
      <c r="V535">
        <v>13.439500000000001</v>
      </c>
      <c r="W535">
        <v>125.59158650619443</v>
      </c>
      <c r="X535">
        <v>0.11483701276180136</v>
      </c>
      <c r="Y535">
        <v>0.16954398981338231</v>
      </c>
      <c r="Z535">
        <v>0.28931814637566589</v>
      </c>
      <c r="AA535">
        <v>160.52171686617845</v>
      </c>
      <c r="AB535">
        <v>6.2053509155256821</v>
      </c>
      <c r="AC535">
        <v>1.481925383116061</v>
      </c>
      <c r="AD535">
        <v>3.0609922042557343</v>
      </c>
      <c r="AE535">
        <v>1.1633875583955675</v>
      </c>
      <c r="AF535">
        <v>83.35</v>
      </c>
      <c r="AG535">
        <v>2.2826060958553634E-2</v>
      </c>
      <c r="AH535">
        <v>16.544999999999998</v>
      </c>
      <c r="AI535">
        <v>3.4363605810070585</v>
      </c>
      <c r="AJ535">
        <v>-19707.297499999986</v>
      </c>
      <c r="AK535">
        <v>0.43853304638359025</v>
      </c>
      <c r="AL535">
        <v>17475838.798499998</v>
      </c>
      <c r="AM535">
        <v>1687.8881268500002</v>
      </c>
    </row>
    <row r="536" spans="1:39" ht="15" x14ac:dyDescent="0.25">
      <c r="A536" t="s">
        <v>716</v>
      </c>
      <c r="B536">
        <v>467318</v>
      </c>
      <c r="C536">
        <v>0.37098452140900617</v>
      </c>
      <c r="D536">
        <v>465764.9</v>
      </c>
      <c r="E536">
        <v>2.71786108959296E-3</v>
      </c>
      <c r="F536">
        <v>0.67426702040264841</v>
      </c>
      <c r="G536">
        <v>40.15</v>
      </c>
      <c r="H536">
        <v>28.046500000000002</v>
      </c>
      <c r="I536">
        <v>0</v>
      </c>
      <c r="J536">
        <v>17.135000000000005</v>
      </c>
      <c r="K536">
        <v>10565.754394336667</v>
      </c>
      <c r="L536">
        <v>998.02996874999985</v>
      </c>
      <c r="M536">
        <v>1198.6572771559145</v>
      </c>
      <c r="N536">
        <v>0.41341525326816481</v>
      </c>
      <c r="O536">
        <v>0.14530051465451041</v>
      </c>
      <c r="P536">
        <v>1.3633343111972554E-3</v>
      </c>
      <c r="Q536">
        <v>8797.2932121350423</v>
      </c>
      <c r="R536">
        <v>64.966999999999999</v>
      </c>
      <c r="S536">
        <v>54485.182207890168</v>
      </c>
      <c r="T536">
        <v>12.384749180353102</v>
      </c>
      <c r="U536">
        <v>15.362106434805368</v>
      </c>
      <c r="V536">
        <v>10.320000000000002</v>
      </c>
      <c r="W536">
        <v>96.708330305232579</v>
      </c>
      <c r="X536">
        <v>0.11763983948491485</v>
      </c>
      <c r="Y536">
        <v>0.17016269439886381</v>
      </c>
      <c r="Z536">
        <v>0.29337200318190959</v>
      </c>
      <c r="AA536">
        <v>195.5268940915758</v>
      </c>
      <c r="AB536">
        <v>5.6625219391857309</v>
      </c>
      <c r="AC536">
        <v>1.3367328254289064</v>
      </c>
      <c r="AD536">
        <v>2.6098779912238128</v>
      </c>
      <c r="AE536">
        <v>1.3088331907986472</v>
      </c>
      <c r="AF536">
        <v>65.45</v>
      </c>
      <c r="AG536">
        <v>3.1414395707347373E-2</v>
      </c>
      <c r="AH536">
        <v>8.9740000000000002</v>
      </c>
      <c r="AI536">
        <v>3.1972392958485676</v>
      </c>
      <c r="AJ536">
        <v>4893.5799999999581</v>
      </c>
      <c r="AK536">
        <v>0.48280669984195362</v>
      </c>
      <c r="AL536">
        <v>10544939.528000001</v>
      </c>
      <c r="AM536">
        <v>998.02996874999985</v>
      </c>
    </row>
    <row r="537" spans="1:39" ht="15" x14ac:dyDescent="0.25">
      <c r="A537" t="s">
        <v>717</v>
      </c>
      <c r="B537">
        <v>791866.4</v>
      </c>
      <c r="C537">
        <v>0.32667169756969466</v>
      </c>
      <c r="D537">
        <v>558296.85</v>
      </c>
      <c r="E537">
        <v>1.8611138417303419E-3</v>
      </c>
      <c r="F537">
        <v>0.73884063609898043</v>
      </c>
      <c r="G537">
        <v>68.631578947368425</v>
      </c>
      <c r="H537">
        <v>95.384499999999989</v>
      </c>
      <c r="I537">
        <v>6.0000000000000001E-3</v>
      </c>
      <c r="J537">
        <v>27.203500000000076</v>
      </c>
      <c r="K537">
        <v>10570.697145059483</v>
      </c>
      <c r="L537">
        <v>3291.9262401499996</v>
      </c>
      <c r="M537">
        <v>3984.5973292006593</v>
      </c>
      <c r="N537">
        <v>0.40567405474101653</v>
      </c>
      <c r="O537">
        <v>0.14599625699028437</v>
      </c>
      <c r="P537">
        <v>1.4188345665324432E-2</v>
      </c>
      <c r="Q537">
        <v>8733.1171592891478</v>
      </c>
      <c r="R537">
        <v>200.79249999999999</v>
      </c>
      <c r="S537">
        <v>60218.332024353491</v>
      </c>
      <c r="T537">
        <v>13.241530435648741</v>
      </c>
      <c r="U537">
        <v>16.394667331449128</v>
      </c>
      <c r="V537">
        <v>23.906500000000001</v>
      </c>
      <c r="W537">
        <v>137.70004978353165</v>
      </c>
      <c r="X537">
        <v>0.11773114204890971</v>
      </c>
      <c r="Y537">
        <v>0.15962544223472944</v>
      </c>
      <c r="Z537">
        <v>0.2831477241068911</v>
      </c>
      <c r="AA537">
        <v>163.89609324157144</v>
      </c>
      <c r="AB537">
        <v>5.9290488150094758</v>
      </c>
      <c r="AC537">
        <v>1.258477153009028</v>
      </c>
      <c r="AD537">
        <v>2.9895212339318467</v>
      </c>
      <c r="AE537">
        <v>1.2140556698378759</v>
      </c>
      <c r="AF537">
        <v>59.85</v>
      </c>
      <c r="AG537">
        <v>3.1967176149710716E-2</v>
      </c>
      <c r="AH537">
        <v>37.320500000000003</v>
      </c>
      <c r="AI537">
        <v>3.4990758906528274</v>
      </c>
      <c r="AJ537">
        <v>-13114.976999999955</v>
      </c>
      <c r="AK537">
        <v>0.44978739996828621</v>
      </c>
      <c r="AL537">
        <v>34797955.308500007</v>
      </c>
      <c r="AM537">
        <v>3291.9262401499996</v>
      </c>
    </row>
    <row r="538" spans="1:39" ht="15" x14ac:dyDescent="0.25">
      <c r="A538" t="s">
        <v>718</v>
      </c>
      <c r="B538">
        <v>2400239.3333333335</v>
      </c>
      <c r="C538">
        <v>0.28770576740943477</v>
      </c>
      <c r="D538">
        <v>2448500.0476190476</v>
      </c>
      <c r="E538">
        <v>1.9184793411976063E-3</v>
      </c>
      <c r="F538">
        <v>0.74626669050745498</v>
      </c>
      <c r="G538">
        <v>141.05000000000001</v>
      </c>
      <c r="H538">
        <v>311.53952380952387</v>
      </c>
      <c r="I538">
        <v>6.6190476190476202E-2</v>
      </c>
      <c r="J538">
        <v>-32.288095238095252</v>
      </c>
      <c r="K538">
        <v>11088.229413173647</v>
      </c>
      <c r="L538">
        <v>6638.7572555238103</v>
      </c>
      <c r="M538">
        <v>8224.2056086037155</v>
      </c>
      <c r="N538">
        <v>0.42754627477192381</v>
      </c>
      <c r="O538">
        <v>0.15493036367560739</v>
      </c>
      <c r="P538">
        <v>2.8406774796412487E-2</v>
      </c>
      <c r="Q538">
        <v>8950.6594278978282</v>
      </c>
      <c r="R538">
        <v>395.53285714285715</v>
      </c>
      <c r="S538">
        <v>63802.199096095792</v>
      </c>
      <c r="T538">
        <v>13.086144188851927</v>
      </c>
      <c r="U538">
        <v>16.784338230404071</v>
      </c>
      <c r="V538">
        <v>42.118095238095236</v>
      </c>
      <c r="W538">
        <v>157.62244750135673</v>
      </c>
      <c r="X538">
        <v>0.1180863114191244</v>
      </c>
      <c r="Y538">
        <v>0.15111509414385155</v>
      </c>
      <c r="Z538">
        <v>0.27611800181552715</v>
      </c>
      <c r="AA538">
        <v>812.98679741742569</v>
      </c>
      <c r="AB538">
        <v>1.1604827690809758</v>
      </c>
      <c r="AC538">
        <v>0.24820546755349326</v>
      </c>
      <c r="AD538">
        <v>0.61187235996239409</v>
      </c>
      <c r="AE538">
        <v>0.80173601363975677</v>
      </c>
      <c r="AF538">
        <v>30.238095238095237</v>
      </c>
      <c r="AG538">
        <v>8.5020619994189042E-2</v>
      </c>
      <c r="AH538">
        <v>113.54904761904761</v>
      </c>
      <c r="AI538">
        <v>3.2627714360825268</v>
      </c>
      <c r="AJ538">
        <v>133874.06857142877</v>
      </c>
      <c r="AK538">
        <v>0.45346394229615627</v>
      </c>
      <c r="AL538">
        <v>73612063.467619061</v>
      </c>
      <c r="AM538">
        <v>6638.7572555238103</v>
      </c>
    </row>
    <row r="539" spans="1:39" ht="15" x14ac:dyDescent="0.25">
      <c r="A539" t="s">
        <v>719</v>
      </c>
      <c r="B539">
        <v>681273.05</v>
      </c>
      <c r="C539">
        <v>0.37922317164645153</v>
      </c>
      <c r="D539">
        <v>710252.85</v>
      </c>
      <c r="E539">
        <v>1.7697823499597618E-3</v>
      </c>
      <c r="F539">
        <v>0.66538007488396123</v>
      </c>
      <c r="G539">
        <v>46.15</v>
      </c>
      <c r="H539">
        <v>31.7395</v>
      </c>
      <c r="I539">
        <v>0</v>
      </c>
      <c r="J539">
        <v>28.948999999999984</v>
      </c>
      <c r="K539">
        <v>10504.41607540163</v>
      </c>
      <c r="L539">
        <v>1322.0415853499999</v>
      </c>
      <c r="M539">
        <v>1604.0321927297202</v>
      </c>
      <c r="N539">
        <v>0.4534952225358907</v>
      </c>
      <c r="O539">
        <v>0.1448196247921453</v>
      </c>
      <c r="P539">
        <v>4.5309161348462265E-3</v>
      </c>
      <c r="Q539">
        <v>8657.7282827889048</v>
      </c>
      <c r="R539">
        <v>83.822500000000005</v>
      </c>
      <c r="S539">
        <v>53602.303987592823</v>
      </c>
      <c r="T539">
        <v>12.850964836410272</v>
      </c>
      <c r="U539">
        <v>15.771917866324676</v>
      </c>
      <c r="V539">
        <v>11.260499999999999</v>
      </c>
      <c r="W539">
        <v>117.40522937258562</v>
      </c>
      <c r="X539">
        <v>0.11702020790090571</v>
      </c>
      <c r="Y539">
        <v>0.18613759797584742</v>
      </c>
      <c r="Z539">
        <v>0.308792225704418</v>
      </c>
      <c r="AA539">
        <v>186.5436403308824</v>
      </c>
      <c r="AB539">
        <v>5.4998415467293711</v>
      </c>
      <c r="AC539">
        <v>1.3160296948585961</v>
      </c>
      <c r="AD539">
        <v>2.8078943769211104</v>
      </c>
      <c r="AE539">
        <v>1.4657323870242613</v>
      </c>
      <c r="AF539">
        <v>107.7</v>
      </c>
      <c r="AG539">
        <v>1.7150793533793653E-2</v>
      </c>
      <c r="AH539">
        <v>8.1514999999999986</v>
      </c>
      <c r="AI539">
        <v>3.225471279468572</v>
      </c>
      <c r="AJ539">
        <v>-21848.445000000065</v>
      </c>
      <c r="AK539">
        <v>0.50197425004421659</v>
      </c>
      <c r="AL539">
        <v>13887274.8815</v>
      </c>
      <c r="AM539">
        <v>1322.0415853499999</v>
      </c>
    </row>
    <row r="540" spans="1:39" ht="15" x14ac:dyDescent="0.25">
      <c r="A540" t="s">
        <v>720</v>
      </c>
      <c r="B540">
        <v>524154.4</v>
      </c>
      <c r="C540">
        <v>0.35219055418456885</v>
      </c>
      <c r="D540">
        <v>487745.05</v>
      </c>
      <c r="E540">
        <v>3.6349783430263353E-3</v>
      </c>
      <c r="F540">
        <v>0.71361592524109196</v>
      </c>
      <c r="G540">
        <v>47.5</v>
      </c>
      <c r="H540">
        <v>28.602499999999999</v>
      </c>
      <c r="I540">
        <v>0</v>
      </c>
      <c r="J540">
        <v>54.065500000000029</v>
      </c>
      <c r="K540">
        <v>10731.198930141762</v>
      </c>
      <c r="L540">
        <v>1477.8351183999998</v>
      </c>
      <c r="M540">
        <v>1715.3196392341174</v>
      </c>
      <c r="N540">
        <v>0.31996326424556831</v>
      </c>
      <c r="O540">
        <v>0.12801455645797841</v>
      </c>
      <c r="P540">
        <v>1.6009181745264447E-3</v>
      </c>
      <c r="Q540">
        <v>9245.4737174121947</v>
      </c>
      <c r="R540">
        <v>91.9495</v>
      </c>
      <c r="S540">
        <v>56983.516006068545</v>
      </c>
      <c r="T540">
        <v>13.063148793631287</v>
      </c>
      <c r="U540">
        <v>16.072247466272245</v>
      </c>
      <c r="V540">
        <v>12.6745</v>
      </c>
      <c r="W540">
        <v>116.59908622825357</v>
      </c>
      <c r="X540">
        <v>0.11592266343396407</v>
      </c>
      <c r="Y540">
        <v>0.16771612708665284</v>
      </c>
      <c r="Z540">
        <v>0.2886386494824103</v>
      </c>
      <c r="AA540">
        <v>173.48261440530132</v>
      </c>
      <c r="AB540">
        <v>5.98164522442777</v>
      </c>
      <c r="AC540">
        <v>1.3340211413818699</v>
      </c>
      <c r="AD540">
        <v>2.9307316832482582</v>
      </c>
      <c r="AE540">
        <v>1.17566772968561</v>
      </c>
      <c r="AF540">
        <v>83.85</v>
      </c>
      <c r="AG540">
        <v>2.6426713317737355E-2</v>
      </c>
      <c r="AH540">
        <v>15.094999999999999</v>
      </c>
      <c r="AI540">
        <v>3.3785389289211771</v>
      </c>
      <c r="AJ540">
        <v>-22009.723999999871</v>
      </c>
      <c r="AK540">
        <v>0.43407169101746856</v>
      </c>
      <c r="AL540">
        <v>15858942.6415</v>
      </c>
      <c r="AM540">
        <v>1477.8351183999998</v>
      </c>
    </row>
    <row r="541" spans="1:39" ht="15" x14ac:dyDescent="0.25">
      <c r="A541" t="s">
        <v>721</v>
      </c>
      <c r="B541">
        <v>1342569.3809523811</v>
      </c>
      <c r="C541">
        <v>0.35356800277373679</v>
      </c>
      <c r="D541">
        <v>1303079</v>
      </c>
      <c r="E541">
        <v>3.6349003949674857E-3</v>
      </c>
      <c r="F541">
        <v>0.72190196569341647</v>
      </c>
      <c r="G541">
        <v>43.80952380952381</v>
      </c>
      <c r="H541">
        <v>71.527142857142906</v>
      </c>
      <c r="I541">
        <v>3.619047619047619E-2</v>
      </c>
      <c r="J541">
        <v>35.046666666666667</v>
      </c>
      <c r="K541">
        <v>11109.779098936024</v>
      </c>
      <c r="L541">
        <v>2428.0850801428569</v>
      </c>
      <c r="M541">
        <v>2920.7816824382003</v>
      </c>
      <c r="N541">
        <v>0.38355184561931843</v>
      </c>
      <c r="O541">
        <v>0.12996946473222803</v>
      </c>
      <c r="P541">
        <v>2.1390192741552162E-2</v>
      </c>
      <c r="Q541">
        <v>9235.7087268812938</v>
      </c>
      <c r="R541">
        <v>152.23571428571427</v>
      </c>
      <c r="S541">
        <v>61354.4605014154</v>
      </c>
      <c r="T541">
        <v>12.842865856519492</v>
      </c>
      <c r="U541">
        <v>15.949510215361515</v>
      </c>
      <c r="V541">
        <v>17.239047619047618</v>
      </c>
      <c r="W541">
        <v>140.84798266117897</v>
      </c>
      <c r="X541">
        <v>0.1173865022182107</v>
      </c>
      <c r="Y541">
        <v>0.14417786993566228</v>
      </c>
      <c r="Z541">
        <v>0.27213375684260793</v>
      </c>
      <c r="AA541">
        <v>172.87940533665636</v>
      </c>
      <c r="AB541">
        <v>6.0824993295582885</v>
      </c>
      <c r="AC541">
        <v>1.2176195031153423</v>
      </c>
      <c r="AD541">
        <v>2.9823648816052124</v>
      </c>
      <c r="AE541">
        <v>1.0092219808660849</v>
      </c>
      <c r="AF541">
        <v>31.38095238095238</v>
      </c>
      <c r="AG541">
        <v>5.7790246714326657E-2</v>
      </c>
      <c r="AH541">
        <v>57.57571428571427</v>
      </c>
      <c r="AI541">
        <v>3.4115512390362586</v>
      </c>
      <c r="AJ541">
        <v>19906.825238095364</v>
      </c>
      <c r="AK541">
        <v>0.44650717401699147</v>
      </c>
      <c r="AL541">
        <v>26975488.873809524</v>
      </c>
      <c r="AM541">
        <v>2428.0850801428569</v>
      </c>
    </row>
    <row r="542" spans="1:39" ht="15" x14ac:dyDescent="0.25">
      <c r="A542" t="s">
        <v>722</v>
      </c>
      <c r="B542">
        <v>2033597.3</v>
      </c>
      <c r="C542">
        <v>0.43583547406024048</v>
      </c>
      <c r="D542">
        <v>1981469.85</v>
      </c>
      <c r="E542">
        <v>2.5295914708890845E-3</v>
      </c>
      <c r="F542">
        <v>0.74799470955279346</v>
      </c>
      <c r="G542">
        <v>45.1</v>
      </c>
      <c r="H542">
        <v>40.846499999999999</v>
      </c>
      <c r="I542">
        <v>8.0000000000000002E-3</v>
      </c>
      <c r="J542">
        <v>15.6755</v>
      </c>
      <c r="K542">
        <v>12470.660894283807</v>
      </c>
      <c r="L542">
        <v>3279.1508560499997</v>
      </c>
      <c r="M542">
        <v>3858.9707096994034</v>
      </c>
      <c r="N542">
        <v>0.19608989297142462</v>
      </c>
      <c r="O542">
        <v>0.11832687431385551</v>
      </c>
      <c r="P542">
        <v>2.1248029706059244E-2</v>
      </c>
      <c r="Q542">
        <v>10596.913380092848</v>
      </c>
      <c r="R542">
        <v>202.47549999999998</v>
      </c>
      <c r="S542">
        <v>70997.336223394945</v>
      </c>
      <c r="T542">
        <v>14.272837948294981</v>
      </c>
      <c r="U542">
        <v>16.195296991734804</v>
      </c>
      <c r="V542">
        <v>22.244999999999997</v>
      </c>
      <c r="W542">
        <v>147.41069256237355</v>
      </c>
      <c r="X542">
        <v>0.12041133337605489</v>
      </c>
      <c r="Y542">
        <v>0.14530282478710341</v>
      </c>
      <c r="Z542">
        <v>0.27316905891038312</v>
      </c>
      <c r="AA542">
        <v>175.33662684021184</v>
      </c>
      <c r="AB542">
        <v>6.5167970776856112</v>
      </c>
      <c r="AC542">
        <v>1.4130633236238821</v>
      </c>
      <c r="AD542">
        <v>3.2963155262953081</v>
      </c>
      <c r="AE542">
        <v>0.80856659421261967</v>
      </c>
      <c r="AF542">
        <v>31.35</v>
      </c>
      <c r="AG542">
        <v>8.8387563471031688E-2</v>
      </c>
      <c r="AH542">
        <v>72.323999999999998</v>
      </c>
      <c r="AI542">
        <v>4.6188997619805896</v>
      </c>
      <c r="AJ542">
        <v>-1965.9070000001229</v>
      </c>
      <c r="AK542">
        <v>0.34359648936048903</v>
      </c>
      <c r="AL542">
        <v>40893178.346999995</v>
      </c>
      <c r="AM542">
        <v>3279.1508560499997</v>
      </c>
    </row>
    <row r="543" spans="1:39" ht="15" x14ac:dyDescent="0.25">
      <c r="A543" t="s">
        <v>723</v>
      </c>
      <c r="B543">
        <v>260362.57142857142</v>
      </c>
      <c r="C543">
        <v>0.30727639054274231</v>
      </c>
      <c r="D543">
        <v>305608.19047619047</v>
      </c>
      <c r="E543">
        <v>2.7246134990142057E-3</v>
      </c>
      <c r="F543">
        <v>0.74886884717365165</v>
      </c>
      <c r="G543">
        <v>48.523809523809526</v>
      </c>
      <c r="H543">
        <v>54.114761904761899</v>
      </c>
      <c r="I543">
        <v>2.7619047619047616E-2</v>
      </c>
      <c r="J543">
        <v>87.892380952380961</v>
      </c>
      <c r="K543">
        <v>10113.160529895114</v>
      </c>
      <c r="L543">
        <v>2199.7747989999998</v>
      </c>
      <c r="M543">
        <v>2647.85966816989</v>
      </c>
      <c r="N543">
        <v>0.38829063361945043</v>
      </c>
      <c r="O543">
        <v>0.14808606960498225</v>
      </c>
      <c r="P543">
        <v>1.2795331708905186E-2</v>
      </c>
      <c r="Q543">
        <v>8401.7578194696762</v>
      </c>
      <c r="R543">
        <v>131.19476190476192</v>
      </c>
      <c r="S543">
        <v>58122.388313993368</v>
      </c>
      <c r="T543">
        <v>13.31571745387628</v>
      </c>
      <c r="U543">
        <v>16.767245635895744</v>
      </c>
      <c r="V543">
        <v>17.146190476190476</v>
      </c>
      <c r="W543">
        <v>128.29525030966204</v>
      </c>
      <c r="X543">
        <v>0.11356020917039535</v>
      </c>
      <c r="Y543">
        <v>0.15681849254661587</v>
      </c>
      <c r="Z543">
        <v>0.28663507229126994</v>
      </c>
      <c r="AA543">
        <v>157.47709402554293</v>
      </c>
      <c r="AB543">
        <v>5.993295689153789</v>
      </c>
      <c r="AC543">
        <v>1.3272196175318365</v>
      </c>
      <c r="AD543">
        <v>2.7780204192696956</v>
      </c>
      <c r="AE543">
        <v>1.1423166104962328</v>
      </c>
      <c r="AF543">
        <v>61.095238095238095</v>
      </c>
      <c r="AG543">
        <v>2.573286524519779E-2</v>
      </c>
      <c r="AH543">
        <v>22.513499999999997</v>
      </c>
      <c r="AI543">
        <v>3.3749112445459102</v>
      </c>
      <c r="AJ543">
        <v>-7419.983333333279</v>
      </c>
      <c r="AK543">
        <v>0.43781982905379507</v>
      </c>
      <c r="AL543">
        <v>22246675.671904765</v>
      </c>
      <c r="AM543">
        <v>2199.7747989999998</v>
      </c>
    </row>
    <row r="544" spans="1:39" ht="15" x14ac:dyDescent="0.25">
      <c r="A544" t="s">
        <v>724</v>
      </c>
      <c r="B544">
        <v>600234.80000000005</v>
      </c>
      <c r="C544">
        <v>0.36336756402345582</v>
      </c>
      <c r="D544">
        <v>561764.85</v>
      </c>
      <c r="E544">
        <v>3.2265786557698871E-3</v>
      </c>
      <c r="F544">
        <v>0.70250118791634131</v>
      </c>
      <c r="G544">
        <v>45.15</v>
      </c>
      <c r="H544">
        <v>39.939499999999995</v>
      </c>
      <c r="I544">
        <v>0</v>
      </c>
      <c r="J544">
        <v>36.37450000000004</v>
      </c>
      <c r="K544">
        <v>10406.711207163733</v>
      </c>
      <c r="L544">
        <v>1367.1775726999999</v>
      </c>
      <c r="M544">
        <v>1568.2226328476559</v>
      </c>
      <c r="N544">
        <v>0.28845284828010842</v>
      </c>
      <c r="O544">
        <v>0.11988903509900298</v>
      </c>
      <c r="P544">
        <v>2.7587474921427959E-3</v>
      </c>
      <c r="Q544">
        <v>9072.578006455893</v>
      </c>
      <c r="R544">
        <v>84.486500000000007</v>
      </c>
      <c r="S544">
        <v>56298.028087327562</v>
      </c>
      <c r="T544">
        <v>13.335858391577352</v>
      </c>
      <c r="U544">
        <v>16.182201567114273</v>
      </c>
      <c r="V544">
        <v>11.559000000000001</v>
      </c>
      <c r="W544">
        <v>118.27818779306168</v>
      </c>
      <c r="X544">
        <v>0.11626604084523144</v>
      </c>
      <c r="Y544">
        <v>0.16271057749827239</v>
      </c>
      <c r="Z544">
        <v>0.28574781685111333</v>
      </c>
      <c r="AA544">
        <v>170.07414007004212</v>
      </c>
      <c r="AB544">
        <v>5.7485057406507059</v>
      </c>
      <c r="AC544">
        <v>1.2090605085851185</v>
      </c>
      <c r="AD544">
        <v>2.8856663565162033</v>
      </c>
      <c r="AE544">
        <v>1.1305077904841918</v>
      </c>
      <c r="AF544">
        <v>60.95</v>
      </c>
      <c r="AG544">
        <v>3.6076629330423819E-2</v>
      </c>
      <c r="AH544">
        <v>19.896000000000001</v>
      </c>
      <c r="AI544">
        <v>3.8297790319219134</v>
      </c>
      <c r="AJ544">
        <v>-17860.032999999996</v>
      </c>
      <c r="AK544">
        <v>0.3925892125385555</v>
      </c>
      <c r="AL544">
        <v>14227822.167999998</v>
      </c>
      <c r="AM544">
        <v>1367.1775726999999</v>
      </c>
    </row>
    <row r="545" spans="1:39" ht="15" x14ac:dyDescent="0.25">
      <c r="A545" t="s">
        <v>725</v>
      </c>
      <c r="B545">
        <v>1627970</v>
      </c>
      <c r="C545">
        <v>0.34940520838218508</v>
      </c>
      <c r="D545">
        <v>1616107.55</v>
      </c>
      <c r="E545">
        <v>2.424232552837976E-3</v>
      </c>
      <c r="F545">
        <v>0.76078545903338834</v>
      </c>
      <c r="G545">
        <v>92.578947368421055</v>
      </c>
      <c r="H545">
        <v>56.82950000000001</v>
      </c>
      <c r="I545">
        <v>0.04</v>
      </c>
      <c r="J545">
        <v>-18.457000000000001</v>
      </c>
      <c r="K545">
        <v>10604.253040621259</v>
      </c>
      <c r="L545">
        <v>3484.8655256000006</v>
      </c>
      <c r="M545">
        <v>4047.1604610797608</v>
      </c>
      <c r="N545">
        <v>0.19499349021021523</v>
      </c>
      <c r="O545">
        <v>0.11884360973403524</v>
      </c>
      <c r="P545">
        <v>9.3695102752575504E-3</v>
      </c>
      <c r="Q545">
        <v>9130.9440782935417</v>
      </c>
      <c r="R545">
        <v>200.59949999999998</v>
      </c>
      <c r="S545">
        <v>64130.135508812338</v>
      </c>
      <c r="T545">
        <v>13.325556643959731</v>
      </c>
      <c r="U545">
        <v>17.372254295748494</v>
      </c>
      <c r="V545">
        <v>20.414999999999999</v>
      </c>
      <c r="W545">
        <v>170.70122584374232</v>
      </c>
      <c r="X545">
        <v>0.11630309832267184</v>
      </c>
      <c r="Y545">
        <v>0.15406926343250574</v>
      </c>
      <c r="Z545">
        <v>0.27655453763187932</v>
      </c>
      <c r="AA545">
        <v>160.31898387350503</v>
      </c>
      <c r="AB545">
        <v>5.9134184989137992</v>
      </c>
      <c r="AC545">
        <v>1.2432111988381396</v>
      </c>
      <c r="AD545">
        <v>2.7433089247509486</v>
      </c>
      <c r="AE545">
        <v>0.96787308409467343</v>
      </c>
      <c r="AF545">
        <v>53.35</v>
      </c>
      <c r="AG545">
        <v>8.59230866300075E-2</v>
      </c>
      <c r="AH545">
        <v>53.222999999999999</v>
      </c>
      <c r="AI545">
        <v>4.1588323805783807</v>
      </c>
      <c r="AJ545">
        <v>-27217.949500000104</v>
      </c>
      <c r="AK545">
        <v>0.35612309915385831</v>
      </c>
      <c r="AL545">
        <v>36954395.846000001</v>
      </c>
      <c r="AM545">
        <v>3484.8655256000006</v>
      </c>
    </row>
    <row r="546" spans="1:39" ht="15" x14ac:dyDescent="0.25">
      <c r="A546" t="s">
        <v>726</v>
      </c>
      <c r="B546">
        <v>1941322.3157894737</v>
      </c>
      <c r="C546">
        <v>0.36425610853859608</v>
      </c>
      <c r="D546">
        <v>2159331.3684210526</v>
      </c>
      <c r="E546">
        <v>3.3744436208885805E-3</v>
      </c>
      <c r="F546">
        <v>0.75499173830816357</v>
      </c>
      <c r="G546">
        <v>50.944444444444443</v>
      </c>
      <c r="H546">
        <v>31.788</v>
      </c>
      <c r="I546">
        <v>0</v>
      </c>
      <c r="J546">
        <v>-7.8930000000000007</v>
      </c>
      <c r="K546">
        <v>12373.966886462955</v>
      </c>
      <c r="L546">
        <v>3420.0055507500001</v>
      </c>
      <c r="M546">
        <v>3928.6563379809986</v>
      </c>
      <c r="N546">
        <v>8.8483412310145948E-2</v>
      </c>
      <c r="O546">
        <v>0.10801543844541081</v>
      </c>
      <c r="P546">
        <v>1.2068791479285291E-2</v>
      </c>
      <c r="Q546">
        <v>10771.885295074819</v>
      </c>
      <c r="R546">
        <v>207.23050000000003</v>
      </c>
      <c r="S546">
        <v>72433.317248184976</v>
      </c>
      <c r="T546">
        <v>14.664588465500973</v>
      </c>
      <c r="U546">
        <v>16.503388983523177</v>
      </c>
      <c r="V546">
        <v>21.282999999999998</v>
      </c>
      <c r="W546">
        <v>160.69189262556972</v>
      </c>
      <c r="X546">
        <v>0.1184669801110364</v>
      </c>
      <c r="Y546">
        <v>0.13819808787061216</v>
      </c>
      <c r="Z546">
        <v>0.2619469954578863</v>
      </c>
      <c r="AA546">
        <v>179.77191582778894</v>
      </c>
      <c r="AB546">
        <v>6.326128332972389</v>
      </c>
      <c r="AC546">
        <v>1.2888564052672571</v>
      </c>
      <c r="AD546">
        <v>3.067707604140685</v>
      </c>
      <c r="AE546">
        <v>0.83483816147372458</v>
      </c>
      <c r="AF546">
        <v>26.35</v>
      </c>
      <c r="AG546">
        <v>6.790975583704692E-2</v>
      </c>
      <c r="AH546">
        <v>83.799000000000007</v>
      </c>
      <c r="AI546">
        <v>5.9296548709833115</v>
      </c>
      <c r="AJ546">
        <v>50924.578421052778</v>
      </c>
      <c r="AK546">
        <v>0.2658761116859506</v>
      </c>
      <c r="AL546">
        <v>42319035.436499998</v>
      </c>
      <c r="AM546">
        <v>3420.0055507500001</v>
      </c>
    </row>
    <row r="547" spans="1:39" ht="15" x14ac:dyDescent="0.25">
      <c r="A547" t="s">
        <v>727</v>
      </c>
      <c r="B547">
        <v>565951.44999999995</v>
      </c>
      <c r="C547">
        <v>0.37654616008048913</v>
      </c>
      <c r="D547">
        <v>543748.9</v>
      </c>
      <c r="E547">
        <v>2.6226361125403245E-3</v>
      </c>
      <c r="F547">
        <v>0.69811011716437155</v>
      </c>
      <c r="G547">
        <v>39.94736842105263</v>
      </c>
      <c r="H547">
        <v>22.184499999999996</v>
      </c>
      <c r="I547">
        <v>0</v>
      </c>
      <c r="J547">
        <v>91.753</v>
      </c>
      <c r="K547">
        <v>10556.533151365256</v>
      </c>
      <c r="L547">
        <v>1150.1069369000002</v>
      </c>
      <c r="M547">
        <v>1347.5443459626817</v>
      </c>
      <c r="N547">
        <v>0.34573290212627705</v>
      </c>
      <c r="O547">
        <v>0.12812615829202029</v>
      </c>
      <c r="P547">
        <v>4.8530266803227728E-3</v>
      </c>
      <c r="Q547">
        <v>9009.8274267377838</v>
      </c>
      <c r="R547">
        <v>74.381</v>
      </c>
      <c r="S547">
        <v>53869.874699183929</v>
      </c>
      <c r="T547">
        <v>12.915932832309325</v>
      </c>
      <c r="U547">
        <v>15.462375296110565</v>
      </c>
      <c r="V547">
        <v>9.8915000000000006</v>
      </c>
      <c r="W547">
        <v>116.27224757620181</v>
      </c>
      <c r="X547">
        <v>0.11122005718856512</v>
      </c>
      <c r="Y547">
        <v>0.18586263742950268</v>
      </c>
      <c r="Z547">
        <v>0.30172539284411887</v>
      </c>
      <c r="AA547">
        <v>170.09461792074163</v>
      </c>
      <c r="AB547">
        <v>6.5492085576121895</v>
      </c>
      <c r="AC547">
        <v>1.2659832027276396</v>
      </c>
      <c r="AD547">
        <v>3.0285994571301504</v>
      </c>
      <c r="AE547">
        <v>1.1775588266776553</v>
      </c>
      <c r="AF547">
        <v>70.8</v>
      </c>
      <c r="AG547">
        <v>2.1308904743091783E-2</v>
      </c>
      <c r="AH547">
        <v>9.7345000000000006</v>
      </c>
      <c r="AI547">
        <v>3.704767891831072</v>
      </c>
      <c r="AJ547">
        <v>-20932.349999999919</v>
      </c>
      <c r="AK547">
        <v>0.45379282659100867</v>
      </c>
      <c r="AL547">
        <v>12141142.006999999</v>
      </c>
      <c r="AM547">
        <v>1150.1069369000002</v>
      </c>
    </row>
    <row r="548" spans="1:39" ht="15" x14ac:dyDescent="0.25">
      <c r="A548" t="s">
        <v>728</v>
      </c>
      <c r="B548">
        <v>2055935</v>
      </c>
      <c r="C548">
        <v>0.35824666283417805</v>
      </c>
      <c r="D548">
        <v>1876035.3157894737</v>
      </c>
      <c r="E548">
        <v>2.3402835959944216E-3</v>
      </c>
      <c r="F548">
        <v>0.76362364348174305</v>
      </c>
      <c r="G548">
        <v>65.888888888888886</v>
      </c>
      <c r="H548">
        <v>67.748000000000005</v>
      </c>
      <c r="I548">
        <v>6.4000000000000001E-2</v>
      </c>
      <c r="J548">
        <v>-27.01750000000002</v>
      </c>
      <c r="K548">
        <v>11118.090141940553</v>
      </c>
      <c r="L548">
        <v>3909.5368763500001</v>
      </c>
      <c r="M548">
        <v>4585.3711524583196</v>
      </c>
      <c r="N548">
        <v>0.21845376528264293</v>
      </c>
      <c r="O548">
        <v>0.12181869921243416</v>
      </c>
      <c r="P548">
        <v>1.6974607312556497E-2</v>
      </c>
      <c r="Q548">
        <v>9479.4035115775987</v>
      </c>
      <c r="R548">
        <v>227.18450000000001</v>
      </c>
      <c r="S548">
        <v>66811.171939546941</v>
      </c>
      <c r="T548">
        <v>14.252952996353185</v>
      </c>
      <c r="U548">
        <v>17.208642651017126</v>
      </c>
      <c r="V548">
        <v>24.665500000000002</v>
      </c>
      <c r="W548">
        <v>158.50223495773449</v>
      </c>
      <c r="X548">
        <v>0.11813956965438303</v>
      </c>
      <c r="Y548">
        <v>0.15335488197108341</v>
      </c>
      <c r="Z548">
        <v>0.27808314899805991</v>
      </c>
      <c r="AA548">
        <v>154.64769079361238</v>
      </c>
      <c r="AB548">
        <v>6.129801811393417</v>
      </c>
      <c r="AC548">
        <v>1.3147325222913597</v>
      </c>
      <c r="AD548">
        <v>2.8532863905169839</v>
      </c>
      <c r="AE548">
        <v>0.87985714573029061</v>
      </c>
      <c r="AF548">
        <v>32.9</v>
      </c>
      <c r="AG548">
        <v>6.8518196790464655E-2</v>
      </c>
      <c r="AH548">
        <v>74.881500000000003</v>
      </c>
      <c r="AI548">
        <v>4.1139143892895556</v>
      </c>
      <c r="AJ548">
        <v>-7599.4850000001024</v>
      </c>
      <c r="AK548">
        <v>0.36836296898051923</v>
      </c>
      <c r="AL548">
        <v>43466583.404499993</v>
      </c>
      <c r="AM548">
        <v>3909.5368763500001</v>
      </c>
    </row>
    <row r="549" spans="1:39" ht="15" x14ac:dyDescent="0.25">
      <c r="A549" t="s">
        <v>729</v>
      </c>
      <c r="B549">
        <v>1772926.105263158</v>
      </c>
      <c r="C549">
        <v>0.3653184383636579</v>
      </c>
      <c r="D549">
        <v>2058873.5263157894</v>
      </c>
      <c r="E549">
        <v>3.6329863534912063E-3</v>
      </c>
      <c r="F549">
        <v>0.75878734845074147</v>
      </c>
      <c r="G549">
        <v>51.631578947368418</v>
      </c>
      <c r="H549">
        <v>33.057000000000002</v>
      </c>
      <c r="I549">
        <v>0</v>
      </c>
      <c r="J549">
        <v>-4.9194999999999993</v>
      </c>
      <c r="K549">
        <v>12288.273175688459</v>
      </c>
      <c r="L549">
        <v>3414.75406565</v>
      </c>
      <c r="M549">
        <v>3934.3484022640209</v>
      </c>
      <c r="N549">
        <v>0.10140915502038769</v>
      </c>
      <c r="O549">
        <v>0.10849860336266291</v>
      </c>
      <c r="P549">
        <v>1.3176534498520394E-2</v>
      </c>
      <c r="Q549">
        <v>10665.40796497669</v>
      </c>
      <c r="R549">
        <v>206.05</v>
      </c>
      <c r="S549">
        <v>71604.173744236832</v>
      </c>
      <c r="T549">
        <v>14.837903421499636</v>
      </c>
      <c r="U549">
        <v>16.572453606648871</v>
      </c>
      <c r="V549">
        <v>21.459</v>
      </c>
      <c r="W549">
        <v>159.12922622908806</v>
      </c>
      <c r="X549">
        <v>0.11719916684330571</v>
      </c>
      <c r="Y549">
        <v>0.14248185698182972</v>
      </c>
      <c r="Z549">
        <v>0.26549794167799062</v>
      </c>
      <c r="AA549">
        <v>183.04855576210241</v>
      </c>
      <c r="AB549">
        <v>6.2515927755125942</v>
      </c>
      <c r="AC549">
        <v>1.2947009242866914</v>
      </c>
      <c r="AD549">
        <v>2.7589295710947552</v>
      </c>
      <c r="AE549">
        <v>0.82936111913070065</v>
      </c>
      <c r="AF549">
        <v>27.2</v>
      </c>
      <c r="AG549">
        <v>7.4838092780498605E-2</v>
      </c>
      <c r="AH549">
        <v>86.976500000000016</v>
      </c>
      <c r="AI549">
        <v>5.4541647011572145</v>
      </c>
      <c r="AJ549">
        <v>45273.95157894725</v>
      </c>
      <c r="AK549">
        <v>0.2882558330274399</v>
      </c>
      <c r="AL549">
        <v>41961430.786499999</v>
      </c>
      <c r="AM549">
        <v>3414.75406565</v>
      </c>
    </row>
    <row r="550" spans="1:39" ht="15" x14ac:dyDescent="0.25">
      <c r="A550" t="s">
        <v>730</v>
      </c>
      <c r="B550">
        <v>645101.69999999995</v>
      </c>
      <c r="C550">
        <v>0.33733343227886808</v>
      </c>
      <c r="D550">
        <v>658623.6</v>
      </c>
      <c r="E550">
        <v>2.6164771751479312E-3</v>
      </c>
      <c r="F550">
        <v>0.69626972748062432</v>
      </c>
      <c r="G550">
        <v>47.1</v>
      </c>
      <c r="H550">
        <v>58.645000000000003</v>
      </c>
      <c r="I550">
        <v>0.05</v>
      </c>
      <c r="J550">
        <v>-65.539999999999964</v>
      </c>
      <c r="K550">
        <v>10418.191286924535</v>
      </c>
      <c r="L550">
        <v>2190.2384677500004</v>
      </c>
      <c r="M550">
        <v>2732.5200900162113</v>
      </c>
      <c r="N550">
        <v>0.53014652888131852</v>
      </c>
      <c r="O550">
        <v>0.15983259910032685</v>
      </c>
      <c r="P550">
        <v>7.121827385318507E-3</v>
      </c>
      <c r="Q550">
        <v>8350.6516216920572</v>
      </c>
      <c r="R550">
        <v>135.66399999999999</v>
      </c>
      <c r="S550">
        <v>55966.576763179626</v>
      </c>
      <c r="T550">
        <v>13.46930652199552</v>
      </c>
      <c r="U550">
        <v>16.144581228255102</v>
      </c>
      <c r="V550">
        <v>17.595999999999997</v>
      </c>
      <c r="W550">
        <v>124.47365695328484</v>
      </c>
      <c r="X550">
        <v>0.11330565133827054</v>
      </c>
      <c r="Y550">
        <v>0.17607244134330291</v>
      </c>
      <c r="Z550">
        <v>0.29595204692821386</v>
      </c>
      <c r="AA550">
        <v>184.02786086305144</v>
      </c>
      <c r="AB550">
        <v>5.1099135275733509</v>
      </c>
      <c r="AC550">
        <v>1.2549971133680955</v>
      </c>
      <c r="AD550">
        <v>2.6080459982995285</v>
      </c>
      <c r="AE550">
        <v>1.2329485068197263</v>
      </c>
      <c r="AF550">
        <v>68.150000000000006</v>
      </c>
      <c r="AG550">
        <v>1.9625668615500153E-2</v>
      </c>
      <c r="AH550">
        <v>20.059500000000003</v>
      </c>
      <c r="AI550">
        <v>3.0537111005459012</v>
      </c>
      <c r="AJ550">
        <v>6432.6774999998743</v>
      </c>
      <c r="AK550">
        <v>0.48821561069995995</v>
      </c>
      <c r="AL550">
        <v>22818323.320999999</v>
      </c>
      <c r="AM550">
        <v>2190.2384677500004</v>
      </c>
    </row>
    <row r="551" spans="1:39" ht="15" x14ac:dyDescent="0.25">
      <c r="A551" t="s">
        <v>731</v>
      </c>
      <c r="B551">
        <v>2631976.7368421052</v>
      </c>
      <c r="C551">
        <v>0.39960013670612499</v>
      </c>
      <c r="D551">
        <v>2786184.210526316</v>
      </c>
      <c r="E551">
        <v>1.7603563404127213E-3</v>
      </c>
      <c r="F551">
        <v>0.73117875678354227</v>
      </c>
      <c r="G551">
        <v>49.611111111111114</v>
      </c>
      <c r="H551">
        <v>69.782999999999987</v>
      </c>
      <c r="I551">
        <v>3.7999999999999999E-2</v>
      </c>
      <c r="J551">
        <v>-19.628000000000014</v>
      </c>
      <c r="K551">
        <v>11626.660066293993</v>
      </c>
      <c r="L551">
        <v>3653.6858140499999</v>
      </c>
      <c r="M551">
        <v>4305.2129735629123</v>
      </c>
      <c r="N551">
        <v>0.21742195352299348</v>
      </c>
      <c r="O551">
        <v>0.11814601266207629</v>
      </c>
      <c r="P551">
        <v>2.366072819331283E-2</v>
      </c>
      <c r="Q551">
        <v>9867.145530281221</v>
      </c>
      <c r="R551">
        <v>218.98850000000002</v>
      </c>
      <c r="S551">
        <v>67847.766131554832</v>
      </c>
      <c r="T551">
        <v>13.96055043986328</v>
      </c>
      <c r="U551">
        <v>16.684372987850963</v>
      </c>
      <c r="V551">
        <v>24.420499999999997</v>
      </c>
      <c r="W551">
        <v>149.61552032308924</v>
      </c>
      <c r="X551">
        <v>0.11818898718988455</v>
      </c>
      <c r="Y551">
        <v>0.14800406526361554</v>
      </c>
      <c r="Z551">
        <v>0.27263259481836571</v>
      </c>
      <c r="AA551">
        <v>164.9716972603795</v>
      </c>
      <c r="AB551">
        <v>6.5355872666287587</v>
      </c>
      <c r="AC551">
        <v>1.3362142878177234</v>
      </c>
      <c r="AD551">
        <v>3.2145248917573856</v>
      </c>
      <c r="AE551">
        <v>0.85604621376034284</v>
      </c>
      <c r="AF551">
        <v>28.9</v>
      </c>
      <c r="AG551">
        <v>9.5003116754065475E-2</v>
      </c>
      <c r="AH551">
        <v>71.525000000000006</v>
      </c>
      <c r="AI551">
        <v>4.1850567732734207</v>
      </c>
      <c r="AJ551">
        <v>14955.678500000155</v>
      </c>
      <c r="AK551">
        <v>0.35932603712008121</v>
      </c>
      <c r="AL551">
        <v>42480162.949000001</v>
      </c>
      <c r="AM551">
        <v>3653.6858140499999</v>
      </c>
    </row>
    <row r="552" spans="1:39" ht="15" x14ac:dyDescent="0.25">
      <c r="A552" t="s">
        <v>732</v>
      </c>
      <c r="B552">
        <v>515231.75</v>
      </c>
      <c r="C552">
        <v>0.54480695756419606</v>
      </c>
      <c r="D552">
        <v>546529.15</v>
      </c>
      <c r="E552">
        <v>2.1864913457924533E-3</v>
      </c>
      <c r="F552">
        <v>0.63171390968930796</v>
      </c>
      <c r="G552">
        <v>16.3</v>
      </c>
      <c r="H552">
        <v>13.351999999999999</v>
      </c>
      <c r="I552">
        <v>0</v>
      </c>
      <c r="J552">
        <v>-4.7210000000000036</v>
      </c>
      <c r="K552">
        <v>11991.076802550064</v>
      </c>
      <c r="L552">
        <v>596.13229784999999</v>
      </c>
      <c r="M552">
        <v>719.74997415863891</v>
      </c>
      <c r="N552">
        <v>0.44933698931608723</v>
      </c>
      <c r="O552">
        <v>0.15279464848408397</v>
      </c>
      <c r="P552">
        <v>4.8090833366008327E-3</v>
      </c>
      <c r="Q552">
        <v>9931.5990616825802</v>
      </c>
      <c r="R552">
        <v>44.378</v>
      </c>
      <c r="S552">
        <v>50017.854207039527</v>
      </c>
      <c r="T552">
        <v>12.213258821938799</v>
      </c>
      <c r="U552">
        <v>13.433059125016902</v>
      </c>
      <c r="V552">
        <v>8.3215000000000003</v>
      </c>
      <c r="W552">
        <v>71.63760113561257</v>
      </c>
      <c r="X552">
        <v>0.11484168814983764</v>
      </c>
      <c r="Y552">
        <v>0.17257874340223936</v>
      </c>
      <c r="Z552">
        <v>0.29388451886298544</v>
      </c>
      <c r="AA552">
        <v>217.83042198574947</v>
      </c>
      <c r="AB552">
        <v>6.0480729232244244</v>
      </c>
      <c r="AC552">
        <v>1.4673713562934256</v>
      </c>
      <c r="AD552">
        <v>2.584414182660375</v>
      </c>
      <c r="AE552">
        <v>1.2461332557986371</v>
      </c>
      <c r="AF552">
        <v>73.8</v>
      </c>
      <c r="AG552">
        <v>2.5008957775172154E-2</v>
      </c>
      <c r="AH552">
        <v>5.2525000000000004</v>
      </c>
      <c r="AI552">
        <v>3.5453676422305391</v>
      </c>
      <c r="AJ552">
        <v>-15613.085000000021</v>
      </c>
      <c r="AK552">
        <v>0.56171768710275993</v>
      </c>
      <c r="AL552">
        <v>7148268.1679999996</v>
      </c>
      <c r="AM552">
        <v>596.13229784999999</v>
      </c>
    </row>
    <row r="553" spans="1:39" ht="15" x14ac:dyDescent="0.25">
      <c r="A553" t="s">
        <v>733</v>
      </c>
      <c r="B553">
        <v>424510.05</v>
      </c>
      <c r="C553">
        <v>0.46470650352239423</v>
      </c>
      <c r="D553">
        <v>376115.4</v>
      </c>
      <c r="E553">
        <v>1.4977002837312627E-3</v>
      </c>
      <c r="F553">
        <v>0.67150923323550737</v>
      </c>
      <c r="G553">
        <v>30.388888888888889</v>
      </c>
      <c r="H553">
        <v>15.514500000000002</v>
      </c>
      <c r="I553">
        <v>0</v>
      </c>
      <c r="J553">
        <v>26.664500000000004</v>
      </c>
      <c r="K553">
        <v>11598.754549397332</v>
      </c>
      <c r="L553">
        <v>749.26578219999988</v>
      </c>
      <c r="M553">
        <v>885.83962707956266</v>
      </c>
      <c r="N553">
        <v>0.38668578858531516</v>
      </c>
      <c r="O553">
        <v>0.14335616132718146</v>
      </c>
      <c r="P553">
        <v>2.8895500788024648E-3</v>
      </c>
      <c r="Q553">
        <v>9810.5228467268025</v>
      </c>
      <c r="R553">
        <v>49.308999999999997</v>
      </c>
      <c r="S553">
        <v>53084.830355513193</v>
      </c>
      <c r="T553">
        <v>13.397148593563042</v>
      </c>
      <c r="U553">
        <v>15.195314895860795</v>
      </c>
      <c r="V553">
        <v>7.2080000000000002</v>
      </c>
      <c r="W553">
        <v>103.94919286903439</v>
      </c>
      <c r="X553">
        <v>0.11914864327332669</v>
      </c>
      <c r="Y553">
        <v>0.17052476373046005</v>
      </c>
      <c r="Z553">
        <v>0.29594997370288628</v>
      </c>
      <c r="AA553">
        <v>200.50061482708935</v>
      </c>
      <c r="AB553">
        <v>7.5354156525154208</v>
      </c>
      <c r="AC553">
        <v>1.3885160281105582</v>
      </c>
      <c r="AD553">
        <v>2.6964254725725687</v>
      </c>
      <c r="AE553">
        <v>1.3410320555131154</v>
      </c>
      <c r="AF553">
        <v>86.3</v>
      </c>
      <c r="AG553">
        <v>1.1506834674425207E-2</v>
      </c>
      <c r="AH553">
        <v>5.3405000000000005</v>
      </c>
      <c r="AI553">
        <v>3.5626784471622863</v>
      </c>
      <c r="AJ553">
        <v>-12622.630999999994</v>
      </c>
      <c r="AK553">
        <v>0.49883537545293993</v>
      </c>
      <c r="AL553">
        <v>8690549.9000000004</v>
      </c>
      <c r="AM553">
        <v>749.26578219999988</v>
      </c>
    </row>
    <row r="554" spans="1:39" ht="15" x14ac:dyDescent="0.25">
      <c r="A554" t="s">
        <v>734</v>
      </c>
      <c r="B554">
        <v>461051.35</v>
      </c>
      <c r="C554">
        <v>0.32149887864496152</v>
      </c>
      <c r="D554">
        <v>459223.5</v>
      </c>
      <c r="E554">
        <v>4.8213076848449866E-3</v>
      </c>
      <c r="F554">
        <v>0.68907746316680019</v>
      </c>
      <c r="G554">
        <v>27.421052631578949</v>
      </c>
      <c r="H554">
        <v>28.528000000000009</v>
      </c>
      <c r="I554">
        <v>0</v>
      </c>
      <c r="J554">
        <v>28.085999999999984</v>
      </c>
      <c r="K554">
        <v>10785.423408833807</v>
      </c>
      <c r="L554">
        <v>1167.5058047499999</v>
      </c>
      <c r="M554">
        <v>1447.0887015458222</v>
      </c>
      <c r="N554">
        <v>0.49637547320297393</v>
      </c>
      <c r="O554">
        <v>0.16305801956227922</v>
      </c>
      <c r="P554">
        <v>2.9084227985719572E-3</v>
      </c>
      <c r="Q554">
        <v>8701.6396597173407</v>
      </c>
      <c r="R554">
        <v>76.539000000000001</v>
      </c>
      <c r="S554">
        <v>54071.685023321443</v>
      </c>
      <c r="T554">
        <v>13.536889690223285</v>
      </c>
      <c r="U554">
        <v>15.253737372450646</v>
      </c>
      <c r="V554">
        <v>11.805</v>
      </c>
      <c r="W554">
        <v>98.899263426514167</v>
      </c>
      <c r="X554">
        <v>0.11308576463209111</v>
      </c>
      <c r="Y554">
        <v>0.17527407376998233</v>
      </c>
      <c r="Z554">
        <v>0.29354180047762557</v>
      </c>
      <c r="AA554">
        <v>188.10463220525588</v>
      </c>
      <c r="AB554">
        <v>5.6102284834817562</v>
      </c>
      <c r="AC554">
        <v>1.4517059671946024</v>
      </c>
      <c r="AD554">
        <v>2.8479793068041199</v>
      </c>
      <c r="AE554">
        <v>1.1945523057140288</v>
      </c>
      <c r="AF554">
        <v>65.900000000000006</v>
      </c>
      <c r="AG554">
        <v>3.5912036253089724E-2</v>
      </c>
      <c r="AH554">
        <v>12.439499999999999</v>
      </c>
      <c r="AI554">
        <v>3.3654190412634342</v>
      </c>
      <c r="AJ554">
        <v>-14517.564500000153</v>
      </c>
      <c r="AK554">
        <v>0.48173089060704394</v>
      </c>
      <c r="AL554">
        <v>12592044.4365</v>
      </c>
      <c r="AM554">
        <v>1167.5058047499999</v>
      </c>
    </row>
    <row r="555" spans="1:39" ht="15" x14ac:dyDescent="0.25">
      <c r="A555" t="s">
        <v>735</v>
      </c>
      <c r="B555">
        <v>568027.52380952379</v>
      </c>
      <c r="C555">
        <v>0.3834436103226519</v>
      </c>
      <c r="D555">
        <v>582864.80952380947</v>
      </c>
      <c r="E555">
        <v>2.405780090912679E-3</v>
      </c>
      <c r="F555">
        <v>0.72557101090659659</v>
      </c>
      <c r="G555">
        <v>55.9</v>
      </c>
      <c r="H555">
        <v>29.605238095238096</v>
      </c>
      <c r="I555">
        <v>0</v>
      </c>
      <c r="J555">
        <v>65.50190476190474</v>
      </c>
      <c r="K555">
        <v>10197.498273205032</v>
      </c>
      <c r="L555">
        <v>1455.7113292380952</v>
      </c>
      <c r="M555">
        <v>1700.0715026419725</v>
      </c>
      <c r="N555">
        <v>0.3132879017269436</v>
      </c>
      <c r="O555">
        <v>0.13327805268894927</v>
      </c>
      <c r="P555">
        <v>2.0408152340874912E-3</v>
      </c>
      <c r="Q555">
        <v>8731.7584837587201</v>
      </c>
      <c r="R555">
        <v>88.814285714285717</v>
      </c>
      <c r="S555">
        <v>56485.458661733959</v>
      </c>
      <c r="T555">
        <v>13.969760334566512</v>
      </c>
      <c r="U555">
        <v>16.390508773792291</v>
      </c>
      <c r="V555">
        <v>12.009047619047619</v>
      </c>
      <c r="W555">
        <v>121.21788300091202</v>
      </c>
      <c r="X555">
        <v>0.11481777334922837</v>
      </c>
      <c r="Y555">
        <v>0.16856548989374778</v>
      </c>
      <c r="Z555">
        <v>0.28906477385838469</v>
      </c>
      <c r="AA555">
        <v>164.79513351228849</v>
      </c>
      <c r="AB555">
        <v>6.0009233120084513</v>
      </c>
      <c r="AC555">
        <v>1.2799853923665139</v>
      </c>
      <c r="AD555">
        <v>2.8290958968608573</v>
      </c>
      <c r="AE555">
        <v>1.1594908107206965</v>
      </c>
      <c r="AF555">
        <v>69.047619047619051</v>
      </c>
      <c r="AG555">
        <v>2.3645399369645555E-2</v>
      </c>
      <c r="AH555">
        <v>15.510952380952382</v>
      </c>
      <c r="AI555">
        <v>3.4664177139204506</v>
      </c>
      <c r="AJ555">
        <v>-5078.3295238096034</v>
      </c>
      <c r="AK555">
        <v>0.45229092693784911</v>
      </c>
      <c r="AL555">
        <v>14844613.766190479</v>
      </c>
      <c r="AM555">
        <v>1455.7113292380952</v>
      </c>
    </row>
    <row r="556" spans="1:39" ht="15" x14ac:dyDescent="0.25">
      <c r="A556" t="s">
        <v>736</v>
      </c>
      <c r="B556">
        <v>501259.42857142858</v>
      </c>
      <c r="C556">
        <v>0.44766842795798911</v>
      </c>
      <c r="D556">
        <v>476797.57142857142</v>
      </c>
      <c r="E556">
        <v>6.1372752804775546E-3</v>
      </c>
      <c r="F556">
        <v>0.68358191613768671</v>
      </c>
      <c r="G556">
        <v>32.549999999999997</v>
      </c>
      <c r="H556">
        <v>17.109047619047619</v>
      </c>
      <c r="I556">
        <v>0</v>
      </c>
      <c r="J556">
        <v>29.990952380952393</v>
      </c>
      <c r="K556">
        <v>11096.421751067108</v>
      </c>
      <c r="L556">
        <v>874.16975961904768</v>
      </c>
      <c r="M556">
        <v>1040.8017888949457</v>
      </c>
      <c r="N556">
        <v>0.38184758840993804</v>
      </c>
      <c r="O556">
        <v>0.14872975686802845</v>
      </c>
      <c r="P556">
        <v>1.7342659052681964E-3</v>
      </c>
      <c r="Q556">
        <v>9319.8882229640349</v>
      </c>
      <c r="R556">
        <v>57.86904761904762</v>
      </c>
      <c r="S556">
        <v>53667.071154083518</v>
      </c>
      <c r="T556">
        <v>13.188232873894261</v>
      </c>
      <c r="U556">
        <v>15.105998726188028</v>
      </c>
      <c r="V556">
        <v>8.3480952380952385</v>
      </c>
      <c r="W556">
        <v>104.71487623067709</v>
      </c>
      <c r="X556">
        <v>0.11395824238526465</v>
      </c>
      <c r="Y556">
        <v>0.17631888961825803</v>
      </c>
      <c r="Z556">
        <v>0.2949819185692365</v>
      </c>
      <c r="AA556">
        <v>185.8950252347172</v>
      </c>
      <c r="AB556">
        <v>5.8551428830972458</v>
      </c>
      <c r="AC556">
        <v>1.3138712909294432</v>
      </c>
      <c r="AD556">
        <v>2.9608149112987827</v>
      </c>
      <c r="AE556">
        <v>1.2620230635054257</v>
      </c>
      <c r="AF556">
        <v>62.857142857142854</v>
      </c>
      <c r="AG556">
        <v>2.4556468819712247E-2</v>
      </c>
      <c r="AH556">
        <v>9.1466666666666665</v>
      </c>
      <c r="AI556">
        <v>3.7404844757344557</v>
      </c>
      <c r="AJ556">
        <v>-25616.677142857108</v>
      </c>
      <c r="AK556">
        <v>0.46056943583970233</v>
      </c>
      <c r="AL556">
        <v>9700156.3347619027</v>
      </c>
      <c r="AM556">
        <v>874.16975961904768</v>
      </c>
    </row>
    <row r="557" spans="1:39" ht="15" x14ac:dyDescent="0.25">
      <c r="A557" t="s">
        <v>737</v>
      </c>
      <c r="B557">
        <v>567499.28571428568</v>
      </c>
      <c r="C557">
        <v>0.38383084312429711</v>
      </c>
      <c r="D557">
        <v>528827.52380952379</v>
      </c>
      <c r="E557">
        <v>5.0690738509339937E-3</v>
      </c>
      <c r="F557">
        <v>0.7507984098395929</v>
      </c>
      <c r="G557">
        <v>54.15</v>
      </c>
      <c r="H557">
        <v>64.751904761904754</v>
      </c>
      <c r="I557">
        <v>7.619047619047619E-3</v>
      </c>
      <c r="J557">
        <v>15.5790476190476</v>
      </c>
      <c r="K557">
        <v>11574.706914637958</v>
      </c>
      <c r="L557">
        <v>2625.0133095238098</v>
      </c>
      <c r="M557">
        <v>3171.9520037195075</v>
      </c>
      <c r="N557">
        <v>0.39255332659129655</v>
      </c>
      <c r="O557">
        <v>0.13828810353696253</v>
      </c>
      <c r="P557">
        <v>1.4466762259228097E-2</v>
      </c>
      <c r="Q557">
        <v>9578.8838132270539</v>
      </c>
      <c r="R557">
        <v>163.38428571428571</v>
      </c>
      <c r="S557">
        <v>63308.290253477782</v>
      </c>
      <c r="T557">
        <v>13.613246013634232</v>
      </c>
      <c r="U557">
        <v>16.066498060371835</v>
      </c>
      <c r="V557">
        <v>18.507142857142856</v>
      </c>
      <c r="W557">
        <v>141.83784767785923</v>
      </c>
      <c r="X557">
        <v>0.11825630378530333</v>
      </c>
      <c r="Y557">
        <v>0.15312105084190161</v>
      </c>
      <c r="Z557">
        <v>0.27748234934100457</v>
      </c>
      <c r="AA557">
        <v>172.68195438356011</v>
      </c>
      <c r="AB557">
        <v>6.1336514502726676</v>
      </c>
      <c r="AC557">
        <v>1.276442931142632</v>
      </c>
      <c r="AD557">
        <v>3.1210984058330475</v>
      </c>
      <c r="AE557">
        <v>1.0722073077942167</v>
      </c>
      <c r="AF557">
        <v>45.80952380952381</v>
      </c>
      <c r="AG557">
        <v>4.6426641952636682E-2</v>
      </c>
      <c r="AH557">
        <v>47.867142857142859</v>
      </c>
      <c r="AI557">
        <v>3.4828510278504172</v>
      </c>
      <c r="AJ557">
        <v>14970.537619047682</v>
      </c>
      <c r="AK557">
        <v>0.43145853296258058</v>
      </c>
      <c r="AL557">
        <v>30383759.704761904</v>
      </c>
      <c r="AM557">
        <v>2625.0133095238098</v>
      </c>
    </row>
    <row r="558" spans="1:39" ht="15" x14ac:dyDescent="0.25">
      <c r="A558" t="s">
        <v>738</v>
      </c>
      <c r="B558">
        <v>545812.85</v>
      </c>
      <c r="C558">
        <v>0.3906950087137353</v>
      </c>
      <c r="D558">
        <v>607011.4</v>
      </c>
      <c r="E558">
        <v>2.3989992493004693E-3</v>
      </c>
      <c r="F558">
        <v>0.6680806804200129</v>
      </c>
      <c r="G558">
        <v>37.799999999999997</v>
      </c>
      <c r="H558">
        <v>21.2715</v>
      </c>
      <c r="I558">
        <v>0</v>
      </c>
      <c r="J558">
        <v>37.032499999999985</v>
      </c>
      <c r="K558">
        <v>11315.815008459364</v>
      </c>
      <c r="L558">
        <v>874.87244035000003</v>
      </c>
      <c r="M558">
        <v>1035.3389587731797</v>
      </c>
      <c r="N558">
        <v>0.39009563390003066</v>
      </c>
      <c r="O558">
        <v>0.14240998299152788</v>
      </c>
      <c r="P558">
        <v>9.4300553080623741E-4</v>
      </c>
      <c r="Q558">
        <v>9561.9841281070239</v>
      </c>
      <c r="R558">
        <v>58.806000000000004</v>
      </c>
      <c r="S558">
        <v>54116.920229228315</v>
      </c>
      <c r="T558">
        <v>13.751998095432441</v>
      </c>
      <c r="U558">
        <v>14.877264910893448</v>
      </c>
      <c r="V558">
        <v>8.5004999999999988</v>
      </c>
      <c r="W558">
        <v>102.92011532851009</v>
      </c>
      <c r="X558">
        <v>0.11966063852291116</v>
      </c>
      <c r="Y558">
        <v>0.17105110409641608</v>
      </c>
      <c r="Z558">
        <v>0.29895033510686647</v>
      </c>
      <c r="AA558">
        <v>206.34516721978255</v>
      </c>
      <c r="AB558">
        <v>6.2028537626498617</v>
      </c>
      <c r="AC558">
        <v>1.2785855504230146</v>
      </c>
      <c r="AD558">
        <v>2.4983248063849079</v>
      </c>
      <c r="AE558">
        <v>1.4080292455532755</v>
      </c>
      <c r="AF558">
        <v>93.15</v>
      </c>
      <c r="AG558">
        <v>2.8110582385999831E-2</v>
      </c>
      <c r="AH558">
        <v>5.4754999999999994</v>
      </c>
      <c r="AI558">
        <v>3.5996014245187165</v>
      </c>
      <c r="AJ558">
        <v>-16479.045000000042</v>
      </c>
      <c r="AK558">
        <v>0.48099107244135675</v>
      </c>
      <c r="AL558">
        <v>9899894.6909999996</v>
      </c>
      <c r="AM558">
        <v>874.87244035000003</v>
      </c>
    </row>
    <row r="559" spans="1:39" ht="15" x14ac:dyDescent="0.25">
      <c r="A559" t="s">
        <v>739</v>
      </c>
      <c r="B559">
        <v>625759.30000000005</v>
      </c>
      <c r="C559">
        <v>0.3955271328224198</v>
      </c>
      <c r="D559">
        <v>611309.15</v>
      </c>
      <c r="E559">
        <v>1.7676381170525016E-3</v>
      </c>
      <c r="F559">
        <v>0.70677784097615537</v>
      </c>
      <c r="G559">
        <v>56.2</v>
      </c>
      <c r="H559">
        <v>48.595500000000001</v>
      </c>
      <c r="I559">
        <v>2.8999999999999998E-2</v>
      </c>
      <c r="J559">
        <v>52.516499999999979</v>
      </c>
      <c r="K559">
        <v>10329.069984022024</v>
      </c>
      <c r="L559">
        <v>1629.9985354</v>
      </c>
      <c r="M559">
        <v>1886.0733929652386</v>
      </c>
      <c r="N559">
        <v>0.27335433224218092</v>
      </c>
      <c r="O559">
        <v>0.12050720269622642</v>
      </c>
      <c r="P559">
        <v>5.5111580500871657E-3</v>
      </c>
      <c r="Q559">
        <v>8926.6775136095148</v>
      </c>
      <c r="R559">
        <v>100.56100000000001</v>
      </c>
      <c r="S559">
        <v>57029.568053221417</v>
      </c>
      <c r="T559">
        <v>13.164149123417625</v>
      </c>
      <c r="U559">
        <v>16.209052569087419</v>
      </c>
      <c r="V559">
        <v>12.2905</v>
      </c>
      <c r="W559">
        <v>132.62263824905415</v>
      </c>
      <c r="X559">
        <v>0.11266338893462664</v>
      </c>
      <c r="Y559">
        <v>0.16339138514685594</v>
      </c>
      <c r="Z559">
        <v>0.28231218835046279</v>
      </c>
      <c r="AA559">
        <v>155.39753226700967</v>
      </c>
      <c r="AB559">
        <v>6.400113007320436</v>
      </c>
      <c r="AC559">
        <v>1.3236671446943371</v>
      </c>
      <c r="AD559">
        <v>3.1726773688277925</v>
      </c>
      <c r="AE559">
        <v>1.1936488261115856</v>
      </c>
      <c r="AF559">
        <v>72.849999999999994</v>
      </c>
      <c r="AG559">
        <v>3.2396240766723122E-2</v>
      </c>
      <c r="AH559">
        <v>16.929473684210524</v>
      </c>
      <c r="AI559">
        <v>3.7405859811545499</v>
      </c>
      <c r="AJ559">
        <v>-21608.780000000028</v>
      </c>
      <c r="AK559">
        <v>0.40666805456402827</v>
      </c>
      <c r="AL559">
        <v>16836368.946000002</v>
      </c>
      <c r="AM559">
        <v>1629.9985354</v>
      </c>
    </row>
    <row r="560" spans="1:39" ht="15" x14ac:dyDescent="0.25">
      <c r="A560" t="s">
        <v>740</v>
      </c>
      <c r="B560">
        <v>366447.69565217389</v>
      </c>
      <c r="C560">
        <v>0.31987556267579298</v>
      </c>
      <c r="D560">
        <v>324444.13043478259</v>
      </c>
      <c r="E560">
        <v>3.1946645891739018E-3</v>
      </c>
      <c r="F560">
        <v>0.69510472492419095</v>
      </c>
      <c r="G560">
        <v>26.454545454545453</v>
      </c>
      <c r="H560">
        <v>67.765652173913011</v>
      </c>
      <c r="I560">
        <v>3.0726086956521748</v>
      </c>
      <c r="J560">
        <v>10.008695652173827</v>
      </c>
      <c r="K560">
        <v>11846.70089541955</v>
      </c>
      <c r="L560">
        <v>1468.719516652174</v>
      </c>
      <c r="M560">
        <v>1860.5994200255955</v>
      </c>
      <c r="N560">
        <v>0.61162979010674712</v>
      </c>
      <c r="O560">
        <v>0.15012722021080493</v>
      </c>
      <c r="P560">
        <v>2.0149733870740792E-2</v>
      </c>
      <c r="Q560">
        <v>9351.5458651514127</v>
      </c>
      <c r="R560">
        <v>97.323478260869564</v>
      </c>
      <c r="S560">
        <v>59571.401449223566</v>
      </c>
      <c r="T560">
        <v>12.275960043601794</v>
      </c>
      <c r="U560">
        <v>15.091112061524989</v>
      </c>
      <c r="V560">
        <v>13.04304347826087</v>
      </c>
      <c r="W560">
        <v>112.60558312943763</v>
      </c>
      <c r="X560">
        <v>0.11373933183517702</v>
      </c>
      <c r="Y560">
        <v>0.1540464648755597</v>
      </c>
      <c r="Z560">
        <v>0.27761987531194565</v>
      </c>
      <c r="AA560">
        <v>182.23578963508226</v>
      </c>
      <c r="AB560">
        <v>6.1250142518914394</v>
      </c>
      <c r="AC560">
        <v>1.5170496594799403</v>
      </c>
      <c r="AD560">
        <v>3.0299460544750874</v>
      </c>
      <c r="AE560">
        <v>0.97457610972092312</v>
      </c>
      <c r="AF560">
        <v>33.347826086956523</v>
      </c>
      <c r="AG560">
        <v>8.6727462995150037E-2</v>
      </c>
      <c r="AH560">
        <v>35.551739130434783</v>
      </c>
      <c r="AI560">
        <v>3.297073067974754</v>
      </c>
      <c r="AJ560">
        <v>-776.71391304337885</v>
      </c>
      <c r="AK560">
        <v>0.55889773394781872</v>
      </c>
      <c r="AL560">
        <v>17399480.813043479</v>
      </c>
      <c r="AM560">
        <v>1468.719516652174</v>
      </c>
    </row>
    <row r="561" spans="1:39" ht="15" x14ac:dyDescent="0.25">
      <c r="A561" t="s">
        <v>741</v>
      </c>
      <c r="B561">
        <v>419658</v>
      </c>
      <c r="C561">
        <v>0.43099508471530029</v>
      </c>
      <c r="D561">
        <v>410789.76190476189</v>
      </c>
      <c r="E561">
        <v>8.4440676086791761E-3</v>
      </c>
      <c r="F561">
        <v>0.64950819594568732</v>
      </c>
      <c r="G561">
        <v>25.333333333333332</v>
      </c>
      <c r="H561">
        <v>16.876666666666669</v>
      </c>
      <c r="I561">
        <v>0.14285714285714285</v>
      </c>
      <c r="J561">
        <v>32.126190476190501</v>
      </c>
      <c r="K561">
        <v>12142.922684735351</v>
      </c>
      <c r="L561">
        <v>845.80652576190494</v>
      </c>
      <c r="M561">
        <v>1023.9914663709436</v>
      </c>
      <c r="N561">
        <v>0.41201516462463411</v>
      </c>
      <c r="O561">
        <v>0.15730419815983632</v>
      </c>
      <c r="P561">
        <v>3.0753559633676444E-3</v>
      </c>
      <c r="Q561">
        <v>10029.930508083831</v>
      </c>
      <c r="R561">
        <v>56.593333333333334</v>
      </c>
      <c r="S561">
        <v>55556.128098547699</v>
      </c>
      <c r="T561">
        <v>12.28059842148663</v>
      </c>
      <c r="U561">
        <v>14.945338539790987</v>
      </c>
      <c r="V561">
        <v>8.1857142857142868</v>
      </c>
      <c r="W561">
        <v>103.32714974403721</v>
      </c>
      <c r="X561">
        <v>0.1165229417790799</v>
      </c>
      <c r="Y561">
        <v>0.17401562987078334</v>
      </c>
      <c r="Z561">
        <v>0.29642034189573713</v>
      </c>
      <c r="AA561">
        <v>210.72042938562743</v>
      </c>
      <c r="AB561">
        <v>6.2157159006231426</v>
      </c>
      <c r="AC561">
        <v>1.5157156040539674</v>
      </c>
      <c r="AD561">
        <v>2.7778229578206495</v>
      </c>
      <c r="AE561">
        <v>1.0738784212079862</v>
      </c>
      <c r="AF561">
        <v>63.857142857142854</v>
      </c>
      <c r="AG561">
        <v>2.5765175678274226E-2</v>
      </c>
      <c r="AH561">
        <v>11.36</v>
      </c>
      <c r="AI561">
        <v>3.6723670844994531</v>
      </c>
      <c r="AJ561">
        <v>-36070.861428571516</v>
      </c>
      <c r="AK561">
        <v>0.50326655635896922</v>
      </c>
      <c r="AL561">
        <v>10270563.248571429</v>
      </c>
      <c r="AM561">
        <v>845.80652576190494</v>
      </c>
    </row>
    <row r="562" spans="1:39" ht="15" x14ac:dyDescent="0.25">
      <c r="A562" t="s">
        <v>742</v>
      </c>
      <c r="B562">
        <v>565972.44999999995</v>
      </c>
      <c r="C562">
        <v>0.47266727657564878</v>
      </c>
      <c r="D562">
        <v>530517.69999999995</v>
      </c>
      <c r="E562">
        <v>1.6819632316815928E-3</v>
      </c>
      <c r="F562">
        <v>0.65556875425420524</v>
      </c>
      <c r="G562">
        <v>29.5</v>
      </c>
      <c r="H562">
        <v>16.5655</v>
      </c>
      <c r="I562">
        <v>0</v>
      </c>
      <c r="J562">
        <v>38.720999999999989</v>
      </c>
      <c r="K562">
        <v>10719.653823329598</v>
      </c>
      <c r="L562">
        <v>850.15733630000011</v>
      </c>
      <c r="M562">
        <v>1005.2363733765039</v>
      </c>
      <c r="N562">
        <v>0.38102299882488233</v>
      </c>
      <c r="O562">
        <v>0.14201094202802569</v>
      </c>
      <c r="P562">
        <v>4.4188281269790172E-3</v>
      </c>
      <c r="Q562">
        <v>9065.9197994287533</v>
      </c>
      <c r="R562">
        <v>56.671000000000006</v>
      </c>
      <c r="S562">
        <v>53003.028886026361</v>
      </c>
      <c r="T562">
        <v>11.467946568791797</v>
      </c>
      <c r="U562">
        <v>15.001629339521093</v>
      </c>
      <c r="V562">
        <v>9.6134999999999984</v>
      </c>
      <c r="W562">
        <v>88.433695979612011</v>
      </c>
      <c r="X562">
        <v>0.11558492862736208</v>
      </c>
      <c r="Y562">
        <v>0.17200300292257475</v>
      </c>
      <c r="Z562">
        <v>0.29266808372029607</v>
      </c>
      <c r="AA562">
        <v>194.24563307153105</v>
      </c>
      <c r="AB562">
        <v>6.1376416886708105</v>
      </c>
      <c r="AC562">
        <v>1.3173775238911865</v>
      </c>
      <c r="AD562">
        <v>2.5647195837939298</v>
      </c>
      <c r="AE562">
        <v>1.3718470037312331</v>
      </c>
      <c r="AF562">
        <v>78</v>
      </c>
      <c r="AG562">
        <v>9.3274775662864264E-3</v>
      </c>
      <c r="AH562">
        <v>6.0175000000000001</v>
      </c>
      <c r="AI562">
        <v>3.6128097035988938</v>
      </c>
      <c r="AJ562">
        <v>-13769.335499999986</v>
      </c>
      <c r="AK562">
        <v>0.48848539759927306</v>
      </c>
      <c r="AL562">
        <v>9113392.340499999</v>
      </c>
      <c r="AM562">
        <v>850.15733630000011</v>
      </c>
    </row>
    <row r="563" spans="1:39" ht="15" x14ac:dyDescent="0.25">
      <c r="A563" t="s">
        <v>743</v>
      </c>
      <c r="B563">
        <v>629958.6</v>
      </c>
      <c r="C563">
        <v>0.46350330668203032</v>
      </c>
      <c r="D563">
        <v>615423.1</v>
      </c>
      <c r="E563">
        <v>3.1870551765750895E-3</v>
      </c>
      <c r="F563">
        <v>0.66283445996795187</v>
      </c>
      <c r="G563">
        <v>35.94736842105263</v>
      </c>
      <c r="H563">
        <v>18.102</v>
      </c>
      <c r="I563">
        <v>0</v>
      </c>
      <c r="J563">
        <v>59.872499999999988</v>
      </c>
      <c r="K563">
        <v>10493.299702410141</v>
      </c>
      <c r="L563">
        <v>956.9505367500002</v>
      </c>
      <c r="M563">
        <v>1144.9845357889785</v>
      </c>
      <c r="N563">
        <v>0.39144588237778627</v>
      </c>
      <c r="O563">
        <v>0.13783907326911268</v>
      </c>
      <c r="P563">
        <v>1.7745285516712465E-3</v>
      </c>
      <c r="Q563">
        <v>8770.0475147296402</v>
      </c>
      <c r="R563">
        <v>63.116999999999997</v>
      </c>
      <c r="S563">
        <v>52979.3992505981</v>
      </c>
      <c r="T563">
        <v>11.858928656304958</v>
      </c>
      <c r="U563">
        <v>15.161533925091501</v>
      </c>
      <c r="V563">
        <v>9.3574999999999999</v>
      </c>
      <c r="W563">
        <v>102.26561974352126</v>
      </c>
      <c r="X563">
        <v>0.11631355548159396</v>
      </c>
      <c r="Y563">
        <v>0.1626722239363316</v>
      </c>
      <c r="Z563">
        <v>0.28524616792923002</v>
      </c>
      <c r="AA563">
        <v>185.93306881281706</v>
      </c>
      <c r="AB563">
        <v>6.112408076266485</v>
      </c>
      <c r="AC563">
        <v>1.5360193532523554</v>
      </c>
      <c r="AD563">
        <v>2.5840986658985683</v>
      </c>
      <c r="AE563">
        <v>1.2614383412936951</v>
      </c>
      <c r="AF563">
        <v>61.9</v>
      </c>
      <c r="AG563">
        <v>1.8260269989970827E-2</v>
      </c>
      <c r="AH563">
        <v>9.6559999999999988</v>
      </c>
      <c r="AI563">
        <v>3.6779818436772231</v>
      </c>
      <c r="AJ563">
        <v>-20988.473499999964</v>
      </c>
      <c r="AK563">
        <v>0.47930377003364993</v>
      </c>
      <c r="AL563">
        <v>10041568.782499999</v>
      </c>
      <c r="AM563">
        <v>956.9505367500002</v>
      </c>
    </row>
    <row r="564" spans="1:39" ht="15" x14ac:dyDescent="0.25">
      <c r="A564" t="s">
        <v>744</v>
      </c>
      <c r="B564">
        <v>604917.44999999995</v>
      </c>
      <c r="C564">
        <v>0.52370446208188082</v>
      </c>
      <c r="D564">
        <v>628666.94999999995</v>
      </c>
      <c r="E564">
        <v>1.7132882257328294E-3</v>
      </c>
      <c r="F564">
        <v>0.65704767464318725</v>
      </c>
      <c r="G564">
        <v>28.368421052631579</v>
      </c>
      <c r="H564">
        <v>17.1995</v>
      </c>
      <c r="I564">
        <v>0</v>
      </c>
      <c r="J564">
        <v>28.447499999999991</v>
      </c>
      <c r="K564">
        <v>11268.381182297917</v>
      </c>
      <c r="L564">
        <v>731.2902181500001</v>
      </c>
      <c r="M564">
        <v>875.89713288960661</v>
      </c>
      <c r="N564">
        <v>0.41528070397040079</v>
      </c>
      <c r="O564">
        <v>0.14596080796763217</v>
      </c>
      <c r="P564">
        <v>3.9716980726853439E-3</v>
      </c>
      <c r="Q564">
        <v>9408.0190739002919</v>
      </c>
      <c r="R564">
        <v>51.375999999999998</v>
      </c>
      <c r="S564">
        <v>51797.423582995951</v>
      </c>
      <c r="T564">
        <v>12.864956399875428</v>
      </c>
      <c r="U564">
        <v>14.234082414940829</v>
      </c>
      <c r="V564">
        <v>8.1069999999999993</v>
      </c>
      <c r="W564">
        <v>90.204788226224267</v>
      </c>
      <c r="X564">
        <v>0.1207167450621464</v>
      </c>
      <c r="Y564">
        <v>0.16793167785209537</v>
      </c>
      <c r="Z564">
        <v>0.29315143561349938</v>
      </c>
      <c r="AA564">
        <v>198.84150832463857</v>
      </c>
      <c r="AB564">
        <v>6.2336222847194689</v>
      </c>
      <c r="AC564">
        <v>1.4950597393523248</v>
      </c>
      <c r="AD564">
        <v>2.6503096192615616</v>
      </c>
      <c r="AE564">
        <v>1.300237783099796</v>
      </c>
      <c r="AF564">
        <v>74.05</v>
      </c>
      <c r="AG564">
        <v>4.0663400571700767E-3</v>
      </c>
      <c r="AH564">
        <v>5.3424999999999994</v>
      </c>
      <c r="AI564">
        <v>3.4880180451111755</v>
      </c>
      <c r="AJ564">
        <v>-18061.69299999997</v>
      </c>
      <c r="AK564">
        <v>0.50357344347493693</v>
      </c>
      <c r="AL564">
        <v>8240456.9330000002</v>
      </c>
      <c r="AM564">
        <v>731.2902181500001</v>
      </c>
    </row>
    <row r="565" spans="1:39" ht="15" x14ac:dyDescent="0.25">
      <c r="A565" t="s">
        <v>745</v>
      </c>
      <c r="B565">
        <v>394094.4</v>
      </c>
      <c r="C565">
        <v>0.34599246535475076</v>
      </c>
      <c r="D565">
        <v>408801.3</v>
      </c>
      <c r="E565">
        <v>2.2503210631493304E-3</v>
      </c>
      <c r="F565">
        <v>0.69520596614395813</v>
      </c>
      <c r="G565">
        <v>28.277777777777779</v>
      </c>
      <c r="H565">
        <v>42.902000000000008</v>
      </c>
      <c r="I565">
        <v>0</v>
      </c>
      <c r="J565">
        <v>-54.722999999999999</v>
      </c>
      <c r="K565">
        <v>11413.473376425543</v>
      </c>
      <c r="L565">
        <v>1417.4502876500001</v>
      </c>
      <c r="M565">
        <v>1815.117323965685</v>
      </c>
      <c r="N565">
        <v>0.62381223317253609</v>
      </c>
      <c r="O565">
        <v>0.16879311601584548</v>
      </c>
      <c r="P565">
        <v>2.1153668852620655E-3</v>
      </c>
      <c r="Q565">
        <v>8912.9396248359808</v>
      </c>
      <c r="R565">
        <v>97.16</v>
      </c>
      <c r="S565">
        <v>52734.106113627015</v>
      </c>
      <c r="T565">
        <v>12.415603128859614</v>
      </c>
      <c r="U565">
        <v>14.588825521305065</v>
      </c>
      <c r="V565">
        <v>13.373500000000002</v>
      </c>
      <c r="W565">
        <v>105.98947827046022</v>
      </c>
      <c r="X565">
        <v>0.11419588441565988</v>
      </c>
      <c r="Y565">
        <v>0.18370274333436651</v>
      </c>
      <c r="Z565">
        <v>0.30418333672692882</v>
      </c>
      <c r="AA565">
        <v>197.67508070038664</v>
      </c>
      <c r="AB565">
        <v>5.5134347592708774</v>
      </c>
      <c r="AC565">
        <v>1.4317984589995665</v>
      </c>
      <c r="AD565">
        <v>2.6938674763896238</v>
      </c>
      <c r="AE565">
        <v>1.1381717240765585</v>
      </c>
      <c r="AF565">
        <v>87</v>
      </c>
      <c r="AG565">
        <v>1.0650586582887235E-2</v>
      </c>
      <c r="AH565">
        <v>17.276000000000003</v>
      </c>
      <c r="AI565">
        <v>3.2313031537447188</v>
      </c>
      <c r="AJ565">
        <v>-50642.697500000009</v>
      </c>
      <c r="AK565">
        <v>0.54933809758886787</v>
      </c>
      <c r="AL565">
        <v>16178031.120500002</v>
      </c>
      <c r="AM565">
        <v>1417.4502876500001</v>
      </c>
    </row>
    <row r="566" spans="1:39" ht="15" x14ac:dyDescent="0.25">
      <c r="A566" t="s">
        <v>746</v>
      </c>
      <c r="B566">
        <v>289445.80952380953</v>
      </c>
      <c r="C566">
        <v>0.28260937437402794</v>
      </c>
      <c r="D566">
        <v>280274.57142857142</v>
      </c>
      <c r="E566">
        <v>3.8208788718253495E-3</v>
      </c>
      <c r="F566">
        <v>0.68625955280696871</v>
      </c>
      <c r="G566">
        <v>30.047619047619047</v>
      </c>
      <c r="H566">
        <v>24.857619047619046</v>
      </c>
      <c r="I566">
        <v>0</v>
      </c>
      <c r="J566">
        <v>36.55619047619048</v>
      </c>
      <c r="K566">
        <v>10744.907448119189</v>
      </c>
      <c r="L566">
        <v>1095.7150124761906</v>
      </c>
      <c r="M566">
        <v>1329.4318132164549</v>
      </c>
      <c r="N566">
        <v>0.44435996389301319</v>
      </c>
      <c r="O566">
        <v>0.14693260927920543</v>
      </c>
      <c r="P566">
        <v>2.5699565744164606E-3</v>
      </c>
      <c r="Q566">
        <v>8855.9309936225509</v>
      </c>
      <c r="R566">
        <v>69.562857142857141</v>
      </c>
      <c r="S566">
        <v>54976.401610054629</v>
      </c>
      <c r="T566">
        <v>13.365780862803083</v>
      </c>
      <c r="U566">
        <v>15.751437728125302</v>
      </c>
      <c r="V566">
        <v>10.986190476190476</v>
      </c>
      <c r="W566">
        <v>99.735664956005365</v>
      </c>
      <c r="X566">
        <v>0.11667600603210869</v>
      </c>
      <c r="Y566">
        <v>0.16333036286228605</v>
      </c>
      <c r="Z566">
        <v>0.28529559410012151</v>
      </c>
      <c r="AA566">
        <v>181.01630757623266</v>
      </c>
      <c r="AB566">
        <v>5.706385519693228</v>
      </c>
      <c r="AC566">
        <v>1.3993201027180528</v>
      </c>
      <c r="AD566">
        <v>2.8894744366880913</v>
      </c>
      <c r="AE566">
        <v>1.1000396643977688</v>
      </c>
      <c r="AF566">
        <v>53.095238095238095</v>
      </c>
      <c r="AG566">
        <v>3.7931153829501484E-2</v>
      </c>
      <c r="AH566">
        <v>13.486190476190476</v>
      </c>
      <c r="AI566">
        <v>3.5100688193421332</v>
      </c>
      <c r="AJ566">
        <v>-14677.838095238083</v>
      </c>
      <c r="AK566">
        <v>0.46532056634553892</v>
      </c>
      <c r="AL566">
        <v>11773356.398571428</v>
      </c>
      <c r="AM566">
        <v>1095.7150124761906</v>
      </c>
    </row>
    <row r="567" spans="1:39" ht="15" x14ac:dyDescent="0.25">
      <c r="A567" t="s">
        <v>747</v>
      </c>
      <c r="B567">
        <v>424828.42857142858</v>
      </c>
      <c r="C567">
        <v>0.34133086915201166</v>
      </c>
      <c r="D567">
        <v>395024.14285714284</v>
      </c>
      <c r="E567">
        <v>5.3752877872965659E-3</v>
      </c>
      <c r="F567">
        <v>0.69375092292212737</v>
      </c>
      <c r="G567">
        <v>60.35</v>
      </c>
      <c r="H567">
        <v>27.11809523809524</v>
      </c>
      <c r="I567">
        <v>0</v>
      </c>
      <c r="J567">
        <v>30.128095238095227</v>
      </c>
      <c r="K567">
        <v>11002.7060834534</v>
      </c>
      <c r="L567">
        <v>1222.770352809524</v>
      </c>
      <c r="M567">
        <v>1448.8373284563215</v>
      </c>
      <c r="N567">
        <v>0.36761240342904905</v>
      </c>
      <c r="O567">
        <v>0.13566033003491348</v>
      </c>
      <c r="P567">
        <v>1.8649085111163623E-2</v>
      </c>
      <c r="Q567">
        <v>9285.9167383948334</v>
      </c>
      <c r="R567">
        <v>77.967142857142861</v>
      </c>
      <c r="S567">
        <v>56069.016863025332</v>
      </c>
      <c r="T567">
        <v>13.280319548527769</v>
      </c>
      <c r="U567">
        <v>15.683149439629636</v>
      </c>
      <c r="V567">
        <v>10.258095238095239</v>
      </c>
      <c r="W567">
        <v>119.20052645529663</v>
      </c>
      <c r="X567">
        <v>0.11637360538799527</v>
      </c>
      <c r="Y567">
        <v>0.17294886424162034</v>
      </c>
      <c r="Z567">
        <v>0.29545002634229295</v>
      </c>
      <c r="AA567">
        <v>183.07592182739251</v>
      </c>
      <c r="AB567">
        <v>5.7213108927015544</v>
      </c>
      <c r="AC567">
        <v>1.229331160913633</v>
      </c>
      <c r="AD567">
        <v>3.0678533376330765</v>
      </c>
      <c r="AE567">
        <v>1.2946295382884379</v>
      </c>
      <c r="AF567">
        <v>88</v>
      </c>
      <c r="AG567">
        <v>2.8793890156487114E-2</v>
      </c>
      <c r="AH567">
        <v>9.7080952380952379</v>
      </c>
      <c r="AI567">
        <v>3.6116617963457607</v>
      </c>
      <c r="AJ567">
        <v>-27846.103333333333</v>
      </c>
      <c r="AK567">
        <v>0.46566389076387588</v>
      </c>
      <c r="AL567">
        <v>13453782.79952381</v>
      </c>
      <c r="AM567">
        <v>1222.770352809524</v>
      </c>
    </row>
    <row r="568" spans="1:39" ht="15" x14ac:dyDescent="0.25">
      <c r="A568" t="s">
        <v>748</v>
      </c>
      <c r="B568">
        <v>609629.30000000005</v>
      </c>
      <c r="C568">
        <v>0.36763226512449948</v>
      </c>
      <c r="D568">
        <v>528068.30000000005</v>
      </c>
      <c r="E568">
        <v>2.7694995515392617E-3</v>
      </c>
      <c r="F568">
        <v>0.69043400254699272</v>
      </c>
      <c r="G568">
        <v>62.15</v>
      </c>
      <c r="H568">
        <v>31.122000000000003</v>
      </c>
      <c r="I568">
        <v>0</v>
      </c>
      <c r="J568">
        <v>52.037499999999994</v>
      </c>
      <c r="K568">
        <v>10621.738294865647</v>
      </c>
      <c r="L568">
        <v>1493.31774505</v>
      </c>
      <c r="M568">
        <v>1809.5192891742256</v>
      </c>
      <c r="N568">
        <v>0.43466563881102666</v>
      </c>
      <c r="O568">
        <v>0.14775129782751792</v>
      </c>
      <c r="P568">
        <v>4.3471473646639371E-3</v>
      </c>
      <c r="Q568">
        <v>8765.6596831517927</v>
      </c>
      <c r="R568">
        <v>97.211500000000001</v>
      </c>
      <c r="S568">
        <v>54485.68148830127</v>
      </c>
      <c r="T568">
        <v>13.032923059514562</v>
      </c>
      <c r="U568">
        <v>15.361533821101411</v>
      </c>
      <c r="V568">
        <v>11.888999999999999</v>
      </c>
      <c r="W568">
        <v>125.60499159306923</v>
      </c>
      <c r="X568">
        <v>0.11316737284206393</v>
      </c>
      <c r="Y568">
        <v>0.1664111164712945</v>
      </c>
      <c r="Z568">
        <v>0.30089232198409455</v>
      </c>
      <c r="AA568">
        <v>183.30392236170394</v>
      </c>
      <c r="AB568">
        <v>5.493493424201132</v>
      </c>
      <c r="AC568">
        <v>1.3578786472851083</v>
      </c>
      <c r="AD568">
        <v>2.8066797951273332</v>
      </c>
      <c r="AE568">
        <v>1.3258001646809572</v>
      </c>
      <c r="AF568">
        <v>129.30000000000001</v>
      </c>
      <c r="AG568">
        <v>1.5248828738452347E-2</v>
      </c>
      <c r="AH568">
        <v>7.3080000000000016</v>
      </c>
      <c r="AI568">
        <v>3.1854079367839496</v>
      </c>
      <c r="AJ568">
        <v>-30639.022499999963</v>
      </c>
      <c r="AK568">
        <v>0.48962174042126061</v>
      </c>
      <c r="AL568">
        <v>15861630.278999999</v>
      </c>
      <c r="AM568">
        <v>1493.31774505</v>
      </c>
    </row>
    <row r="569" spans="1:39" ht="15" x14ac:dyDescent="0.25">
      <c r="A569" t="s">
        <v>749</v>
      </c>
      <c r="B569">
        <v>668375.19999999995</v>
      </c>
      <c r="C569">
        <v>0.45234600644618311</v>
      </c>
      <c r="D569">
        <v>652740.15</v>
      </c>
      <c r="E569">
        <v>2.7085700492707754E-3</v>
      </c>
      <c r="F569">
        <v>0.66984981281465727</v>
      </c>
      <c r="G569">
        <v>31.157894736842106</v>
      </c>
      <c r="H569">
        <v>18.252500000000005</v>
      </c>
      <c r="I569">
        <v>0</v>
      </c>
      <c r="J569">
        <v>27.897499999999994</v>
      </c>
      <c r="K569">
        <v>11331.45922468141</v>
      </c>
      <c r="L569">
        <v>781.36785994999991</v>
      </c>
      <c r="M569">
        <v>918.07050809560769</v>
      </c>
      <c r="N569">
        <v>0.33979991705442036</v>
      </c>
      <c r="O569">
        <v>0.13078182548555178</v>
      </c>
      <c r="P569">
        <v>2.7346059513335113E-3</v>
      </c>
      <c r="Q569">
        <v>9644.1808841744696</v>
      </c>
      <c r="R569">
        <v>53.131500000000003</v>
      </c>
      <c r="S569">
        <v>53514.568777467233</v>
      </c>
      <c r="T569">
        <v>13.811016063916886</v>
      </c>
      <c r="U569">
        <v>14.70630153392997</v>
      </c>
      <c r="V569">
        <v>7.9849999999999994</v>
      </c>
      <c r="W569">
        <v>97.854459605510357</v>
      </c>
      <c r="X569">
        <v>0.11877426286524108</v>
      </c>
      <c r="Y569">
        <v>0.16366624239628341</v>
      </c>
      <c r="Z569">
        <v>0.28726645360727648</v>
      </c>
      <c r="AA569">
        <v>189.94100935953142</v>
      </c>
      <c r="AB569">
        <v>5.9262941855811269</v>
      </c>
      <c r="AC569">
        <v>1.3085180488606853</v>
      </c>
      <c r="AD569">
        <v>2.7588419877396841</v>
      </c>
      <c r="AE569">
        <v>1.2149234830348679</v>
      </c>
      <c r="AF569">
        <v>66.45</v>
      </c>
      <c r="AG569">
        <v>3.578176572277144E-2</v>
      </c>
      <c r="AH569">
        <v>6.732499999999999</v>
      </c>
      <c r="AI569">
        <v>3.6496328533339435</v>
      </c>
      <c r="AJ569">
        <v>-16099.517999999924</v>
      </c>
      <c r="AK569">
        <v>0.47420863831358423</v>
      </c>
      <c r="AL569">
        <v>8854038.0444999989</v>
      </c>
      <c r="AM569">
        <v>781.36785994999991</v>
      </c>
    </row>
    <row r="570" spans="1:39" ht="15" x14ac:dyDescent="0.25">
      <c r="A570" t="s">
        <v>750</v>
      </c>
      <c r="B570">
        <v>761872.85</v>
      </c>
      <c r="C570">
        <v>0.37508992499314353</v>
      </c>
      <c r="D570">
        <v>717044.75</v>
      </c>
      <c r="E570">
        <v>2.9159091742360192E-3</v>
      </c>
      <c r="F570">
        <v>0.71039285461937463</v>
      </c>
      <c r="G570">
        <v>42.55</v>
      </c>
      <c r="H570">
        <v>40.352999999999994</v>
      </c>
      <c r="I570">
        <v>0</v>
      </c>
      <c r="J570">
        <v>40.646500000000032</v>
      </c>
      <c r="K570">
        <v>10533.439336180443</v>
      </c>
      <c r="L570">
        <v>1422.6762530000001</v>
      </c>
      <c r="M570">
        <v>1643.0694970903248</v>
      </c>
      <c r="N570">
        <v>0.30167378688227808</v>
      </c>
      <c r="O570">
        <v>0.12466309803513673</v>
      </c>
      <c r="P570">
        <v>2.5849239011653058E-3</v>
      </c>
      <c r="Q570">
        <v>9120.5357001257726</v>
      </c>
      <c r="R570">
        <v>88.657000000000011</v>
      </c>
      <c r="S570">
        <v>55931.310612811161</v>
      </c>
      <c r="T570">
        <v>12.973030894345623</v>
      </c>
      <c r="U570">
        <v>16.046970380229425</v>
      </c>
      <c r="V570">
        <v>11.269499999999999</v>
      </c>
      <c r="W570">
        <v>126.24129313634144</v>
      </c>
      <c r="X570">
        <v>0.11389507094432549</v>
      </c>
      <c r="Y570">
        <v>0.17610072440566155</v>
      </c>
      <c r="Z570">
        <v>0.29585191278096018</v>
      </c>
      <c r="AA570">
        <v>159.6247561742355</v>
      </c>
      <c r="AB570">
        <v>6.2878792977456284</v>
      </c>
      <c r="AC570">
        <v>1.2877205003118748</v>
      </c>
      <c r="AD570">
        <v>3.2910708368570161</v>
      </c>
      <c r="AE570">
        <v>1.1498961310891052</v>
      </c>
      <c r="AF570">
        <v>71.349999999999994</v>
      </c>
      <c r="AG570">
        <v>3.7398954913716941E-2</v>
      </c>
      <c r="AH570">
        <v>17.204999999999998</v>
      </c>
      <c r="AI570">
        <v>3.7056636191700689</v>
      </c>
      <c r="AJ570">
        <v>-28277.285000000033</v>
      </c>
      <c r="AK570">
        <v>0.39629008975944435</v>
      </c>
      <c r="AL570">
        <v>14985674.006000001</v>
      </c>
      <c r="AM570">
        <v>1422.6762530000001</v>
      </c>
    </row>
    <row r="571" spans="1:39" ht="15" x14ac:dyDescent="0.25">
      <c r="A571" t="s">
        <v>751</v>
      </c>
      <c r="B571">
        <v>863583.5</v>
      </c>
      <c r="C571">
        <v>0.48426395857875304</v>
      </c>
      <c r="D571">
        <v>909746.1</v>
      </c>
      <c r="E571">
        <v>2.2030129877587653E-3</v>
      </c>
      <c r="F571">
        <v>0.69328122893385891</v>
      </c>
      <c r="G571">
        <v>47.444444444444443</v>
      </c>
      <c r="H571">
        <v>19.729999999999997</v>
      </c>
      <c r="I571">
        <v>0</v>
      </c>
      <c r="J571">
        <v>52.469000000000023</v>
      </c>
      <c r="K571">
        <v>10331.331467317812</v>
      </c>
      <c r="L571">
        <v>1265.538243</v>
      </c>
      <c r="M571">
        <v>1438.7635413525004</v>
      </c>
      <c r="N571">
        <v>0.20214000889738415</v>
      </c>
      <c r="O571">
        <v>0.11206116190832484</v>
      </c>
      <c r="P571">
        <v>6.8631326615706213E-3</v>
      </c>
      <c r="Q571">
        <v>9087.4523138869772</v>
      </c>
      <c r="R571">
        <v>74.910499999999999</v>
      </c>
      <c r="S571">
        <v>57586.570026898771</v>
      </c>
      <c r="T571">
        <v>13.543495237650264</v>
      </c>
      <c r="U571">
        <v>16.894003417411451</v>
      </c>
      <c r="V571">
        <v>10.9955</v>
      </c>
      <c r="W571">
        <v>115.09601591560188</v>
      </c>
      <c r="X571">
        <v>0.11515162948499677</v>
      </c>
      <c r="Y571">
        <v>0.15806517067498585</v>
      </c>
      <c r="Z571">
        <v>0.28006844810832959</v>
      </c>
      <c r="AA571">
        <v>172.55879165083434</v>
      </c>
      <c r="AB571">
        <v>6.1294903831513681</v>
      </c>
      <c r="AC571">
        <v>1.4730259834073443</v>
      </c>
      <c r="AD571">
        <v>2.6559540067245249</v>
      </c>
      <c r="AE571">
        <v>1.245451267979387</v>
      </c>
      <c r="AF571">
        <v>79.45</v>
      </c>
      <c r="AG571">
        <v>2.9215022944903496E-2</v>
      </c>
      <c r="AH571">
        <v>10.366842105263157</v>
      </c>
      <c r="AI571">
        <v>4.1548352154019312</v>
      </c>
      <c r="AJ571">
        <v>-6852.274000000034</v>
      </c>
      <c r="AK571">
        <v>0.40330973142222842</v>
      </c>
      <c r="AL571">
        <v>13074695.072999999</v>
      </c>
      <c r="AM571">
        <v>1265.538243</v>
      </c>
    </row>
    <row r="572" spans="1:39" ht="15" x14ac:dyDescent="0.25">
      <c r="A572" t="s">
        <v>752</v>
      </c>
      <c r="B572">
        <v>103322.95238095238</v>
      </c>
      <c r="C572">
        <v>0.34159153077343996</v>
      </c>
      <c r="D572">
        <v>122413.95238095238</v>
      </c>
      <c r="E572">
        <v>3.0312235438911678E-3</v>
      </c>
      <c r="F572">
        <v>0.71585131990744844</v>
      </c>
      <c r="G572">
        <v>50.25</v>
      </c>
      <c r="H572">
        <v>29.840476190476188</v>
      </c>
      <c r="I572">
        <v>0</v>
      </c>
      <c r="J572">
        <v>58.23238095238095</v>
      </c>
      <c r="K572">
        <v>10429.282054387766</v>
      </c>
      <c r="L572">
        <v>1285.2806515714285</v>
      </c>
      <c r="M572">
        <v>1526.085592164236</v>
      </c>
      <c r="N572">
        <v>0.37739534361604782</v>
      </c>
      <c r="O572">
        <v>0.14065988068380331</v>
      </c>
      <c r="P572">
        <v>1.6506832090580838E-3</v>
      </c>
      <c r="Q572">
        <v>8783.6190205268176</v>
      </c>
      <c r="R572">
        <v>81.346666666666664</v>
      </c>
      <c r="S572">
        <v>53224.708478703717</v>
      </c>
      <c r="T572">
        <v>12.330531294635538</v>
      </c>
      <c r="U572">
        <v>15.800040791322262</v>
      </c>
      <c r="V572">
        <v>11.382857142857143</v>
      </c>
      <c r="W572">
        <v>112.91371185993974</v>
      </c>
      <c r="X572">
        <v>0.11561928985649415</v>
      </c>
      <c r="Y572">
        <v>0.18302908911774843</v>
      </c>
      <c r="Z572">
        <v>0.30481775481694556</v>
      </c>
      <c r="AA572">
        <v>186.58730085591736</v>
      </c>
      <c r="AB572">
        <v>5.9877205024147369</v>
      </c>
      <c r="AC572">
        <v>1.4153935599319958</v>
      </c>
      <c r="AD572">
        <v>2.7492147069253985</v>
      </c>
      <c r="AE572">
        <v>1.2991246928451599</v>
      </c>
      <c r="AF572">
        <v>99.047619047619051</v>
      </c>
      <c r="AG572">
        <v>1.4710684929979114E-2</v>
      </c>
      <c r="AH572">
        <v>8.0966666666666676</v>
      </c>
      <c r="AI572">
        <v>3.6417752884243773</v>
      </c>
      <c r="AJ572">
        <v>-18272.593809523794</v>
      </c>
      <c r="AK572">
        <v>0.47825533457675873</v>
      </c>
      <c r="AL572">
        <v>13404554.434285715</v>
      </c>
      <c r="AM572">
        <v>1285.2806515714285</v>
      </c>
    </row>
    <row r="573" spans="1:39" ht="15" x14ac:dyDescent="0.25">
      <c r="A573" t="s">
        <v>753</v>
      </c>
      <c r="B573">
        <v>110132.80952380953</v>
      </c>
      <c r="C573">
        <v>0.36167794598322828</v>
      </c>
      <c r="D573">
        <v>70196.761904761908</v>
      </c>
      <c r="E573">
        <v>4.3432700359187729E-3</v>
      </c>
      <c r="F573">
        <v>0.71123728949321696</v>
      </c>
      <c r="G573">
        <v>33.142857142857146</v>
      </c>
      <c r="H573">
        <v>18.494761904761909</v>
      </c>
      <c r="I573">
        <v>0</v>
      </c>
      <c r="J573">
        <v>33.881904761904764</v>
      </c>
      <c r="K573">
        <v>11307.934532748071</v>
      </c>
      <c r="L573">
        <v>964.17586685714298</v>
      </c>
      <c r="M573">
        <v>1137.6803081648136</v>
      </c>
      <c r="N573">
        <v>0.34384602146305809</v>
      </c>
      <c r="O573">
        <v>0.13799032135907899</v>
      </c>
      <c r="P573">
        <v>5.4275839668634284E-3</v>
      </c>
      <c r="Q573">
        <v>9583.3930694146438</v>
      </c>
      <c r="R573">
        <v>64.134761904761902</v>
      </c>
      <c r="S573">
        <v>56285.255006199739</v>
      </c>
      <c r="T573">
        <v>13.935686018279959</v>
      </c>
      <c r="U573">
        <v>15.033592364292447</v>
      </c>
      <c r="V573">
        <v>9.711904761904762</v>
      </c>
      <c r="W573">
        <v>99.277730835989203</v>
      </c>
      <c r="X573">
        <v>0.11856117987287439</v>
      </c>
      <c r="Y573">
        <v>0.16455695483569358</v>
      </c>
      <c r="Z573">
        <v>0.2872843719225851</v>
      </c>
      <c r="AA573">
        <v>181.5197397041714</v>
      </c>
      <c r="AB573">
        <v>6.4454403546214296</v>
      </c>
      <c r="AC573">
        <v>1.3829661072287964</v>
      </c>
      <c r="AD573">
        <v>2.9053139151690339</v>
      </c>
      <c r="AE573">
        <v>1.262530072127527</v>
      </c>
      <c r="AF573">
        <v>82.285714285714292</v>
      </c>
      <c r="AG573">
        <v>4.1005793537440903E-2</v>
      </c>
      <c r="AH573">
        <v>8.0347619047619041</v>
      </c>
      <c r="AI573">
        <v>3.7223487980907595</v>
      </c>
      <c r="AJ573">
        <v>-17758.526190476201</v>
      </c>
      <c r="AK573">
        <v>0.48529863025762271</v>
      </c>
      <c r="AL573">
        <v>10902837.580476191</v>
      </c>
      <c r="AM573">
        <v>964.17586685714298</v>
      </c>
    </row>
    <row r="574" spans="1:39" ht="15" x14ac:dyDescent="0.25">
      <c r="A574" t="s">
        <v>754</v>
      </c>
      <c r="B574">
        <v>435517.45</v>
      </c>
      <c r="C574">
        <v>0.38969987654107402</v>
      </c>
      <c r="D574">
        <v>453860.25</v>
      </c>
      <c r="E574">
        <v>1.8387624812802612E-3</v>
      </c>
      <c r="F574">
        <v>0.67383636898656396</v>
      </c>
      <c r="G574">
        <v>35.75</v>
      </c>
      <c r="H574">
        <v>24.930499999999999</v>
      </c>
      <c r="I574">
        <v>0</v>
      </c>
      <c r="J574">
        <v>33.220999999999989</v>
      </c>
      <c r="K574">
        <v>10621.759026338417</v>
      </c>
      <c r="L574">
        <v>957.75156415000004</v>
      </c>
      <c r="M574">
        <v>1138.325305044717</v>
      </c>
      <c r="N574">
        <v>0.36708395121444815</v>
      </c>
      <c r="O574">
        <v>0.14864143022971224</v>
      </c>
      <c r="P574">
        <v>1.099866541001044E-3</v>
      </c>
      <c r="Q574">
        <v>8936.8182156860439</v>
      </c>
      <c r="R574">
        <v>61.724499999999999</v>
      </c>
      <c r="S574">
        <v>54962.256437881231</v>
      </c>
      <c r="T574">
        <v>13.595897901157564</v>
      </c>
      <c r="U574">
        <v>15.516554433814774</v>
      </c>
      <c r="V574">
        <v>8.25</v>
      </c>
      <c r="W574">
        <v>116.09109868484849</v>
      </c>
      <c r="X574">
        <v>0.11921071761415805</v>
      </c>
      <c r="Y574">
        <v>0.16394351282726902</v>
      </c>
      <c r="Z574">
        <v>0.28993381669868756</v>
      </c>
      <c r="AA574">
        <v>192.42114228605615</v>
      </c>
      <c r="AB574">
        <v>5.9915578757908987</v>
      </c>
      <c r="AC574">
        <v>1.3870570261864821</v>
      </c>
      <c r="AD574">
        <v>2.5854214610374378</v>
      </c>
      <c r="AE574">
        <v>1.3566175494620754</v>
      </c>
      <c r="AF574">
        <v>91.75</v>
      </c>
      <c r="AG574">
        <v>2.7502890191100797E-2</v>
      </c>
      <c r="AH574">
        <v>5.668000000000001</v>
      </c>
      <c r="AI574">
        <v>3.5059774571240632</v>
      </c>
      <c r="AJ574">
        <v>6833.3070000000298</v>
      </c>
      <c r="AK574">
        <v>0.4728418276214621</v>
      </c>
      <c r="AL574">
        <v>10173006.3215</v>
      </c>
      <c r="AM574">
        <v>957.75156415000004</v>
      </c>
    </row>
    <row r="575" spans="1:39" ht="15" x14ac:dyDescent="0.25">
      <c r="A575" t="s">
        <v>755</v>
      </c>
      <c r="B575">
        <v>689882</v>
      </c>
      <c r="C575">
        <v>0.3283397472442609</v>
      </c>
      <c r="D575">
        <v>741351.73684210528</v>
      </c>
      <c r="E575">
        <v>9.5580859033177045E-3</v>
      </c>
      <c r="F575">
        <v>0.67902861408262005</v>
      </c>
      <c r="G575">
        <v>35.789473684210527</v>
      </c>
      <c r="H575">
        <v>33.797000000000004</v>
      </c>
      <c r="I575">
        <v>0</v>
      </c>
      <c r="J575">
        <v>-47.127999999999986</v>
      </c>
      <c r="K575">
        <v>11611.650151743572</v>
      </c>
      <c r="L575">
        <v>1474.8033860999999</v>
      </c>
      <c r="M575">
        <v>1901.2886649691129</v>
      </c>
      <c r="N575">
        <v>0.69675131826712866</v>
      </c>
      <c r="O575">
        <v>0.16009098231348304</v>
      </c>
      <c r="P575">
        <v>1.2513464285434355E-3</v>
      </c>
      <c r="Q575">
        <v>9006.9968214312121</v>
      </c>
      <c r="R575">
        <v>100.7535</v>
      </c>
      <c r="S575">
        <v>52367.548447448484</v>
      </c>
      <c r="T575">
        <v>12.678467745537377</v>
      </c>
      <c r="U575">
        <v>14.637738501392008</v>
      </c>
      <c r="V575">
        <v>13.055000000000001</v>
      </c>
      <c r="W575">
        <v>112.96847078513976</v>
      </c>
      <c r="X575">
        <v>0.10744523140903132</v>
      </c>
      <c r="Y575">
        <v>0.20901083903511847</v>
      </c>
      <c r="Z575">
        <v>0.32205101633864114</v>
      </c>
      <c r="AA575">
        <v>183.24140868339174</v>
      </c>
      <c r="AB575">
        <v>7.0481868585567069</v>
      </c>
      <c r="AC575">
        <v>1.5565418145494243</v>
      </c>
      <c r="AD575">
        <v>3.0502324371898761</v>
      </c>
      <c r="AE575">
        <v>1.3542609688367242</v>
      </c>
      <c r="AF575">
        <v>143</v>
      </c>
      <c r="AG575">
        <v>1.3555259901288613E-2</v>
      </c>
      <c r="AH575">
        <v>7.025500000000001</v>
      </c>
      <c r="AI575">
        <v>2.9589243853317737</v>
      </c>
      <c r="AJ575">
        <v>-46145.199500000104</v>
      </c>
      <c r="AK575">
        <v>0.57201749147335612</v>
      </c>
      <c r="AL575">
        <v>17124900.962000001</v>
      </c>
      <c r="AM575">
        <v>1474.8033860999999</v>
      </c>
    </row>
    <row r="576" spans="1:39" ht="15" x14ac:dyDescent="0.25">
      <c r="A576" t="s">
        <v>757</v>
      </c>
      <c r="B576">
        <v>441664.38095238095</v>
      </c>
      <c r="C576">
        <v>0.3615326667722436</v>
      </c>
      <c r="D576">
        <v>443128.47619047621</v>
      </c>
      <c r="E576">
        <v>4.3732283463680348E-3</v>
      </c>
      <c r="F576">
        <v>0.72727566447760539</v>
      </c>
      <c r="G576">
        <v>50.15</v>
      </c>
      <c r="H576">
        <v>33.591428571428573</v>
      </c>
      <c r="I576">
        <v>0</v>
      </c>
      <c r="J576">
        <v>87.45809523809524</v>
      </c>
      <c r="K576">
        <v>10276.622116492399</v>
      </c>
      <c r="L576">
        <v>1558.0866064761906</v>
      </c>
      <c r="M576">
        <v>1845.6504232589193</v>
      </c>
      <c r="N576">
        <v>0.36441393026059471</v>
      </c>
      <c r="O576">
        <v>0.13485160457644416</v>
      </c>
      <c r="P576">
        <v>1.2109365066991125E-3</v>
      </c>
      <c r="Q576">
        <v>8675.4604651790905</v>
      </c>
      <c r="R576">
        <v>93.840476190476195</v>
      </c>
      <c r="S576">
        <v>56130.607667520868</v>
      </c>
      <c r="T576">
        <v>13.557455661837464</v>
      </c>
      <c r="U576">
        <v>16.603566709461344</v>
      </c>
      <c r="V576">
        <v>13.158571428571427</v>
      </c>
      <c r="W576">
        <v>118.40849251257552</v>
      </c>
      <c r="X576">
        <v>0.11759364378914081</v>
      </c>
      <c r="Y576">
        <v>0.17325170015028898</v>
      </c>
      <c r="Z576">
        <v>0.29678408982590088</v>
      </c>
      <c r="AA576">
        <v>170.24935391439146</v>
      </c>
      <c r="AB576">
        <v>5.8363503262168326</v>
      </c>
      <c r="AC576">
        <v>1.3787518544023112</v>
      </c>
      <c r="AD576">
        <v>2.9230830865584014</v>
      </c>
      <c r="AE576">
        <v>1.2380635529821955</v>
      </c>
      <c r="AF576">
        <v>74.238095238095241</v>
      </c>
      <c r="AG576">
        <v>2.2093274678020709E-2</v>
      </c>
      <c r="AH576">
        <v>15.550952380952381</v>
      </c>
      <c r="AI576">
        <v>3.4827999348838858</v>
      </c>
      <c r="AJ576">
        <v>-5986.9661904762033</v>
      </c>
      <c r="AK576">
        <v>0.46143559078697483</v>
      </c>
      <c r="AL576">
        <v>16011867.27952381</v>
      </c>
      <c r="AM576">
        <v>1558.0866064761906</v>
      </c>
    </row>
    <row r="577" spans="1:39" ht="15" x14ac:dyDescent="0.25">
      <c r="A577" t="s">
        <v>758</v>
      </c>
      <c r="B577">
        <v>1726717.7368421052</v>
      </c>
      <c r="C577">
        <v>0.34387402928069266</v>
      </c>
      <c r="D577">
        <v>1622985.7368421052</v>
      </c>
      <c r="E577">
        <v>2.893548141528297E-3</v>
      </c>
      <c r="F577">
        <v>0.77473040326475751</v>
      </c>
      <c r="G577">
        <v>55.222222222222221</v>
      </c>
      <c r="H577">
        <v>34.822000000000003</v>
      </c>
      <c r="I577">
        <v>0</v>
      </c>
      <c r="J577">
        <v>-14.289499999999995</v>
      </c>
      <c r="K577">
        <v>12062.115852652401</v>
      </c>
      <c r="L577">
        <v>3494.1418612500006</v>
      </c>
      <c r="M577">
        <v>4030.3676461953391</v>
      </c>
      <c r="N577">
        <v>0.10096711499108715</v>
      </c>
      <c r="O577">
        <v>0.11226825344454236</v>
      </c>
      <c r="P577">
        <v>9.1007995418434448E-3</v>
      </c>
      <c r="Q577">
        <v>10457.295124375678</v>
      </c>
      <c r="R577">
        <v>210.96550000000002</v>
      </c>
      <c r="S577">
        <v>71543.546267043639</v>
      </c>
      <c r="T577">
        <v>14.185731790269021</v>
      </c>
      <c r="U577">
        <v>16.562622140823969</v>
      </c>
      <c r="V577">
        <v>20.4285</v>
      </c>
      <c r="W577">
        <v>171.042507342683</v>
      </c>
      <c r="X577">
        <v>0.11725503085502895</v>
      </c>
      <c r="Y577">
        <v>0.14821964509059216</v>
      </c>
      <c r="Z577">
        <v>0.27010042662808081</v>
      </c>
      <c r="AA577">
        <v>167.49153962244554</v>
      </c>
      <c r="AB577">
        <v>6.2466316883763069</v>
      </c>
      <c r="AC577">
        <v>1.2747558605096854</v>
      </c>
      <c r="AD577">
        <v>2.9403376764577631</v>
      </c>
      <c r="AE577">
        <v>0.85569775025663208</v>
      </c>
      <c r="AF577">
        <v>34.35</v>
      </c>
      <c r="AG577">
        <v>6.9592758267393556E-2</v>
      </c>
      <c r="AH577">
        <v>70.831500000000005</v>
      </c>
      <c r="AI577">
        <v>5.3002156255425845</v>
      </c>
      <c r="AJ577">
        <v>29247.008999999962</v>
      </c>
      <c r="AK577">
        <v>0.28985395371755629</v>
      </c>
      <c r="AL577">
        <v>42146743.935999997</v>
      </c>
      <c r="AM577">
        <v>3494.1418612500006</v>
      </c>
    </row>
    <row r="578" spans="1:39" ht="15" x14ac:dyDescent="0.25">
      <c r="A578" t="s">
        <v>759</v>
      </c>
      <c r="B578">
        <v>1351627.4210526317</v>
      </c>
      <c r="C578">
        <v>0.34895004802999868</v>
      </c>
      <c r="D578">
        <v>1575452.7368421052</v>
      </c>
      <c r="E578">
        <v>1.9176833782921709E-3</v>
      </c>
      <c r="F578">
        <v>0.78494596181145415</v>
      </c>
      <c r="G578">
        <v>56.333333333333336</v>
      </c>
      <c r="H578">
        <v>45.02</v>
      </c>
      <c r="I578">
        <v>4.5999999999999999E-2</v>
      </c>
      <c r="J578">
        <v>-29.162499999999998</v>
      </c>
      <c r="K578">
        <v>11492.502603884977</v>
      </c>
      <c r="L578">
        <v>3811.2211008499994</v>
      </c>
      <c r="M578">
        <v>4396.4662052137246</v>
      </c>
      <c r="N578">
        <v>0.15419652899931019</v>
      </c>
      <c r="O578">
        <v>0.11003737855997602</v>
      </c>
      <c r="P578">
        <v>1.242942076738476E-2</v>
      </c>
      <c r="Q578">
        <v>9962.6532722024476</v>
      </c>
      <c r="R578">
        <v>222.06400000000002</v>
      </c>
      <c r="S578">
        <v>69252.442948879601</v>
      </c>
      <c r="T578">
        <v>14.657260969810507</v>
      </c>
      <c r="U578">
        <v>17.162714806767422</v>
      </c>
      <c r="V578">
        <v>22.599499999999999</v>
      </c>
      <c r="W578">
        <v>168.6418328215226</v>
      </c>
      <c r="X578">
        <v>0.11689022245108023</v>
      </c>
      <c r="Y578">
        <v>0.15161648422076091</v>
      </c>
      <c r="Z578">
        <v>0.27473044429664806</v>
      </c>
      <c r="AA578">
        <v>172.68123065681519</v>
      </c>
      <c r="AB578">
        <v>5.9664211332671915</v>
      </c>
      <c r="AC578">
        <v>1.2807729009786648</v>
      </c>
      <c r="AD578">
        <v>3.0844645431686484</v>
      </c>
      <c r="AE578">
        <v>0.87417111317357177</v>
      </c>
      <c r="AF578">
        <v>31.8</v>
      </c>
      <c r="AG578">
        <v>9.3160543988902028E-2</v>
      </c>
      <c r="AH578">
        <v>77.808999999999997</v>
      </c>
      <c r="AI578">
        <v>4.6590509777639637</v>
      </c>
      <c r="AJ578">
        <v>6167.7014999999665</v>
      </c>
      <c r="AK578">
        <v>0.32767538284640835</v>
      </c>
      <c r="AL578">
        <v>43800468.425499998</v>
      </c>
      <c r="AM578">
        <v>3811.2211008499994</v>
      </c>
    </row>
    <row r="579" spans="1:39" ht="15" x14ac:dyDescent="0.25">
      <c r="A579" t="s">
        <v>760</v>
      </c>
      <c r="B579">
        <v>1441373.105263158</v>
      </c>
      <c r="C579">
        <v>0.33595439346900813</v>
      </c>
      <c r="D579">
        <v>1437882.9473684211</v>
      </c>
      <c r="E579">
        <v>2.465616682172541E-3</v>
      </c>
      <c r="F579">
        <v>0.77175706777392927</v>
      </c>
      <c r="G579">
        <v>88.21052631578948</v>
      </c>
      <c r="H579">
        <v>61.296000000000006</v>
      </c>
      <c r="I579">
        <v>1.9E-2</v>
      </c>
      <c r="J579">
        <v>-29.531500000000023</v>
      </c>
      <c r="K579">
        <v>10687.532075113479</v>
      </c>
      <c r="L579">
        <v>3453.2441153500004</v>
      </c>
      <c r="M579">
        <v>3989.1482790488189</v>
      </c>
      <c r="N579">
        <v>0.16800880775299512</v>
      </c>
      <c r="O579">
        <v>0.1144530322930678</v>
      </c>
      <c r="P579">
        <v>6.8244596422374366E-3</v>
      </c>
      <c r="Q579">
        <v>9251.7637009973714</v>
      </c>
      <c r="R579">
        <v>200.5215</v>
      </c>
      <c r="S579">
        <v>65115.126801864135</v>
      </c>
      <c r="T579">
        <v>13.114803150784329</v>
      </c>
      <c r="U579">
        <v>17.221315995292276</v>
      </c>
      <c r="V579">
        <v>19.741499999999998</v>
      </c>
      <c r="W579">
        <v>174.92308666261428</v>
      </c>
      <c r="X579">
        <v>0.11472506243206182</v>
      </c>
      <c r="Y579">
        <v>0.15069652683762044</v>
      </c>
      <c r="Z579">
        <v>0.27104487933407412</v>
      </c>
      <c r="AA579">
        <v>154.38811511475322</v>
      </c>
      <c r="AB579">
        <v>6.0140585204801322</v>
      </c>
      <c r="AC579">
        <v>1.3294075916478572</v>
      </c>
      <c r="AD579">
        <v>2.8703677187139545</v>
      </c>
      <c r="AE579">
        <v>1.0118848872743349</v>
      </c>
      <c r="AF579">
        <v>52.75</v>
      </c>
      <c r="AG579">
        <v>7.3142073159710747E-2</v>
      </c>
      <c r="AH579">
        <v>67.174000000000007</v>
      </c>
      <c r="AI579">
        <v>4.3777240852703203</v>
      </c>
      <c r="AJ579">
        <v>-31080.898499999894</v>
      </c>
      <c r="AK579">
        <v>0.33937958522714312</v>
      </c>
      <c r="AL579">
        <v>36906657.245999999</v>
      </c>
      <c r="AM579">
        <v>3453.2441153500004</v>
      </c>
    </row>
    <row r="580" spans="1:39" ht="15" x14ac:dyDescent="0.25">
      <c r="A580" t="s">
        <v>761</v>
      </c>
      <c r="B580">
        <v>5505738.7894736845</v>
      </c>
      <c r="C580">
        <v>0.36944019003446366</v>
      </c>
      <c r="D580">
        <v>5147276.5263157897</v>
      </c>
      <c r="E580">
        <v>2.6152525498421776E-3</v>
      </c>
      <c r="F580">
        <v>0.77155016540872157</v>
      </c>
      <c r="G580">
        <v>149.19999999999999</v>
      </c>
      <c r="H580">
        <v>122.503</v>
      </c>
      <c r="I580">
        <v>2.5500000000000002E-2</v>
      </c>
      <c r="J580">
        <v>-22.377500000000012</v>
      </c>
      <c r="K580">
        <v>12029.503948829102</v>
      </c>
      <c r="L580">
        <v>8581.9056888499999</v>
      </c>
      <c r="M580">
        <v>10146.431508150878</v>
      </c>
      <c r="N580">
        <v>0.16112424972771905</v>
      </c>
      <c r="O580">
        <v>0.12500885714624538</v>
      </c>
      <c r="P580">
        <v>3.3835876229363598E-2</v>
      </c>
      <c r="Q580">
        <v>10174.618366030259</v>
      </c>
      <c r="R580">
        <v>476.57900000000001</v>
      </c>
      <c r="S580">
        <v>71936.186120244485</v>
      </c>
      <c r="T580">
        <v>13.325387816080859</v>
      </c>
      <c r="U580">
        <v>18.007309782533429</v>
      </c>
      <c r="V580">
        <v>53.990499999999997</v>
      </c>
      <c r="W580">
        <v>158.95214322612313</v>
      </c>
      <c r="X580">
        <v>0.11643873241295674</v>
      </c>
      <c r="Y580">
        <v>0.14972144380492905</v>
      </c>
      <c r="Z580">
        <v>0.27258689317159163</v>
      </c>
      <c r="AA580">
        <v>153.14925934313334</v>
      </c>
      <c r="AB580">
        <v>6.5917767133006802</v>
      </c>
      <c r="AC580">
        <v>1.278855520661943</v>
      </c>
      <c r="AD580">
        <v>3.5365343885111038</v>
      </c>
      <c r="AE580">
        <v>0.80645658291894795</v>
      </c>
      <c r="AF580">
        <v>35.450000000000003</v>
      </c>
      <c r="AG580">
        <v>8.2490966511750557E-2</v>
      </c>
      <c r="AH580">
        <v>121.17199999999998</v>
      </c>
      <c r="AI580">
        <v>4.1380874621089303</v>
      </c>
      <c r="AJ580">
        <v>152663.66449999996</v>
      </c>
      <c r="AK580">
        <v>0.38422837376910501</v>
      </c>
      <c r="AL580">
        <v>103236068.3725</v>
      </c>
      <c r="AM580">
        <v>8581.9056888499999</v>
      </c>
    </row>
    <row r="581" spans="1:39" ht="15" x14ac:dyDescent="0.25">
      <c r="A581" t="s">
        <v>762</v>
      </c>
      <c r="B581">
        <v>814702.15</v>
      </c>
      <c r="C581">
        <v>0.40318284080937444</v>
      </c>
      <c r="D581">
        <v>836707.75</v>
      </c>
      <c r="E581">
        <v>3.1894337372779195E-3</v>
      </c>
      <c r="F581">
        <v>0.69113362984864735</v>
      </c>
      <c r="G581">
        <v>50.15</v>
      </c>
      <c r="H581">
        <v>38.109499999999997</v>
      </c>
      <c r="I581">
        <v>0</v>
      </c>
      <c r="J581">
        <v>51.932500000000005</v>
      </c>
      <c r="K581">
        <v>10183.484777151389</v>
      </c>
      <c r="L581">
        <v>1563.2162730499999</v>
      </c>
      <c r="M581">
        <v>1775.5788951071868</v>
      </c>
      <c r="N581">
        <v>0.20900409027379011</v>
      </c>
      <c r="O581">
        <v>0.1100672852607239</v>
      </c>
      <c r="P581">
        <v>5.9184699260766182E-3</v>
      </c>
      <c r="Q581">
        <v>8965.5205769040276</v>
      </c>
      <c r="R581">
        <v>93.412000000000006</v>
      </c>
      <c r="S581">
        <v>57572.162259666853</v>
      </c>
      <c r="T581">
        <v>13.151415235729885</v>
      </c>
      <c r="U581">
        <v>16.734640871087226</v>
      </c>
      <c r="V581">
        <v>10.897499999999999</v>
      </c>
      <c r="W581">
        <v>143.44723771966048</v>
      </c>
      <c r="X581">
        <v>0.11417472223024817</v>
      </c>
      <c r="Y581">
        <v>0.15875319915904051</v>
      </c>
      <c r="Z581">
        <v>0.27805827382686699</v>
      </c>
      <c r="AA581">
        <v>159.24213705523388</v>
      </c>
      <c r="AB581">
        <v>6.2902896377654924</v>
      </c>
      <c r="AC581">
        <v>1.3219116446035613</v>
      </c>
      <c r="AD581">
        <v>2.9912717656657559</v>
      </c>
      <c r="AE581">
        <v>1.087843112875889</v>
      </c>
      <c r="AF581">
        <v>55.7</v>
      </c>
      <c r="AG581">
        <v>3.9057749699622113E-2</v>
      </c>
      <c r="AH581">
        <v>19.529500000000002</v>
      </c>
      <c r="AI581">
        <v>4.1405270289364138</v>
      </c>
      <c r="AJ581">
        <v>-20475.542499999981</v>
      </c>
      <c r="AK581">
        <v>0.38065110391859869</v>
      </c>
      <c r="AL581">
        <v>15918989.119999999</v>
      </c>
      <c r="AM581">
        <v>1563.2162730499999</v>
      </c>
    </row>
    <row r="582" spans="1:39" ht="15" x14ac:dyDescent="0.25">
      <c r="A582" t="s">
        <v>763</v>
      </c>
      <c r="B582">
        <v>1085486.7</v>
      </c>
      <c r="C582">
        <v>0.42934985611007798</v>
      </c>
      <c r="D582">
        <v>1148275.2</v>
      </c>
      <c r="E582">
        <v>1.1390692795582578E-2</v>
      </c>
      <c r="F582">
        <v>0.62205737593585286</v>
      </c>
      <c r="G582">
        <v>33.631578947368418</v>
      </c>
      <c r="H582">
        <v>27.987500000000001</v>
      </c>
      <c r="I582">
        <v>0</v>
      </c>
      <c r="J582">
        <v>-19.032500000000056</v>
      </c>
      <c r="K582">
        <v>12647.359535533002</v>
      </c>
      <c r="L582">
        <v>1223.2138030500003</v>
      </c>
      <c r="M582">
        <v>1535.8345461098138</v>
      </c>
      <c r="N582">
        <v>0.54859385757157808</v>
      </c>
      <c r="O582">
        <v>0.161675225342365</v>
      </c>
      <c r="P582">
        <v>1.4491027534027468E-2</v>
      </c>
      <c r="Q582">
        <v>10072.976151751342</v>
      </c>
      <c r="R582">
        <v>83.272999999999996</v>
      </c>
      <c r="S582">
        <v>52773.365250441311</v>
      </c>
      <c r="T582">
        <v>13.440130654593924</v>
      </c>
      <c r="U582">
        <v>14.689200617847314</v>
      </c>
      <c r="V582">
        <v>12.132</v>
      </c>
      <c r="W582">
        <v>100.82540414193865</v>
      </c>
      <c r="X582">
        <v>0.10455050561438328</v>
      </c>
      <c r="Y582">
        <v>0.2135477724257549</v>
      </c>
      <c r="Z582">
        <v>0.3256089548338762</v>
      </c>
      <c r="AA582">
        <v>198.29979795452414</v>
      </c>
      <c r="AB582">
        <v>8.4271743346729853</v>
      </c>
      <c r="AC582">
        <v>1.48975190986426</v>
      </c>
      <c r="AD582">
        <v>3.0656761860472983</v>
      </c>
      <c r="AE582">
        <v>1.5179279786006976</v>
      </c>
      <c r="AF582">
        <v>173.75</v>
      </c>
      <c r="AG582">
        <v>2.1011519700955539E-2</v>
      </c>
      <c r="AH582">
        <v>5.2954999999999997</v>
      </c>
      <c r="AI582">
        <v>3.1869931350311123</v>
      </c>
      <c r="AJ582">
        <v>-74774.993000000017</v>
      </c>
      <c r="AK582">
        <v>0.48802043587545452</v>
      </c>
      <c r="AL582">
        <v>15470424.756000001</v>
      </c>
      <c r="AM582">
        <v>1223.2138030500003</v>
      </c>
    </row>
    <row r="583" spans="1:39" ht="15" x14ac:dyDescent="0.25">
      <c r="A583" t="s">
        <v>764</v>
      </c>
      <c r="B583">
        <v>492547.5</v>
      </c>
      <c r="C583">
        <v>0.38045788072051751</v>
      </c>
      <c r="D583">
        <v>579529.25</v>
      </c>
      <c r="E583">
        <v>2.0323478830558545E-3</v>
      </c>
      <c r="F583">
        <v>0.65302572323466646</v>
      </c>
      <c r="G583">
        <v>33.6</v>
      </c>
      <c r="H583">
        <v>22.196999999999999</v>
      </c>
      <c r="I583">
        <v>0</v>
      </c>
      <c r="J583">
        <v>12.843499999999992</v>
      </c>
      <c r="K583">
        <v>11345.963559133317</v>
      </c>
      <c r="L583">
        <v>808.76074809999989</v>
      </c>
      <c r="M583">
        <v>973.93791513600081</v>
      </c>
      <c r="N583">
        <v>0.43317538724898952</v>
      </c>
      <c r="O583">
        <v>0.15117990875205284</v>
      </c>
      <c r="P583">
        <v>2.20914393310676E-3</v>
      </c>
      <c r="Q583">
        <v>9421.7196326304202</v>
      </c>
      <c r="R583">
        <v>54.4895</v>
      </c>
      <c r="S583">
        <v>51878.532561319153</v>
      </c>
      <c r="T583">
        <v>12.468457225704036</v>
      </c>
      <c r="U583">
        <v>14.842506319566155</v>
      </c>
      <c r="V583">
        <v>8.291500000000001</v>
      </c>
      <c r="W583">
        <v>97.540945317493808</v>
      </c>
      <c r="X583">
        <v>0.11980475450681473</v>
      </c>
      <c r="Y583">
        <v>0.17122987659295505</v>
      </c>
      <c r="Z583">
        <v>0.29840050239605931</v>
      </c>
      <c r="AA583">
        <v>211.55440641988793</v>
      </c>
      <c r="AB583">
        <v>6.6325671914570039</v>
      </c>
      <c r="AC583">
        <v>1.2783892782394068</v>
      </c>
      <c r="AD583">
        <v>2.5217822386028037</v>
      </c>
      <c r="AE583">
        <v>1.4335722725230098</v>
      </c>
      <c r="AF583">
        <v>84.8</v>
      </c>
      <c r="AG583">
        <v>1.9528442922010874E-2</v>
      </c>
      <c r="AH583">
        <v>6.1574999999999989</v>
      </c>
      <c r="AI583">
        <v>3.5908464590059088</v>
      </c>
      <c r="AJ583">
        <v>-9952.0939999999828</v>
      </c>
      <c r="AK583">
        <v>0.50365567987985349</v>
      </c>
      <c r="AL583">
        <v>9176169.9759999998</v>
      </c>
      <c r="AM583">
        <v>808.76074809999989</v>
      </c>
    </row>
    <row r="584" spans="1:39" ht="15" x14ac:dyDescent="0.25">
      <c r="A584" t="s">
        <v>765</v>
      </c>
      <c r="B584">
        <v>933413.7</v>
      </c>
      <c r="C584">
        <v>0.38350210960474312</v>
      </c>
      <c r="D584">
        <v>867210.35</v>
      </c>
      <c r="E584">
        <v>2.9251450060804761E-3</v>
      </c>
      <c r="F584">
        <v>0.69485875352340065</v>
      </c>
      <c r="G584">
        <v>60.6</v>
      </c>
      <c r="H584">
        <v>38.510499999999993</v>
      </c>
      <c r="I584">
        <v>0</v>
      </c>
      <c r="J584">
        <v>34.12450000000004</v>
      </c>
      <c r="K584">
        <v>10239.414438852154</v>
      </c>
      <c r="L584">
        <v>1739.8226773499998</v>
      </c>
      <c r="M584">
        <v>2036.2432025217884</v>
      </c>
      <c r="N584">
        <v>0.34254948145506203</v>
      </c>
      <c r="O584">
        <v>0.12756119861481355</v>
      </c>
      <c r="P584">
        <v>2.1259695589402362E-3</v>
      </c>
      <c r="Q584">
        <v>8748.8397365487945</v>
      </c>
      <c r="R584">
        <v>104.90599999999999</v>
      </c>
      <c r="S584">
        <v>55727.319119020845</v>
      </c>
      <c r="T584">
        <v>13.522105503974988</v>
      </c>
      <c r="U584">
        <v>16.584586938306671</v>
      </c>
      <c r="V584">
        <v>13.599</v>
      </c>
      <c r="W584">
        <v>127.93754521288328</v>
      </c>
      <c r="X584">
        <v>0.11396449761329293</v>
      </c>
      <c r="Y584">
        <v>0.16780834269790923</v>
      </c>
      <c r="Z584">
        <v>0.28744608715723635</v>
      </c>
      <c r="AA584">
        <v>166.32137502699513</v>
      </c>
      <c r="AB584">
        <v>5.8173727760715774</v>
      </c>
      <c r="AC584">
        <v>1.4097927046266421</v>
      </c>
      <c r="AD584">
        <v>2.7612356425016169</v>
      </c>
      <c r="AE584">
        <v>1.2005976768124398</v>
      </c>
      <c r="AF584">
        <v>96.2</v>
      </c>
      <c r="AG584">
        <v>2.5708116183757495E-2</v>
      </c>
      <c r="AH584">
        <v>13.044</v>
      </c>
      <c r="AI584">
        <v>3.3099047836464419</v>
      </c>
      <c r="AJ584">
        <v>-3798.9704999999376</v>
      </c>
      <c r="AK584">
        <v>0.48342330760649999</v>
      </c>
      <c r="AL584">
        <v>17814765.443499997</v>
      </c>
      <c r="AM584">
        <v>1739.8226773499998</v>
      </c>
    </row>
    <row r="585" spans="1:39" ht="15" x14ac:dyDescent="0.25">
      <c r="A585" t="s">
        <v>766</v>
      </c>
      <c r="B585">
        <v>1047000.15</v>
      </c>
      <c r="C585">
        <v>0.44174398938491999</v>
      </c>
      <c r="D585">
        <v>1139498.3</v>
      </c>
      <c r="E585">
        <v>1.0847375610020292E-2</v>
      </c>
      <c r="F585">
        <v>0.61547568565038868</v>
      </c>
      <c r="G585">
        <v>33.157894736842103</v>
      </c>
      <c r="H585">
        <v>25.461000000000006</v>
      </c>
      <c r="I585">
        <v>0</v>
      </c>
      <c r="J585">
        <v>-10.094999999999999</v>
      </c>
      <c r="K585">
        <v>12886.93399701294</v>
      </c>
      <c r="L585">
        <v>1120.1026763499999</v>
      </c>
      <c r="M585">
        <v>1370.1292986792803</v>
      </c>
      <c r="N585">
        <v>0.46456588626827089</v>
      </c>
      <c r="O585">
        <v>0.15647118505342725</v>
      </c>
      <c r="P585">
        <v>1.5844980442180689E-2</v>
      </c>
      <c r="Q585">
        <v>10535.275228340961</v>
      </c>
      <c r="R585">
        <v>76.760999999999996</v>
      </c>
      <c r="S585">
        <v>52976.517059444246</v>
      </c>
      <c r="T585">
        <v>14.194708250283346</v>
      </c>
      <c r="U585">
        <v>14.592080305754227</v>
      </c>
      <c r="V585">
        <v>10.9505</v>
      </c>
      <c r="W585">
        <v>102.28781118213783</v>
      </c>
      <c r="X585">
        <v>0.10719479773704345</v>
      </c>
      <c r="Y585">
        <v>0.20990115535450277</v>
      </c>
      <c r="Z585">
        <v>0.32471311730134028</v>
      </c>
      <c r="AA585">
        <v>195.2387978507663</v>
      </c>
      <c r="AB585">
        <v>8.6790634558445277</v>
      </c>
      <c r="AC585">
        <v>1.4673440160045728</v>
      </c>
      <c r="AD585">
        <v>3.1465544852815097</v>
      </c>
      <c r="AE585">
        <v>1.4673009213461274</v>
      </c>
      <c r="AF585">
        <v>159.94999999999999</v>
      </c>
      <c r="AG585">
        <v>2.4781831629171053E-2</v>
      </c>
      <c r="AH585">
        <v>7.1584999999999992</v>
      </c>
      <c r="AI585">
        <v>3.3325047823431455</v>
      </c>
      <c r="AJ585">
        <v>-63710.353999999992</v>
      </c>
      <c r="AK585">
        <v>0.46535614785353119</v>
      </c>
      <c r="AL585">
        <v>14434689.26</v>
      </c>
      <c r="AM585">
        <v>1120.1026763499999</v>
      </c>
    </row>
    <row r="586" spans="1:39" ht="15" x14ac:dyDescent="0.25">
      <c r="A586" t="s">
        <v>767</v>
      </c>
      <c r="B586">
        <v>630533.9</v>
      </c>
      <c r="C586">
        <v>0.33512626731872841</v>
      </c>
      <c r="D586">
        <v>570044.94999999995</v>
      </c>
      <c r="E586">
        <v>3.3761777737915106E-3</v>
      </c>
      <c r="F586">
        <v>0.6981182969962263</v>
      </c>
      <c r="G586">
        <v>45.4</v>
      </c>
      <c r="H586">
        <v>46.555999999999997</v>
      </c>
      <c r="I586">
        <v>0</v>
      </c>
      <c r="J586">
        <v>28.055000000000021</v>
      </c>
      <c r="K586">
        <v>10427.933866283734</v>
      </c>
      <c r="L586">
        <v>1417.7692847000001</v>
      </c>
      <c r="M586">
        <v>1640.1606625537424</v>
      </c>
      <c r="N586">
        <v>0.31059164668190525</v>
      </c>
      <c r="O586">
        <v>0.12325753081678396</v>
      </c>
      <c r="P586">
        <v>2.9889370193942944E-3</v>
      </c>
      <c r="Q586">
        <v>9013.997638182942</v>
      </c>
      <c r="R586">
        <v>88.822500000000005</v>
      </c>
      <c r="S586">
        <v>54920.007937178074</v>
      </c>
      <c r="T586">
        <v>12.478257198345014</v>
      </c>
      <c r="U586">
        <v>15.961825941625154</v>
      </c>
      <c r="V586">
        <v>11.1965</v>
      </c>
      <c r="W586">
        <v>126.62611393739117</v>
      </c>
      <c r="X586">
        <v>0.11687687428714627</v>
      </c>
      <c r="Y586">
        <v>0.16548845451235014</v>
      </c>
      <c r="Z586">
        <v>0.28848142878175442</v>
      </c>
      <c r="AA586">
        <v>165.90894057192997</v>
      </c>
      <c r="AB586">
        <v>5.883194907248769</v>
      </c>
      <c r="AC586">
        <v>1.2182083435719491</v>
      </c>
      <c r="AD586">
        <v>3.0688946886454676</v>
      </c>
      <c r="AE586">
        <v>1.1261409580481327</v>
      </c>
      <c r="AF586">
        <v>74.95</v>
      </c>
      <c r="AG586">
        <v>3.6003694934966253E-2</v>
      </c>
      <c r="AH586">
        <v>16.799473684210525</v>
      </c>
      <c r="AI586">
        <v>3.6959889038756466</v>
      </c>
      <c r="AJ586">
        <v>-12936.65850000002</v>
      </c>
      <c r="AK586">
        <v>0.41099540874167362</v>
      </c>
      <c r="AL586">
        <v>14784404.338499999</v>
      </c>
      <c r="AM586">
        <v>1417.7692847000001</v>
      </c>
    </row>
    <row r="587" spans="1:39" ht="15" x14ac:dyDescent="0.25">
      <c r="A587" t="s">
        <v>768</v>
      </c>
      <c r="B587">
        <v>624163.9</v>
      </c>
      <c r="C587">
        <v>0.43525283269078124</v>
      </c>
      <c r="D587">
        <v>608351.44999999995</v>
      </c>
      <c r="E587">
        <v>2.1800407106632768E-3</v>
      </c>
      <c r="F587">
        <v>0.66922039616570772</v>
      </c>
      <c r="G587">
        <v>38.4</v>
      </c>
      <c r="H587">
        <v>32.232500000000002</v>
      </c>
      <c r="I587">
        <v>0</v>
      </c>
      <c r="J587">
        <v>40.799999999999997</v>
      </c>
      <c r="K587">
        <v>10741.050565060532</v>
      </c>
      <c r="L587">
        <v>1040.18847005</v>
      </c>
      <c r="M587">
        <v>1208.3555454335092</v>
      </c>
      <c r="N587">
        <v>0.29488367856572745</v>
      </c>
      <c r="O587">
        <v>0.13136465850600304</v>
      </c>
      <c r="P587">
        <v>3.9003009231634578E-3</v>
      </c>
      <c r="Q587">
        <v>9246.2164767834802</v>
      </c>
      <c r="R587">
        <v>68.854500000000002</v>
      </c>
      <c r="S587">
        <v>53666.125670798574</v>
      </c>
      <c r="T587">
        <v>12.919271797776471</v>
      </c>
      <c r="U587">
        <v>15.107051391702793</v>
      </c>
      <c r="V587">
        <v>9.4509999999999987</v>
      </c>
      <c r="W587">
        <v>110.06120728494339</v>
      </c>
      <c r="X587">
        <v>0.11923857988071351</v>
      </c>
      <c r="Y587">
        <v>0.15909482096213884</v>
      </c>
      <c r="Z587">
        <v>0.28309974162701423</v>
      </c>
      <c r="AA587">
        <v>168.44822361045553</v>
      </c>
      <c r="AB587">
        <v>6.3077023780104664</v>
      </c>
      <c r="AC587">
        <v>1.3546016531416025</v>
      </c>
      <c r="AD587">
        <v>3.0327309481508458</v>
      </c>
      <c r="AE587">
        <v>1.2852957237190727</v>
      </c>
      <c r="AF587">
        <v>74.55</v>
      </c>
      <c r="AG587">
        <v>2.8755930604057012E-2</v>
      </c>
      <c r="AH587">
        <v>10.576499999999999</v>
      </c>
      <c r="AI587">
        <v>3.6553988915934013</v>
      </c>
      <c r="AJ587">
        <v>-21168.854999999981</v>
      </c>
      <c r="AK587">
        <v>0.42533905202439981</v>
      </c>
      <c r="AL587">
        <v>11172716.954</v>
      </c>
      <c r="AM587">
        <v>1040.18847005</v>
      </c>
    </row>
    <row r="588" spans="1:39" ht="15" x14ac:dyDescent="0.25">
      <c r="A588" t="s">
        <v>769</v>
      </c>
      <c r="B588">
        <v>563777.47619047621</v>
      </c>
      <c r="C588">
        <v>0.41316922294921588</v>
      </c>
      <c r="D588">
        <v>586890.23809523811</v>
      </c>
      <c r="E588">
        <v>1.4551487534718102E-3</v>
      </c>
      <c r="F588">
        <v>0.68819157622372873</v>
      </c>
      <c r="G588">
        <v>48.952380952380949</v>
      </c>
      <c r="H588">
        <v>24.299999999999997</v>
      </c>
      <c r="I588">
        <v>0</v>
      </c>
      <c r="J588">
        <v>36.713809523809516</v>
      </c>
      <c r="K588">
        <v>10327.457482870541</v>
      </c>
      <c r="L588">
        <v>1132.5668707142859</v>
      </c>
      <c r="M588">
        <v>1326.6824747602475</v>
      </c>
      <c r="N588">
        <v>0.31994135217736813</v>
      </c>
      <c r="O588">
        <v>0.13778383286997825</v>
      </c>
      <c r="P588">
        <v>1.9662344096084139E-3</v>
      </c>
      <c r="Q588">
        <v>8816.3795228570216</v>
      </c>
      <c r="R588">
        <v>71.517142857142858</v>
      </c>
      <c r="S588">
        <v>54563.131829864309</v>
      </c>
      <c r="T588">
        <v>13.665721172412876</v>
      </c>
      <c r="U588">
        <v>15.836299179018019</v>
      </c>
      <c r="V588">
        <v>9.9723809523809539</v>
      </c>
      <c r="W588">
        <v>113.57035758284786</v>
      </c>
      <c r="X588">
        <v>0.11523081417369779</v>
      </c>
      <c r="Y588">
        <v>0.17174221662216929</v>
      </c>
      <c r="Z588">
        <v>0.29239411506816221</v>
      </c>
      <c r="AA588">
        <v>177.53283688847472</v>
      </c>
      <c r="AB588">
        <v>5.933468069525941</v>
      </c>
      <c r="AC588">
        <v>1.3288139727322501</v>
      </c>
      <c r="AD588">
        <v>2.7475008170662161</v>
      </c>
      <c r="AE588">
        <v>1.2942771594661868</v>
      </c>
      <c r="AF588">
        <v>76</v>
      </c>
      <c r="AG588">
        <v>2.4922892777779867E-2</v>
      </c>
      <c r="AH588">
        <v>9.0466666666666669</v>
      </c>
      <c r="AI588">
        <v>3.4821327566365441</v>
      </c>
      <c r="AJ588">
        <v>-13717.558571428468</v>
      </c>
      <c r="AK588">
        <v>0.46631699976541041</v>
      </c>
      <c r="AL588">
        <v>11696536.203809526</v>
      </c>
      <c r="AM588">
        <v>1132.5668707142859</v>
      </c>
    </row>
    <row r="589" spans="1:39" ht="15" x14ac:dyDescent="0.25">
      <c r="A589" t="s">
        <v>770</v>
      </c>
      <c r="B589">
        <v>286379.09999999998</v>
      </c>
      <c r="C589">
        <v>0.40452509707826895</v>
      </c>
      <c r="D589">
        <v>328288.90000000002</v>
      </c>
      <c r="E589">
        <v>1.4483980454126487E-3</v>
      </c>
      <c r="F589">
        <v>0.71890893178385951</v>
      </c>
      <c r="G589">
        <v>55.95</v>
      </c>
      <c r="H589">
        <v>31.078499999999998</v>
      </c>
      <c r="I589">
        <v>0</v>
      </c>
      <c r="J589">
        <v>75.864500000000021</v>
      </c>
      <c r="K589">
        <v>10535.091289059223</v>
      </c>
      <c r="L589">
        <v>1339.4758916000001</v>
      </c>
      <c r="M589">
        <v>1574.3340696347871</v>
      </c>
      <c r="N589">
        <v>0.3286807901216578</v>
      </c>
      <c r="O589">
        <v>0.13255830624760759</v>
      </c>
      <c r="P589">
        <v>2.0044793018206791E-3</v>
      </c>
      <c r="Q589">
        <v>8963.4729182819319</v>
      </c>
      <c r="R589">
        <v>84.85</v>
      </c>
      <c r="S589">
        <v>55391.366499705364</v>
      </c>
      <c r="T589">
        <v>13.256923983500295</v>
      </c>
      <c r="U589">
        <v>15.786398251031232</v>
      </c>
      <c r="V589">
        <v>11.4895</v>
      </c>
      <c r="W589">
        <v>116.58260947821924</v>
      </c>
      <c r="X589">
        <v>0.11680642699997372</v>
      </c>
      <c r="Y589">
        <v>0.16883393670924415</v>
      </c>
      <c r="Z589">
        <v>0.29236668211399885</v>
      </c>
      <c r="AA589">
        <v>180.8767903322225</v>
      </c>
      <c r="AB589">
        <v>6.1119578867599929</v>
      </c>
      <c r="AC589">
        <v>1.3264299317195261</v>
      </c>
      <c r="AD589">
        <v>2.6668175388733948</v>
      </c>
      <c r="AE589">
        <v>1.2048928654935307</v>
      </c>
      <c r="AF589">
        <v>81.849999999999994</v>
      </c>
      <c r="AG589">
        <v>1.9090750258103445E-2</v>
      </c>
      <c r="AH589">
        <v>9.7619999999999987</v>
      </c>
      <c r="AI589">
        <v>3.4235878134994344</v>
      </c>
      <c r="AJ589">
        <v>4876.5489999998827</v>
      </c>
      <c r="AK589">
        <v>0.46399118035458931</v>
      </c>
      <c r="AL589">
        <v>14111500.797499999</v>
      </c>
      <c r="AM589">
        <v>1339.4758916000001</v>
      </c>
    </row>
    <row r="590" spans="1:39" ht="15" x14ac:dyDescent="0.25">
      <c r="A590" t="s">
        <v>771</v>
      </c>
      <c r="B590">
        <v>407483.38095238095</v>
      </c>
      <c r="C590">
        <v>0.38795915136603853</v>
      </c>
      <c r="D590">
        <v>401351.14285714284</v>
      </c>
      <c r="E590">
        <v>3.8811872134858704E-3</v>
      </c>
      <c r="F590">
        <v>0.6897750096005324</v>
      </c>
      <c r="G590">
        <v>48</v>
      </c>
      <c r="H590">
        <v>29.809523809523814</v>
      </c>
      <c r="I590">
        <v>0</v>
      </c>
      <c r="J590">
        <v>40.251428571428562</v>
      </c>
      <c r="K590">
        <v>10211.64786917582</v>
      </c>
      <c r="L590">
        <v>1201.5661428571429</v>
      </c>
      <c r="M590">
        <v>1434.5534198695955</v>
      </c>
      <c r="N590">
        <v>0.37378023182363301</v>
      </c>
      <c r="O590">
        <v>0.14655383983181633</v>
      </c>
      <c r="P590">
        <v>1.0789866352600372E-3</v>
      </c>
      <c r="Q590">
        <v>8553.1637737800829</v>
      </c>
      <c r="R590">
        <v>75.34238095238095</v>
      </c>
      <c r="S590">
        <v>54104.739601438501</v>
      </c>
      <c r="T590">
        <v>12.517459976361875</v>
      </c>
      <c r="U590">
        <v>15.948077664502996</v>
      </c>
      <c r="V590">
        <v>10.696666666666667</v>
      </c>
      <c r="W590">
        <v>112.3308952499666</v>
      </c>
      <c r="X590">
        <v>0.11908904111379595</v>
      </c>
      <c r="Y590">
        <v>0.16249206348596271</v>
      </c>
      <c r="Z590">
        <v>0.28753492292282301</v>
      </c>
      <c r="AA590">
        <v>182.93652383601417</v>
      </c>
      <c r="AB590">
        <v>5.8811526928951938</v>
      </c>
      <c r="AC590">
        <v>1.4204241123895343</v>
      </c>
      <c r="AD590">
        <v>2.6768639088634205</v>
      </c>
      <c r="AE590">
        <v>1.3491463987781758</v>
      </c>
      <c r="AF590">
        <v>91.142857142857139</v>
      </c>
      <c r="AG590">
        <v>1.7061836813693082E-2</v>
      </c>
      <c r="AH590">
        <v>8.9666666666666668</v>
      </c>
      <c r="AI590">
        <v>3.6065963466756972</v>
      </c>
      <c r="AJ590">
        <v>-16442.623809523764</v>
      </c>
      <c r="AK590">
        <v>0.45598821442919202</v>
      </c>
      <c r="AL590">
        <v>12269970.342380952</v>
      </c>
      <c r="AM590">
        <v>1201.5661428571429</v>
      </c>
    </row>
    <row r="591" spans="1:39" ht="15" x14ac:dyDescent="0.25">
      <c r="A591" t="s">
        <v>772</v>
      </c>
      <c r="B591">
        <v>690445.95</v>
      </c>
      <c r="C591">
        <v>0.3840872282231676</v>
      </c>
      <c r="D591">
        <v>619735.1</v>
      </c>
      <c r="E591">
        <v>3.1411342134288539E-3</v>
      </c>
      <c r="F591">
        <v>0.69323485146878194</v>
      </c>
      <c r="G591">
        <v>63.2</v>
      </c>
      <c r="H591">
        <v>28.540500000000002</v>
      </c>
      <c r="I591">
        <v>0</v>
      </c>
      <c r="J591">
        <v>19.277000000000015</v>
      </c>
      <c r="K591">
        <v>10583.748110506051</v>
      </c>
      <c r="L591">
        <v>1418.7091616999999</v>
      </c>
      <c r="M591">
        <v>1696.829645759911</v>
      </c>
      <c r="N591">
        <v>0.40762575876160279</v>
      </c>
      <c r="O591">
        <v>0.14368470078513909</v>
      </c>
      <c r="P591">
        <v>2.4206267519164635E-3</v>
      </c>
      <c r="Q591">
        <v>8849.008765859664</v>
      </c>
      <c r="R591">
        <v>90.072500000000005</v>
      </c>
      <c r="S591">
        <v>54645.862194343448</v>
      </c>
      <c r="T591">
        <v>14.166365982958173</v>
      </c>
      <c r="U591">
        <v>15.750747028227263</v>
      </c>
      <c r="V591">
        <v>11.538500000000001</v>
      </c>
      <c r="W591">
        <v>122.9543841660528</v>
      </c>
      <c r="X591">
        <v>0.11227769596867146</v>
      </c>
      <c r="Y591">
        <v>0.18261192132975781</v>
      </c>
      <c r="Z591">
        <v>0.30056996748071357</v>
      </c>
      <c r="AA591">
        <v>177.99271818151394</v>
      </c>
      <c r="AB591">
        <v>5.5582716015648659</v>
      </c>
      <c r="AC591">
        <v>1.264562194900283</v>
      </c>
      <c r="AD591">
        <v>2.8287233996211789</v>
      </c>
      <c r="AE591">
        <v>1.3318719184465508</v>
      </c>
      <c r="AF591">
        <v>105.35</v>
      </c>
      <c r="AG591">
        <v>1.8066506306410064E-2</v>
      </c>
      <c r="AH591">
        <v>8.7010000000000005</v>
      </c>
      <c r="AI591">
        <v>3.2860967210628242</v>
      </c>
      <c r="AJ591">
        <v>-18007.933999999892</v>
      </c>
      <c r="AK591">
        <v>0.49291815326126404</v>
      </c>
      <c r="AL591">
        <v>15015260.409499999</v>
      </c>
      <c r="AM591">
        <v>1418.7091616999999</v>
      </c>
    </row>
    <row r="592" spans="1:39" ht="15" x14ac:dyDescent="0.25">
      <c r="A592" t="s">
        <v>773</v>
      </c>
      <c r="B592">
        <v>650412.1</v>
      </c>
      <c r="C592">
        <v>0.33987298872147764</v>
      </c>
      <c r="D592">
        <v>611687.6</v>
      </c>
      <c r="E592">
        <v>4.1320218627955759E-3</v>
      </c>
      <c r="F592">
        <v>0.7004197268820912</v>
      </c>
      <c r="G592">
        <v>53.55</v>
      </c>
      <c r="H592">
        <v>42.232999999999997</v>
      </c>
      <c r="I592">
        <v>2.8999999999999998E-2</v>
      </c>
      <c r="J592">
        <v>43.082500000000039</v>
      </c>
      <c r="K592">
        <v>10298.663192951726</v>
      </c>
      <c r="L592">
        <v>1644.8156806500003</v>
      </c>
      <c r="M592">
        <v>1935.3194037034991</v>
      </c>
      <c r="N592">
        <v>0.36772989175357057</v>
      </c>
      <c r="O592">
        <v>0.12789538780835794</v>
      </c>
      <c r="P592">
        <v>3.3074913280557554E-3</v>
      </c>
      <c r="Q592">
        <v>8752.7684975844968</v>
      </c>
      <c r="R592">
        <v>101.22200000000001</v>
      </c>
      <c r="S592">
        <v>54688.868966232629</v>
      </c>
      <c r="T592">
        <v>12.896899883424551</v>
      </c>
      <c r="U592">
        <v>16.249586855130307</v>
      </c>
      <c r="V592">
        <v>12.122499999999999</v>
      </c>
      <c r="W592">
        <v>135.68287734790681</v>
      </c>
      <c r="X592">
        <v>0.11614063061726587</v>
      </c>
      <c r="Y592">
        <v>0.17349209739985202</v>
      </c>
      <c r="Z592">
        <v>0.29505048329163303</v>
      </c>
      <c r="AA592">
        <v>155.32156764157364</v>
      </c>
      <c r="AB592">
        <v>6.5000000156570881</v>
      </c>
      <c r="AC592">
        <v>1.4241602135000504</v>
      </c>
      <c r="AD592">
        <v>3.1847808722054793</v>
      </c>
      <c r="AE592">
        <v>1.3516098835872128</v>
      </c>
      <c r="AF592">
        <v>110.3</v>
      </c>
      <c r="AG592">
        <v>3.0317036313975265E-2</v>
      </c>
      <c r="AH592">
        <v>11.781499999999999</v>
      </c>
      <c r="AI592">
        <v>3.4465524022460565</v>
      </c>
      <c r="AJ592">
        <v>-15618.975499999942</v>
      </c>
      <c r="AK592">
        <v>0.46184911513396132</v>
      </c>
      <c r="AL592">
        <v>16939402.7095</v>
      </c>
      <c r="AM592">
        <v>1644.8156806500003</v>
      </c>
    </row>
    <row r="593" spans="1:39" ht="15" x14ac:dyDescent="0.25">
      <c r="A593" t="s">
        <v>774</v>
      </c>
      <c r="B593">
        <v>471046.05</v>
      </c>
      <c r="C593">
        <v>0.49538486969875567</v>
      </c>
      <c r="D593">
        <v>483118.9</v>
      </c>
      <c r="E593">
        <v>1.2750069197989997E-3</v>
      </c>
      <c r="F593">
        <v>0.65511528250237516</v>
      </c>
      <c r="G593">
        <v>23.95</v>
      </c>
      <c r="H593">
        <v>17.3705</v>
      </c>
      <c r="I593">
        <v>0</v>
      </c>
      <c r="J593">
        <v>20.084500000000006</v>
      </c>
      <c r="K593">
        <v>11669.857840861428</v>
      </c>
      <c r="L593">
        <v>715.79300509999996</v>
      </c>
      <c r="M593">
        <v>851.10796887568472</v>
      </c>
      <c r="N593">
        <v>0.3925440150267262</v>
      </c>
      <c r="O593">
        <v>0.1454769904260971</v>
      </c>
      <c r="P593">
        <v>2.6783708926188267E-3</v>
      </c>
      <c r="Q593">
        <v>9814.5040564413903</v>
      </c>
      <c r="R593">
        <v>51.486000000000004</v>
      </c>
      <c r="S593">
        <v>53454.504350697272</v>
      </c>
      <c r="T593">
        <v>13.464825389426251</v>
      </c>
      <c r="U593">
        <v>13.902672670240456</v>
      </c>
      <c r="V593">
        <v>8.5465</v>
      </c>
      <c r="W593">
        <v>83.752764886210741</v>
      </c>
      <c r="X593">
        <v>0.12135214303947761</v>
      </c>
      <c r="Y593">
        <v>0.16326298157804522</v>
      </c>
      <c r="Z593">
        <v>0.29001994526033859</v>
      </c>
      <c r="AA593">
        <v>200.05113067568305</v>
      </c>
      <c r="AB593">
        <v>5.8740451705085093</v>
      </c>
      <c r="AC593">
        <v>1.3175007716739109</v>
      </c>
      <c r="AD593">
        <v>2.4957594004547636</v>
      </c>
      <c r="AE593">
        <v>1.2599560300975787</v>
      </c>
      <c r="AF593">
        <v>77.349999999999994</v>
      </c>
      <c r="AG593">
        <v>2.8402559641306925E-2</v>
      </c>
      <c r="AH593">
        <v>5.23</v>
      </c>
      <c r="AI593">
        <v>3.6235165550631936</v>
      </c>
      <c r="AJ593">
        <v>-3603.6210000000428</v>
      </c>
      <c r="AK593">
        <v>0.52254360253674348</v>
      </c>
      <c r="AL593">
        <v>8353202.6129999999</v>
      </c>
      <c r="AM593">
        <v>715.79300509999996</v>
      </c>
    </row>
    <row r="594" spans="1:39" ht="15" x14ac:dyDescent="0.25">
      <c r="A594" t="s">
        <v>775</v>
      </c>
      <c r="B594">
        <v>433861.7</v>
      </c>
      <c r="C594">
        <v>0.46434748129000969</v>
      </c>
      <c r="D594">
        <v>512427.6</v>
      </c>
      <c r="E594">
        <v>3.0935628832676862E-3</v>
      </c>
      <c r="F594">
        <v>0.6656982781855767</v>
      </c>
      <c r="G594">
        <v>27.722222222222221</v>
      </c>
      <c r="H594">
        <v>17.517499999999998</v>
      </c>
      <c r="I594">
        <v>0</v>
      </c>
      <c r="J594">
        <v>28.983000000000018</v>
      </c>
      <c r="K594">
        <v>11804.642849569276</v>
      </c>
      <c r="L594">
        <v>731.72837485000002</v>
      </c>
      <c r="M594">
        <v>870.77666087660873</v>
      </c>
      <c r="N594">
        <v>0.40065361645993031</v>
      </c>
      <c r="O594">
        <v>0.14864601420205537</v>
      </c>
      <c r="P594">
        <v>3.5764882707144891E-3</v>
      </c>
      <c r="Q594">
        <v>9919.6412996466352</v>
      </c>
      <c r="R594">
        <v>51.352499999999999</v>
      </c>
      <c r="S594">
        <v>53499.036074193078</v>
      </c>
      <c r="T594">
        <v>13.705272382065139</v>
      </c>
      <c r="U594">
        <v>14.249128569203059</v>
      </c>
      <c r="V594">
        <v>7.2389999999999999</v>
      </c>
      <c r="W594">
        <v>101.08141661141039</v>
      </c>
      <c r="X594">
        <v>0.11747842460291573</v>
      </c>
      <c r="Y594">
        <v>0.17191905329612661</v>
      </c>
      <c r="Z594">
        <v>0.29578039045289367</v>
      </c>
      <c r="AA594">
        <v>210.35927441183881</v>
      </c>
      <c r="AB594">
        <v>6.9416870460679601</v>
      </c>
      <c r="AC594">
        <v>1.3568680017034174</v>
      </c>
      <c r="AD594">
        <v>2.6102565423546471</v>
      </c>
      <c r="AE594">
        <v>1.3853972311185005</v>
      </c>
      <c r="AF594">
        <v>91.8</v>
      </c>
      <c r="AG594">
        <v>2.8372294963914729E-2</v>
      </c>
      <c r="AH594">
        <v>4.7904999999999998</v>
      </c>
      <c r="AI594">
        <v>3.4402830848076826</v>
      </c>
      <c r="AJ594">
        <v>-17413.636500000022</v>
      </c>
      <c r="AK594">
        <v>0.5122316659119297</v>
      </c>
      <c r="AL594">
        <v>8637792.1280000005</v>
      </c>
      <c r="AM594">
        <v>731.72837485000002</v>
      </c>
    </row>
    <row r="595" spans="1:39" ht="15" x14ac:dyDescent="0.25">
      <c r="A595" t="s">
        <v>776</v>
      </c>
      <c r="B595">
        <v>463096.65</v>
      </c>
      <c r="C595">
        <v>0.51636206480169899</v>
      </c>
      <c r="D595">
        <v>458725.35</v>
      </c>
      <c r="E595">
        <v>2.2092724541646399E-3</v>
      </c>
      <c r="F595">
        <v>0.6505528730185639</v>
      </c>
      <c r="G595">
        <v>19.3</v>
      </c>
      <c r="H595">
        <v>15.876500000000002</v>
      </c>
      <c r="I595">
        <v>0</v>
      </c>
      <c r="J595">
        <v>12.251500000000007</v>
      </c>
      <c r="K595">
        <v>11834.031379472724</v>
      </c>
      <c r="L595">
        <v>674.76093639999988</v>
      </c>
      <c r="M595">
        <v>799.00826415782194</v>
      </c>
      <c r="N595">
        <v>0.39945703842615027</v>
      </c>
      <c r="O595">
        <v>0.1398089689413739</v>
      </c>
      <c r="P595">
        <v>3.9864583215964595E-3</v>
      </c>
      <c r="Q595">
        <v>9993.8166514667682</v>
      </c>
      <c r="R595">
        <v>49.642499999999998</v>
      </c>
      <c r="S595">
        <v>51644.590824394414</v>
      </c>
      <c r="T595">
        <v>12.996928035453491</v>
      </c>
      <c r="U595">
        <v>13.592404419600141</v>
      </c>
      <c r="V595">
        <v>8.5130000000000017</v>
      </c>
      <c r="W595">
        <v>79.262414706918833</v>
      </c>
      <c r="X595">
        <v>0.12011285952524661</v>
      </c>
      <c r="Y595">
        <v>0.16725850020499197</v>
      </c>
      <c r="Z595">
        <v>0.29396330433266393</v>
      </c>
      <c r="AA595">
        <v>201.76264311675405</v>
      </c>
      <c r="AB595">
        <v>6.0898840434826838</v>
      </c>
      <c r="AC595">
        <v>1.4814211238229622</v>
      </c>
      <c r="AD595">
        <v>2.4374044624877564</v>
      </c>
      <c r="AE595">
        <v>1.2443626473912026</v>
      </c>
      <c r="AF595">
        <v>79.599999999999994</v>
      </c>
      <c r="AG595">
        <v>3.5474238958257839E-2</v>
      </c>
      <c r="AH595">
        <v>4.6614999999999993</v>
      </c>
      <c r="AI595">
        <v>3.3698505176916651</v>
      </c>
      <c r="AJ595">
        <v>-1931.1130000000703</v>
      </c>
      <c r="AK595">
        <v>0.59218957016209517</v>
      </c>
      <c r="AL595">
        <v>7985142.0950000007</v>
      </c>
      <c r="AM595">
        <v>674.76093639999988</v>
      </c>
    </row>
    <row r="596" spans="1:39" ht="15" x14ac:dyDescent="0.25">
      <c r="A596" t="s">
        <v>777</v>
      </c>
      <c r="B596">
        <v>330341.25</v>
      </c>
      <c r="C596">
        <v>0.51259299157828953</v>
      </c>
      <c r="D596">
        <v>303419</v>
      </c>
      <c r="E596">
        <v>1.1312517025666284E-3</v>
      </c>
      <c r="F596">
        <v>0.65861316491639588</v>
      </c>
      <c r="G596">
        <v>16.850000000000001</v>
      </c>
      <c r="H596">
        <v>12.718</v>
      </c>
      <c r="I596">
        <v>0.15</v>
      </c>
      <c r="J596">
        <v>48.728000000000009</v>
      </c>
      <c r="K596">
        <v>11664.783856489048</v>
      </c>
      <c r="L596">
        <v>699.58304824999993</v>
      </c>
      <c r="M596">
        <v>829.58344894635923</v>
      </c>
      <c r="N596">
        <v>0.38684401619933051</v>
      </c>
      <c r="O596">
        <v>0.14179503734137255</v>
      </c>
      <c r="P596">
        <v>1.4687808725073691E-3</v>
      </c>
      <c r="Q596">
        <v>9836.8465015358015</v>
      </c>
      <c r="R596">
        <v>48.575000000000003</v>
      </c>
      <c r="S596">
        <v>54039.476067936172</v>
      </c>
      <c r="T596">
        <v>12.857436953165207</v>
      </c>
      <c r="U596">
        <v>14.402121425630467</v>
      </c>
      <c r="V596">
        <v>8.0389999999999997</v>
      </c>
      <c r="W596">
        <v>87.023640782435635</v>
      </c>
      <c r="X596">
        <v>0.11623120662651372</v>
      </c>
      <c r="Y596">
        <v>0.16537749506318189</v>
      </c>
      <c r="Z596">
        <v>0.28596275787949454</v>
      </c>
      <c r="AA596">
        <v>196.85611357293203</v>
      </c>
      <c r="AB596">
        <v>6.2968661866491624</v>
      </c>
      <c r="AC596">
        <v>1.5615579789597813</v>
      </c>
      <c r="AD596">
        <v>2.4661992655964542</v>
      </c>
      <c r="AE596">
        <v>1.2345731428639428</v>
      </c>
      <c r="AF596">
        <v>68.8</v>
      </c>
      <c r="AG596">
        <v>3.5041785123203703E-2</v>
      </c>
      <c r="AH596">
        <v>6.706999999999999</v>
      </c>
      <c r="AI596">
        <v>3.5229974589721307</v>
      </c>
      <c r="AJ596">
        <v>-10895.606500000111</v>
      </c>
      <c r="AK596">
        <v>0.55312827781439411</v>
      </c>
      <c r="AL596">
        <v>8160485.0474999994</v>
      </c>
      <c r="AM596">
        <v>699.58304824999993</v>
      </c>
    </row>
    <row r="597" spans="1:39" ht="15" x14ac:dyDescent="0.25">
      <c r="A597" t="s">
        <v>778</v>
      </c>
      <c r="B597">
        <v>271403.05263157893</v>
      </c>
      <c r="C597">
        <v>0.456064234818438</v>
      </c>
      <c r="D597">
        <v>211273.52631578947</v>
      </c>
      <c r="E597">
        <v>4.5629173566022023E-3</v>
      </c>
      <c r="F597">
        <v>0.6595570214782227</v>
      </c>
      <c r="G597">
        <v>13.789473684210526</v>
      </c>
      <c r="H597">
        <v>12.179499999999999</v>
      </c>
      <c r="I597">
        <v>0</v>
      </c>
      <c r="J597">
        <v>44.836000000000013</v>
      </c>
      <c r="K597">
        <v>12086.711287822345</v>
      </c>
      <c r="L597">
        <v>666.66891995000003</v>
      </c>
      <c r="M597">
        <v>802.75686320473051</v>
      </c>
      <c r="N597">
        <v>0.46400469084894513</v>
      </c>
      <c r="O597">
        <v>0.14271519903333088</v>
      </c>
      <c r="P597">
        <v>2.0042253508686303E-3</v>
      </c>
      <c r="Q597">
        <v>10037.702733343027</v>
      </c>
      <c r="R597">
        <v>47.849000000000004</v>
      </c>
      <c r="S597">
        <v>51338.582833497043</v>
      </c>
      <c r="T597">
        <v>11.918744383372694</v>
      </c>
      <c r="U597">
        <v>13.932765991974758</v>
      </c>
      <c r="V597">
        <v>8.3655000000000008</v>
      </c>
      <c r="W597">
        <v>79.692656738987537</v>
      </c>
      <c r="X597">
        <v>0.11447126783794645</v>
      </c>
      <c r="Y597">
        <v>0.16860983964246726</v>
      </c>
      <c r="Z597">
        <v>0.29153369805329332</v>
      </c>
      <c r="AA597">
        <v>203.25051302850969</v>
      </c>
      <c r="AB597">
        <v>7.1251846778764394</v>
      </c>
      <c r="AC597">
        <v>1.6850269961505764</v>
      </c>
      <c r="AD597">
        <v>2.591146893597676</v>
      </c>
      <c r="AE597">
        <v>1.1166597681034089</v>
      </c>
      <c r="AF597">
        <v>56.5</v>
      </c>
      <c r="AG597">
        <v>3.5706896783301002E-2</v>
      </c>
      <c r="AH597">
        <v>10.544000000000002</v>
      </c>
      <c r="AI597">
        <v>3.459228919151061</v>
      </c>
      <c r="AJ597">
        <v>-9624.4529999999795</v>
      </c>
      <c r="AK597">
        <v>0.5649451738610165</v>
      </c>
      <c r="AL597">
        <v>8057834.7600000007</v>
      </c>
      <c r="AM597">
        <v>666.66891995000003</v>
      </c>
    </row>
    <row r="598" spans="1:39" ht="15" x14ac:dyDescent="0.25">
      <c r="A598" t="s">
        <v>779</v>
      </c>
      <c r="B598">
        <v>376760.05</v>
      </c>
      <c r="C598">
        <v>0.38453467820152143</v>
      </c>
      <c r="D598">
        <v>355384.45</v>
      </c>
      <c r="E598">
        <v>5.6256440135926218E-3</v>
      </c>
      <c r="F598">
        <v>0.68941299824134117</v>
      </c>
      <c r="G598">
        <v>38.9</v>
      </c>
      <c r="H598">
        <v>38.944499999999998</v>
      </c>
      <c r="I598">
        <v>0</v>
      </c>
      <c r="J598">
        <v>59.452999999999946</v>
      </c>
      <c r="K598">
        <v>10565.572431722157</v>
      </c>
      <c r="L598">
        <v>1447.2650408500001</v>
      </c>
      <c r="M598">
        <v>1677.2615093547206</v>
      </c>
      <c r="N598">
        <v>0.28550579167401163</v>
      </c>
      <c r="O598">
        <v>0.1215632758576627</v>
      </c>
      <c r="P598">
        <v>5.1304608281280044E-3</v>
      </c>
      <c r="Q598">
        <v>9116.7558139951907</v>
      </c>
      <c r="R598">
        <v>90.038499999999999</v>
      </c>
      <c r="S598">
        <v>57122.763018042278</v>
      </c>
      <c r="T598">
        <v>13.581967713811313</v>
      </c>
      <c r="U598">
        <v>16.073846641714372</v>
      </c>
      <c r="V598">
        <v>12.2165</v>
      </c>
      <c r="W598">
        <v>118.468058842549</v>
      </c>
      <c r="X598">
        <v>0.11833218126402996</v>
      </c>
      <c r="Y598">
        <v>0.14966592326075279</v>
      </c>
      <c r="Z598">
        <v>0.2806561766522363</v>
      </c>
      <c r="AA598">
        <v>166.58507128618453</v>
      </c>
      <c r="AB598">
        <v>6.1781360804088887</v>
      </c>
      <c r="AC598">
        <v>1.3698556800235595</v>
      </c>
      <c r="AD598">
        <v>3.0516702285738582</v>
      </c>
      <c r="AE598">
        <v>1.1984198044096721</v>
      </c>
      <c r="AF598">
        <v>75.099999999999994</v>
      </c>
      <c r="AG598">
        <v>1.9045520331461972E-2</v>
      </c>
      <c r="AH598">
        <v>13.685999999999998</v>
      </c>
      <c r="AI598">
        <v>3.6841257993933874</v>
      </c>
      <c r="AJ598">
        <v>-12877.413999999873</v>
      </c>
      <c r="AK598">
        <v>0.40891841965985204</v>
      </c>
      <c r="AL598">
        <v>15291183.617000002</v>
      </c>
      <c r="AM598">
        <v>1447.2650408500001</v>
      </c>
    </row>
    <row r="599" spans="1:39" ht="15" x14ac:dyDescent="0.25">
      <c r="A599" t="s">
        <v>780</v>
      </c>
      <c r="B599">
        <v>506221.6</v>
      </c>
      <c r="C599">
        <v>0.4708051807921993</v>
      </c>
      <c r="D599">
        <v>542607.80000000005</v>
      </c>
      <c r="E599">
        <v>2.7029152325476918E-3</v>
      </c>
      <c r="F599">
        <v>0.69522233575305636</v>
      </c>
      <c r="G599">
        <v>44</v>
      </c>
      <c r="H599">
        <v>20.913</v>
      </c>
      <c r="I599">
        <v>0</v>
      </c>
      <c r="J599">
        <v>54.049999999999983</v>
      </c>
      <c r="K599">
        <v>10635.907192085146</v>
      </c>
      <c r="L599">
        <v>1077.7519951500001</v>
      </c>
      <c r="M599">
        <v>1272.1865411005863</v>
      </c>
      <c r="N599">
        <v>0.33403306518573883</v>
      </c>
      <c r="O599">
        <v>0.13832124558419567</v>
      </c>
      <c r="P599">
        <v>2.1928333333041759E-3</v>
      </c>
      <c r="Q599">
        <v>9010.369019140313</v>
      </c>
      <c r="R599">
        <v>68.978999999999999</v>
      </c>
      <c r="S599">
        <v>53926.230446947615</v>
      </c>
      <c r="T599">
        <v>11.729656852085416</v>
      </c>
      <c r="U599">
        <v>15.624349369373284</v>
      </c>
      <c r="V599">
        <v>10.709999999999999</v>
      </c>
      <c r="W599">
        <v>100.63043838935573</v>
      </c>
      <c r="X599">
        <v>0.11867513913411078</v>
      </c>
      <c r="Y599">
        <v>0.16142820686706866</v>
      </c>
      <c r="Z599">
        <v>0.28702921092380784</v>
      </c>
      <c r="AA599">
        <v>184.71633631473128</v>
      </c>
      <c r="AB599">
        <v>6.0889137520695353</v>
      </c>
      <c r="AC599">
        <v>1.4277218698763905</v>
      </c>
      <c r="AD599">
        <v>2.6186566624003413</v>
      </c>
      <c r="AE599">
        <v>1.2979490563309315</v>
      </c>
      <c r="AF599">
        <v>107.9</v>
      </c>
      <c r="AG599">
        <v>7.1143709248592396E-2</v>
      </c>
      <c r="AH599">
        <v>5.8115000000000006</v>
      </c>
      <c r="AI599">
        <v>3.7018078013532221</v>
      </c>
      <c r="AJ599">
        <v>-13994.824499999871</v>
      </c>
      <c r="AK599">
        <v>0.46675910396764486</v>
      </c>
      <c r="AL599">
        <v>11462870.1965</v>
      </c>
      <c r="AM599">
        <v>1077.7519951500001</v>
      </c>
    </row>
    <row r="600" spans="1:39" ht="15" x14ac:dyDescent="0.25">
      <c r="A600" t="s">
        <v>781</v>
      </c>
      <c r="B600">
        <v>244260.61904761905</v>
      </c>
      <c r="C600">
        <v>0.37973528381634786</v>
      </c>
      <c r="D600">
        <v>233010.14285714287</v>
      </c>
      <c r="E600">
        <v>4.8777456102603554E-3</v>
      </c>
      <c r="F600">
        <v>0.74711754900161098</v>
      </c>
      <c r="G600">
        <v>41.714285714285715</v>
      </c>
      <c r="H600">
        <v>50.924285714285709</v>
      </c>
      <c r="I600">
        <v>7.5238095238095243E-2</v>
      </c>
      <c r="J600">
        <v>89.235714285714323</v>
      </c>
      <c r="K600">
        <v>10382.744434158196</v>
      </c>
      <c r="L600">
        <v>1928.3826238095235</v>
      </c>
      <c r="M600">
        <v>2297.4124651996781</v>
      </c>
      <c r="N600">
        <v>0.3938647929016636</v>
      </c>
      <c r="O600">
        <v>0.13236929279034529</v>
      </c>
      <c r="P600">
        <v>1.2419589343945426E-2</v>
      </c>
      <c r="Q600">
        <v>8714.9801167921833</v>
      </c>
      <c r="R600">
        <v>117.2352380952381</v>
      </c>
      <c r="S600">
        <v>58002.558518891608</v>
      </c>
      <c r="T600">
        <v>13.564506039952233</v>
      </c>
      <c r="U600">
        <v>16.44883104381098</v>
      </c>
      <c r="V600">
        <v>14.086666666666666</v>
      </c>
      <c r="W600">
        <v>136.89417585017918</v>
      </c>
      <c r="X600">
        <v>0.11489927004836592</v>
      </c>
      <c r="Y600">
        <v>0.15708066566342896</v>
      </c>
      <c r="Z600">
        <v>0.27869057643976164</v>
      </c>
      <c r="AA600">
        <v>161.87155072867861</v>
      </c>
      <c r="AB600">
        <v>6.3875365544313505</v>
      </c>
      <c r="AC600">
        <v>1.3857688192317621</v>
      </c>
      <c r="AD600">
        <v>3.1380888601278136</v>
      </c>
      <c r="AE600">
        <v>1.1662691069501161</v>
      </c>
      <c r="AF600">
        <v>52.047619047619051</v>
      </c>
      <c r="AG600">
        <v>2.7993721604287883E-2</v>
      </c>
      <c r="AH600">
        <v>27.707142857142852</v>
      </c>
      <c r="AI600">
        <v>3.3827209908787395</v>
      </c>
      <c r="AJ600">
        <v>8665.4957142858766</v>
      </c>
      <c r="AK600">
        <v>0.48541240467706365</v>
      </c>
      <c r="AL600">
        <v>20021903.954285711</v>
      </c>
      <c r="AM600">
        <v>1928.3826238095235</v>
      </c>
    </row>
    <row r="601" spans="1:39" ht="15" x14ac:dyDescent="0.25">
      <c r="A601" t="s">
        <v>782</v>
      </c>
      <c r="B601">
        <v>677978.78947368416</v>
      </c>
      <c r="C601">
        <v>0.36840392045328613</v>
      </c>
      <c r="D601">
        <v>620915.10526315786</v>
      </c>
      <c r="E601">
        <v>6.376042622572773E-3</v>
      </c>
      <c r="F601">
        <v>0.628878427053847</v>
      </c>
      <c r="G601">
        <v>14.294117647058824</v>
      </c>
      <c r="H601">
        <v>14.829999999999998</v>
      </c>
      <c r="I601">
        <v>0.15</v>
      </c>
      <c r="J601">
        <v>51.011999999999986</v>
      </c>
      <c r="K601">
        <v>11018.303613260055</v>
      </c>
      <c r="L601">
        <v>870.44556305000003</v>
      </c>
      <c r="M601">
        <v>1085.5934634653518</v>
      </c>
      <c r="N601">
        <v>0.56756772901330943</v>
      </c>
      <c r="O601">
        <v>0.15884685489752753</v>
      </c>
      <c r="P601">
        <v>1.9233554297568771E-3</v>
      </c>
      <c r="Q601">
        <v>8834.6455789120573</v>
      </c>
      <c r="R601">
        <v>56.988999999999997</v>
      </c>
      <c r="S601">
        <v>51426.136973801964</v>
      </c>
      <c r="T601">
        <v>11.347803962168138</v>
      </c>
      <c r="U601">
        <v>15.273922389408483</v>
      </c>
      <c r="V601">
        <v>9.42</v>
      </c>
      <c r="W601">
        <v>92.403987584925687</v>
      </c>
      <c r="X601">
        <v>0.1154337900152644</v>
      </c>
      <c r="Y601">
        <v>0.18250789308199264</v>
      </c>
      <c r="Z601">
        <v>0.30360813319310892</v>
      </c>
      <c r="AA601">
        <v>189.19850590419986</v>
      </c>
      <c r="AB601">
        <v>6.6731788969378272</v>
      </c>
      <c r="AC601">
        <v>1.545704002137388</v>
      </c>
      <c r="AD601">
        <v>3.076942979713031</v>
      </c>
      <c r="AE601">
        <v>1.0724476257764601</v>
      </c>
      <c r="AF601">
        <v>44.1</v>
      </c>
      <c r="AG601">
        <v>3.1828888477808653E-2</v>
      </c>
      <c r="AH601">
        <v>16.691500000000001</v>
      </c>
      <c r="AI601">
        <v>3.2661369998139818</v>
      </c>
      <c r="AJ601">
        <v>-14525.743000000017</v>
      </c>
      <c r="AK601">
        <v>0.50496329031239762</v>
      </c>
      <c r="AL601">
        <v>9590833.4924999997</v>
      </c>
      <c r="AM601">
        <v>870.44556305000003</v>
      </c>
    </row>
    <row r="602" spans="1:39" ht="15" x14ac:dyDescent="0.25">
      <c r="A602" t="s">
        <v>783</v>
      </c>
      <c r="B602">
        <v>724563</v>
      </c>
      <c r="C602">
        <v>0.35324839336839448</v>
      </c>
      <c r="D602">
        <v>708181.14285714284</v>
      </c>
      <c r="E602">
        <v>2.0423243157130901E-3</v>
      </c>
      <c r="F602">
        <v>0.68299097807634679</v>
      </c>
      <c r="G602">
        <v>24.1</v>
      </c>
      <c r="H602">
        <v>36.227619047619044</v>
      </c>
      <c r="I602">
        <v>6.6666666666666671E-3</v>
      </c>
      <c r="J602">
        <v>57.542857142857144</v>
      </c>
      <c r="K602">
        <v>10768.981881064827</v>
      </c>
      <c r="L602">
        <v>1334.2400411904759</v>
      </c>
      <c r="M602">
        <v>1620.3446157158005</v>
      </c>
      <c r="N602">
        <v>0.46123780779174783</v>
      </c>
      <c r="O602">
        <v>0.14324633888569763</v>
      </c>
      <c r="P602">
        <v>5.409155500012865E-3</v>
      </c>
      <c r="Q602">
        <v>8867.5005854998726</v>
      </c>
      <c r="R602">
        <v>83.037142857142854</v>
      </c>
      <c r="S602">
        <v>56709.763066441854</v>
      </c>
      <c r="T602">
        <v>12.708598561745172</v>
      </c>
      <c r="U602">
        <v>16.067990724173917</v>
      </c>
      <c r="V602">
        <v>11.36</v>
      </c>
      <c r="W602">
        <v>117.45070785127432</v>
      </c>
      <c r="X602">
        <v>0.11534482221429807</v>
      </c>
      <c r="Y602">
        <v>0.16376886414702677</v>
      </c>
      <c r="Z602">
        <v>0.28340675885450822</v>
      </c>
      <c r="AA602">
        <v>170.68139566382689</v>
      </c>
      <c r="AB602">
        <v>6.4397336590602619</v>
      </c>
      <c r="AC602">
        <v>1.4387706408321137</v>
      </c>
      <c r="AD602">
        <v>3.3557176701979308</v>
      </c>
      <c r="AE602">
        <v>0.984621296737624</v>
      </c>
      <c r="AF602">
        <v>30.523809523809526</v>
      </c>
      <c r="AG602">
        <v>4.5149850470072569E-2</v>
      </c>
      <c r="AH602">
        <v>32.183809523809522</v>
      </c>
      <c r="AI602">
        <v>3.3805412655676337</v>
      </c>
      <c r="AJ602">
        <v>4630.0809523810167</v>
      </c>
      <c r="AK602">
        <v>0.4739560682476075</v>
      </c>
      <c r="AL602">
        <v>14368406.828571428</v>
      </c>
      <c r="AM602">
        <v>1334.2400411904759</v>
      </c>
    </row>
    <row r="603" spans="1:39" ht="15" x14ac:dyDescent="0.25">
      <c r="A603" t="s">
        <v>784</v>
      </c>
      <c r="B603">
        <v>391023.38095238095</v>
      </c>
      <c r="C603">
        <v>0.39124480190816863</v>
      </c>
      <c r="D603">
        <v>459976.23809523811</v>
      </c>
      <c r="E603">
        <v>1.5759229697640466E-3</v>
      </c>
      <c r="F603">
        <v>0.71263764978544264</v>
      </c>
      <c r="G603">
        <v>51.55</v>
      </c>
      <c r="H603">
        <v>40.114285714285707</v>
      </c>
      <c r="I603">
        <v>0</v>
      </c>
      <c r="J603">
        <v>56.81380952380951</v>
      </c>
      <c r="K603">
        <v>10321.402086035301</v>
      </c>
      <c r="L603">
        <v>1412.6779069523811</v>
      </c>
      <c r="M603">
        <v>1657.7324313518877</v>
      </c>
      <c r="N603">
        <v>0.29353528531551415</v>
      </c>
      <c r="O603">
        <v>0.13162282457893718</v>
      </c>
      <c r="P603">
        <v>4.5927078780312897E-3</v>
      </c>
      <c r="Q603">
        <v>8795.6394047401081</v>
      </c>
      <c r="R603">
        <v>86.674285714285716</v>
      </c>
      <c r="S603">
        <v>55165.80483034459</v>
      </c>
      <c r="T603">
        <v>12.964244901547119</v>
      </c>
      <c r="U603">
        <v>16.298696843134671</v>
      </c>
      <c r="V603">
        <v>13.285238095238096</v>
      </c>
      <c r="W603">
        <v>106.33440641600055</v>
      </c>
      <c r="X603">
        <v>0.1187719159278862</v>
      </c>
      <c r="Y603">
        <v>0.16097245999738474</v>
      </c>
      <c r="Z603">
        <v>0.28773139252730545</v>
      </c>
      <c r="AA603">
        <v>161.50390607594511</v>
      </c>
      <c r="AB603">
        <v>6.0654579497926715</v>
      </c>
      <c r="AC603">
        <v>1.3423093755172228</v>
      </c>
      <c r="AD603">
        <v>2.7433291339792243</v>
      </c>
      <c r="AE603">
        <v>1.2084982751084499</v>
      </c>
      <c r="AF603">
        <v>70.238095238095241</v>
      </c>
      <c r="AG603">
        <v>2.8783627156998507E-2</v>
      </c>
      <c r="AH603">
        <v>13.9505</v>
      </c>
      <c r="AI603">
        <v>3.8458860651622802</v>
      </c>
      <c r="AJ603">
        <v>-3523.6261904761777</v>
      </c>
      <c r="AK603">
        <v>0.42002725787176121</v>
      </c>
      <c r="AL603">
        <v>14580816.695714286</v>
      </c>
      <c r="AM603">
        <v>1412.6779069523811</v>
      </c>
    </row>
    <row r="604" spans="1:39" ht="15" x14ac:dyDescent="0.25">
      <c r="A604" t="s">
        <v>785</v>
      </c>
      <c r="B604">
        <v>270667.75</v>
      </c>
      <c r="C604">
        <v>0.41644049111794557</v>
      </c>
      <c r="D604">
        <v>230815.4</v>
      </c>
      <c r="E604">
        <v>3.5007559281426833E-3</v>
      </c>
      <c r="F604">
        <v>0.69150295369098935</v>
      </c>
      <c r="G604">
        <v>37.950000000000003</v>
      </c>
      <c r="H604">
        <v>22.586500000000001</v>
      </c>
      <c r="I604">
        <v>0</v>
      </c>
      <c r="J604">
        <v>80.022499999999994</v>
      </c>
      <c r="K604">
        <v>10780.124929935972</v>
      </c>
      <c r="L604">
        <v>950.49202639999987</v>
      </c>
      <c r="M604">
        <v>1114.1205261636908</v>
      </c>
      <c r="N604">
        <v>0.33409604728905068</v>
      </c>
      <c r="O604">
        <v>0.13921977851954342</v>
      </c>
      <c r="P604">
        <v>1.851022787285951E-3</v>
      </c>
      <c r="Q604">
        <v>9196.8710286507721</v>
      </c>
      <c r="R604">
        <v>62.973500000000001</v>
      </c>
      <c r="S604">
        <v>54783.49063494963</v>
      </c>
      <c r="T604">
        <v>14.389386011576301</v>
      </c>
      <c r="U604">
        <v>15.093523885443879</v>
      </c>
      <c r="V604">
        <v>8.9954999999999998</v>
      </c>
      <c r="W604">
        <v>105.66305668389749</v>
      </c>
      <c r="X604">
        <v>0.11752031914453924</v>
      </c>
      <c r="Y604">
        <v>0.16255027251101725</v>
      </c>
      <c r="Z604">
        <v>0.28811635076980674</v>
      </c>
      <c r="AA604">
        <v>182.92936202584013</v>
      </c>
      <c r="AB604">
        <v>6.4305167136454262</v>
      </c>
      <c r="AC604">
        <v>1.2638558625294685</v>
      </c>
      <c r="AD604">
        <v>2.7054762875640765</v>
      </c>
      <c r="AE604">
        <v>1.2808427451468294</v>
      </c>
      <c r="AF604">
        <v>79.349999999999994</v>
      </c>
      <c r="AG604">
        <v>2.6241379939111686E-2</v>
      </c>
      <c r="AH604">
        <v>7.4829999999999997</v>
      </c>
      <c r="AI604">
        <v>3.829195196231324</v>
      </c>
      <c r="AJ604">
        <v>-7714.6295000000391</v>
      </c>
      <c r="AK604">
        <v>0.46332816056353848</v>
      </c>
      <c r="AL604">
        <v>10246422.789500002</v>
      </c>
      <c r="AM604">
        <v>950.49202639999987</v>
      </c>
    </row>
    <row r="605" spans="1:39" ht="15" x14ac:dyDescent="0.25">
      <c r="A605" t="s">
        <v>786</v>
      </c>
      <c r="B605">
        <v>505065.3</v>
      </c>
      <c r="C605">
        <v>0.38624391057488</v>
      </c>
      <c r="D605">
        <v>493182.5</v>
      </c>
      <c r="E605">
        <v>2.4661166376639104E-3</v>
      </c>
      <c r="F605">
        <v>0.72631832983457201</v>
      </c>
      <c r="G605">
        <v>58.05263157894737</v>
      </c>
      <c r="H605">
        <v>37.861499999999999</v>
      </c>
      <c r="I605">
        <v>0</v>
      </c>
      <c r="J605">
        <v>46.201999999999998</v>
      </c>
      <c r="K605">
        <v>10329.517332398527</v>
      </c>
      <c r="L605">
        <v>2056.4889791000001</v>
      </c>
      <c r="M605">
        <v>2529.4968576357583</v>
      </c>
      <c r="N605">
        <v>0.49352886498043669</v>
      </c>
      <c r="O605">
        <v>0.15078746912891738</v>
      </c>
      <c r="P605">
        <v>1.5317115151176448E-3</v>
      </c>
      <c r="Q605">
        <v>8397.9303984408707</v>
      </c>
      <c r="R605">
        <v>125.31300000000002</v>
      </c>
      <c r="S605">
        <v>56141.392162026284</v>
      </c>
      <c r="T605">
        <v>13.890019391443825</v>
      </c>
      <c r="U605">
        <v>16.410819141669261</v>
      </c>
      <c r="V605">
        <v>14.081999999999999</v>
      </c>
      <c r="W605">
        <v>146.03671205084504</v>
      </c>
      <c r="X605">
        <v>0.11293054174879845</v>
      </c>
      <c r="Y605">
        <v>0.18088589084175707</v>
      </c>
      <c r="Z605">
        <v>0.29878257617629483</v>
      </c>
      <c r="AA605">
        <v>180.16962588447845</v>
      </c>
      <c r="AB605">
        <v>5.8221317546017133</v>
      </c>
      <c r="AC605">
        <v>1.4305741439289468</v>
      </c>
      <c r="AD605">
        <v>2.9276020874624189</v>
      </c>
      <c r="AE605">
        <v>1.2439079668514159</v>
      </c>
      <c r="AF605">
        <v>127.1</v>
      </c>
      <c r="AG605">
        <v>1.6644700446237486E-2</v>
      </c>
      <c r="AH605">
        <v>10.968500000000001</v>
      </c>
      <c r="AI605">
        <v>3.1063656676527591</v>
      </c>
      <c r="AJ605">
        <v>-23694.155999999843</v>
      </c>
      <c r="AK605">
        <v>0.54276650382139324</v>
      </c>
      <c r="AL605">
        <v>21242538.5535</v>
      </c>
      <c r="AM605">
        <v>2056.4889791000001</v>
      </c>
    </row>
    <row r="606" spans="1:39" ht="15" x14ac:dyDescent="0.25">
      <c r="A606" t="s">
        <v>787</v>
      </c>
      <c r="B606">
        <v>1413468.9473684211</v>
      </c>
      <c r="C606">
        <v>0.39767050696779344</v>
      </c>
      <c r="D606">
        <v>1466535.5789473683</v>
      </c>
      <c r="E606">
        <v>9.0069019104187624E-3</v>
      </c>
      <c r="F606">
        <v>0.64477412936213763</v>
      </c>
      <c r="G606">
        <v>35.777777777777779</v>
      </c>
      <c r="H606">
        <v>48.3825</v>
      </c>
      <c r="I606">
        <v>7.000000000000001E-3</v>
      </c>
      <c r="J606">
        <v>-104.20599999999999</v>
      </c>
      <c r="K606">
        <v>12102.238441285665</v>
      </c>
      <c r="L606">
        <v>1646.9547352500001</v>
      </c>
      <c r="M606">
        <v>2145.3240053684385</v>
      </c>
      <c r="N606">
        <v>0.73195308723345809</v>
      </c>
      <c r="O606">
        <v>0.17131202707715701</v>
      </c>
      <c r="P606">
        <v>1.3944978273196897E-3</v>
      </c>
      <c r="Q606">
        <v>9290.829197884681</v>
      </c>
      <c r="R606">
        <v>112.14749999999999</v>
      </c>
      <c r="S606">
        <v>53124.129534764492</v>
      </c>
      <c r="T606">
        <v>12.537952250384539</v>
      </c>
      <c r="U606">
        <v>14.685612566040259</v>
      </c>
      <c r="V606">
        <v>17.2575</v>
      </c>
      <c r="W606">
        <v>95.434143720121682</v>
      </c>
      <c r="X606">
        <v>0.10541791761407776</v>
      </c>
      <c r="Y606">
        <v>0.21091791396264495</v>
      </c>
      <c r="Z606">
        <v>0.32132940565761858</v>
      </c>
      <c r="AA606">
        <v>193.57250273888488</v>
      </c>
      <c r="AB606">
        <v>6.8825404545691953</v>
      </c>
      <c r="AC606">
        <v>1.4604129889369728</v>
      </c>
      <c r="AD606">
        <v>3.0318760032577896</v>
      </c>
      <c r="AE606">
        <v>1.4450091860823282</v>
      </c>
      <c r="AF606">
        <v>178.2</v>
      </c>
      <c r="AG606">
        <v>1.9283287405716276E-2</v>
      </c>
      <c r="AH606">
        <v>13.064000000000002</v>
      </c>
      <c r="AI606">
        <v>2.9002544425167645</v>
      </c>
      <c r="AJ606">
        <v>-59831.583499999833</v>
      </c>
      <c r="AK606">
        <v>0.59845148072657084</v>
      </c>
      <c r="AL606">
        <v>19931838.908</v>
      </c>
      <c r="AM606">
        <v>1646.9547352500001</v>
      </c>
    </row>
    <row r="607" spans="1:39" ht="15" x14ac:dyDescent="0.25">
      <c r="A607" t="s">
        <v>788</v>
      </c>
      <c r="B607">
        <v>674770.23809523811</v>
      </c>
      <c r="C607">
        <v>0.40701852804072702</v>
      </c>
      <c r="D607">
        <v>690193.52380952379</v>
      </c>
      <c r="E607">
        <v>1.0218237438020344E-2</v>
      </c>
      <c r="F607">
        <v>0.66237327188817896</v>
      </c>
      <c r="G607">
        <v>40.35</v>
      </c>
      <c r="H607">
        <v>27.184285714285721</v>
      </c>
      <c r="I607">
        <v>0</v>
      </c>
      <c r="J607">
        <v>5.3400000000000176</v>
      </c>
      <c r="K607">
        <v>11588.384047768342</v>
      </c>
      <c r="L607">
        <v>1196.691520904762</v>
      </c>
      <c r="M607">
        <v>1471.8742504842162</v>
      </c>
      <c r="N607">
        <v>0.51389091079553961</v>
      </c>
      <c r="O607">
        <v>0.15562762534313002</v>
      </c>
      <c r="P607">
        <v>1.4619897942900422E-2</v>
      </c>
      <c r="Q607">
        <v>9421.8109504872355</v>
      </c>
      <c r="R607">
        <v>78.277619047619041</v>
      </c>
      <c r="S607">
        <v>54635.263153732441</v>
      </c>
      <c r="T607">
        <v>13.389462413996581</v>
      </c>
      <c r="U607">
        <v>15.287786412828577</v>
      </c>
      <c r="V607">
        <v>11.27809523809524</v>
      </c>
      <c r="W607">
        <v>106.10759136547878</v>
      </c>
      <c r="X607">
        <v>0.11236074143962849</v>
      </c>
      <c r="Y607">
        <v>0.18943660286407232</v>
      </c>
      <c r="Z607">
        <v>0.30840377391266138</v>
      </c>
      <c r="AA607">
        <v>189.03256412783574</v>
      </c>
      <c r="AB607">
        <v>6.9191857824260961</v>
      </c>
      <c r="AC607">
        <v>1.4477912201422716</v>
      </c>
      <c r="AD607">
        <v>3.0696935850998006</v>
      </c>
      <c r="AE607">
        <v>1.3631591827747522</v>
      </c>
      <c r="AF607">
        <v>117.85714285714286</v>
      </c>
      <c r="AG607">
        <v>2.5384927807496144E-2</v>
      </c>
      <c r="AH607">
        <v>6.7185714285714289</v>
      </c>
      <c r="AI607">
        <v>3.1622765032969467</v>
      </c>
      <c r="AJ607">
        <v>-33466.006190476241</v>
      </c>
      <c r="AK607">
        <v>0.51845918805928548</v>
      </c>
      <c r="AL607">
        <v>13867720.930952381</v>
      </c>
      <c r="AM607">
        <v>1196.691520904762</v>
      </c>
    </row>
    <row r="608" spans="1:39" ht="15" x14ac:dyDescent="0.25">
      <c r="A608" t="s">
        <v>789</v>
      </c>
      <c r="B608">
        <v>408058.95</v>
      </c>
      <c r="C608">
        <v>0.40757781717086894</v>
      </c>
      <c r="D608">
        <v>492013</v>
      </c>
      <c r="E608">
        <v>3.0537703281302508E-3</v>
      </c>
      <c r="F608">
        <v>0.67615542372582826</v>
      </c>
      <c r="G608">
        <v>39.700000000000003</v>
      </c>
      <c r="H608">
        <v>22.801499999999997</v>
      </c>
      <c r="I608">
        <v>0</v>
      </c>
      <c r="J608">
        <v>32.660499999999985</v>
      </c>
      <c r="K608">
        <v>10857.453550877895</v>
      </c>
      <c r="L608">
        <v>940.16696434999994</v>
      </c>
      <c r="M608">
        <v>1123.1807183517863</v>
      </c>
      <c r="N608">
        <v>0.38480164605668848</v>
      </c>
      <c r="O608">
        <v>0.14834715666320569</v>
      </c>
      <c r="P608">
        <v>1.242924867933326E-3</v>
      </c>
      <c r="Q608">
        <v>9088.3140875846639</v>
      </c>
      <c r="R608">
        <v>62.083499999999994</v>
      </c>
      <c r="S608">
        <v>53583.173467990695</v>
      </c>
      <c r="T608">
        <v>13.199159196888063</v>
      </c>
      <c r="U608">
        <v>15.143588302044831</v>
      </c>
      <c r="V608">
        <v>8.2315000000000005</v>
      </c>
      <c r="W608">
        <v>114.2157522140558</v>
      </c>
      <c r="X608">
        <v>0.11497958289953893</v>
      </c>
      <c r="Y608">
        <v>0.17070726438518347</v>
      </c>
      <c r="Z608">
        <v>0.29239916752468226</v>
      </c>
      <c r="AA608">
        <v>184.3994275206847</v>
      </c>
      <c r="AB608">
        <v>5.5930784221265686</v>
      </c>
      <c r="AC608">
        <v>1.2667493586554475</v>
      </c>
      <c r="AD608">
        <v>2.6328406884269575</v>
      </c>
      <c r="AE608">
        <v>1.481021226728743</v>
      </c>
      <c r="AF608">
        <v>94.6</v>
      </c>
      <c r="AG608">
        <v>3.1215266642643673E-2</v>
      </c>
      <c r="AH608">
        <v>6.1089999999999991</v>
      </c>
      <c r="AI608">
        <v>3.6658896868385087</v>
      </c>
      <c r="AJ608">
        <v>-19832.479500000016</v>
      </c>
      <c r="AK608">
        <v>0.45470705924145643</v>
      </c>
      <c r="AL608">
        <v>10207819.145500001</v>
      </c>
      <c r="AM608">
        <v>940.16696434999994</v>
      </c>
    </row>
    <row r="609" spans="1:39" ht="15" x14ac:dyDescent="0.25">
      <c r="A609" t="s">
        <v>790</v>
      </c>
      <c r="B609">
        <v>584274.47619047621</v>
      </c>
      <c r="C609">
        <v>0.37274135465500458</v>
      </c>
      <c r="D609">
        <v>577394.90476190473</v>
      </c>
      <c r="E609">
        <v>1.844262460846804E-3</v>
      </c>
      <c r="F609">
        <v>0.75688128938656984</v>
      </c>
      <c r="G609">
        <v>70.952380952380949</v>
      </c>
      <c r="H609">
        <v>68.795238095238105</v>
      </c>
      <c r="I609">
        <v>5.1428571428571393E-2</v>
      </c>
      <c r="J609">
        <v>23.292380952380938</v>
      </c>
      <c r="K609">
        <v>11474.71669259012</v>
      </c>
      <c r="L609">
        <v>2837.8792050476195</v>
      </c>
      <c r="M609">
        <v>3394.2079906796548</v>
      </c>
      <c r="N609">
        <v>0.34019736346204082</v>
      </c>
      <c r="O609">
        <v>0.13291466543901359</v>
      </c>
      <c r="P609">
        <v>1.4137439416721093E-2</v>
      </c>
      <c r="Q609">
        <v>9593.9494501024128</v>
      </c>
      <c r="R609">
        <v>177.70238095238096</v>
      </c>
      <c r="S609">
        <v>64221.523735512827</v>
      </c>
      <c r="T609">
        <v>13.40229115026462</v>
      </c>
      <c r="U609">
        <v>15.969843453071613</v>
      </c>
      <c r="V609">
        <v>19.264285714285716</v>
      </c>
      <c r="W609">
        <v>147.31297319490793</v>
      </c>
      <c r="X609">
        <v>0.11752075706884604</v>
      </c>
      <c r="Y609">
        <v>0.15138250880732143</v>
      </c>
      <c r="Z609">
        <v>0.27505429786127966</v>
      </c>
      <c r="AA609">
        <v>167.22548071870847</v>
      </c>
      <c r="AB609">
        <v>6.1328352037150768</v>
      </c>
      <c r="AC609">
        <v>1.2484174985048988</v>
      </c>
      <c r="AD609">
        <v>3.2425240841752063</v>
      </c>
      <c r="AE609">
        <v>0.99437417159859975</v>
      </c>
      <c r="AF609">
        <v>43.38095238095238</v>
      </c>
      <c r="AG609">
        <v>7.9388766790408669E-2</v>
      </c>
      <c r="AH609">
        <v>52.554285714285719</v>
      </c>
      <c r="AI609">
        <v>3.6679562063940474</v>
      </c>
      <c r="AJ609">
        <v>-15262.947619047714</v>
      </c>
      <c r="AK609">
        <v>0.42302148037119081</v>
      </c>
      <c r="AL609">
        <v>32563859.885714285</v>
      </c>
      <c r="AM609">
        <v>2837.8792050476195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>
      <selection activeCell="A2" sqref="A2"/>
    </sheetView>
  </sheetViews>
  <sheetFormatPr defaultColWidth="9.140625" defaultRowHeight="12.75" x14ac:dyDescent="0.2"/>
  <cols>
    <col min="1" max="1" width="9" style="34" bestFit="1" customWidth="1"/>
    <col min="2" max="2" width="11.5703125" style="34" bestFit="1" customWidth="1"/>
    <col min="3" max="3" width="12" style="34" bestFit="1" customWidth="1"/>
    <col min="4" max="4" width="9.140625" style="34"/>
    <col min="5" max="5" width="11" style="34" bestFit="1" customWidth="1"/>
    <col min="6" max="6" width="10.5703125" style="34" bestFit="1" customWidth="1"/>
    <col min="7" max="7" width="9.140625" style="34"/>
    <col min="8" max="8" width="6.140625" style="34" bestFit="1" customWidth="1"/>
    <col min="9" max="9" width="3.28515625" style="34" bestFit="1" customWidth="1"/>
    <col min="10" max="10" width="4.42578125" style="34" bestFit="1" customWidth="1"/>
    <col min="11" max="11" width="9.42578125" style="34" bestFit="1" customWidth="1"/>
    <col min="12" max="12" width="7.42578125" style="34" bestFit="1" customWidth="1"/>
    <col min="13" max="13" width="7.28515625" style="34" bestFit="1" customWidth="1"/>
    <col min="14" max="14" width="7.5703125" style="34" bestFit="1" customWidth="1"/>
    <col min="15" max="15" width="7.85546875" style="34" bestFit="1" customWidth="1"/>
    <col min="16" max="16" width="14" style="34" bestFit="1" customWidth="1"/>
    <col min="17" max="17" width="7.5703125" style="34" bestFit="1" customWidth="1"/>
    <col min="18" max="19" width="10.140625" style="34" bestFit="1" customWidth="1"/>
    <col min="20" max="20" width="15.5703125" style="34" bestFit="1" customWidth="1"/>
    <col min="21" max="21" width="6.7109375" style="34" bestFit="1" customWidth="1"/>
    <col min="22" max="22" width="16.28515625" style="34" bestFit="1" customWidth="1"/>
    <col min="23" max="23" width="14.28515625" style="34" bestFit="1" customWidth="1"/>
    <col min="24" max="24" width="15" style="34" bestFit="1" customWidth="1"/>
    <col min="25" max="25" width="15.85546875" style="34" bestFit="1" customWidth="1"/>
    <col min="26" max="26" width="10" style="34" bestFit="1" customWidth="1"/>
    <col min="27" max="27" width="9" style="34" bestFit="1" customWidth="1"/>
    <col min="28" max="28" width="8.42578125" style="34" bestFit="1" customWidth="1"/>
    <col min="29" max="29" width="9" style="34" bestFit="1" customWidth="1"/>
    <col min="30" max="30" width="9.7109375" style="34" bestFit="1" customWidth="1"/>
    <col min="31" max="31" width="8.85546875" style="34" bestFit="1" customWidth="1"/>
    <col min="32" max="32" width="16" style="34" bestFit="1" customWidth="1"/>
    <col min="33" max="33" width="11.5703125" style="34" bestFit="1" customWidth="1"/>
    <col min="34" max="34" width="10" style="34" bestFit="1" customWidth="1"/>
    <col min="35" max="35" width="9.140625" style="34"/>
    <col min="36" max="36" width="8.140625" style="34" bestFit="1" customWidth="1"/>
    <col min="37" max="37" width="7.7109375" style="34" bestFit="1" customWidth="1"/>
    <col min="38" max="38" width="8.5703125" style="34" bestFit="1" customWidth="1"/>
    <col min="39" max="16384" width="9.140625" style="34"/>
  </cols>
  <sheetData>
    <row r="1" spans="1:38" x14ac:dyDescent="0.2">
      <c r="A1" s="33" t="s">
        <v>1432</v>
      </c>
      <c r="B1" s="33" t="s">
        <v>67</v>
      </c>
      <c r="C1" s="33" t="s">
        <v>1433</v>
      </c>
      <c r="D1" s="33" t="s">
        <v>69</v>
      </c>
      <c r="E1" s="33" t="s">
        <v>70</v>
      </c>
      <c r="F1" s="33" t="s">
        <v>1434</v>
      </c>
      <c r="G1" s="33" t="s">
        <v>1451</v>
      </c>
      <c r="H1" s="33" t="s">
        <v>1452</v>
      </c>
      <c r="I1" s="33" t="s">
        <v>64</v>
      </c>
      <c r="J1" s="33" t="s">
        <v>1435</v>
      </c>
      <c r="K1" s="33" t="s">
        <v>1436</v>
      </c>
      <c r="L1" s="33" t="s">
        <v>1492</v>
      </c>
      <c r="M1" s="33" t="s">
        <v>1437</v>
      </c>
      <c r="N1" s="33" t="s">
        <v>1438</v>
      </c>
      <c r="O1" s="33" t="s">
        <v>1439</v>
      </c>
      <c r="P1" s="33" t="s">
        <v>1440</v>
      </c>
      <c r="Q1" s="33" t="s">
        <v>1441</v>
      </c>
      <c r="R1" s="33" t="s">
        <v>1442</v>
      </c>
      <c r="S1" s="33" t="s">
        <v>1443</v>
      </c>
      <c r="T1" s="33" t="s">
        <v>79</v>
      </c>
      <c r="U1" s="33" t="s">
        <v>1444</v>
      </c>
      <c r="V1" s="33" t="s">
        <v>81</v>
      </c>
      <c r="W1" s="33" t="s">
        <v>82</v>
      </c>
      <c r="X1" s="33" t="s">
        <v>83</v>
      </c>
      <c r="Y1" s="33" t="s">
        <v>84</v>
      </c>
      <c r="Z1" s="33" t="s">
        <v>85</v>
      </c>
      <c r="AA1" s="33" t="s">
        <v>86</v>
      </c>
      <c r="AB1" s="33" t="s">
        <v>87</v>
      </c>
      <c r="AC1" s="33" t="s">
        <v>88</v>
      </c>
      <c r="AD1" s="33" t="s">
        <v>1445</v>
      </c>
      <c r="AE1" s="33" t="s">
        <v>1446</v>
      </c>
      <c r="AF1" s="33" t="s">
        <v>1447</v>
      </c>
      <c r="AG1" s="33" t="s">
        <v>1448</v>
      </c>
      <c r="AH1" s="33" t="s">
        <v>91</v>
      </c>
      <c r="AI1" s="33" t="s">
        <v>92</v>
      </c>
      <c r="AJ1" s="33" t="s">
        <v>93</v>
      </c>
      <c r="AK1" s="33" t="s">
        <v>1449</v>
      </c>
      <c r="AL1" s="33" t="s">
        <v>1450</v>
      </c>
    </row>
    <row r="2" spans="1:38" ht="15" x14ac:dyDescent="0.25">
      <c r="A2">
        <v>906107.97051092493</v>
      </c>
      <c r="B2">
        <v>0.35152087729197901</v>
      </c>
      <c r="C2">
        <v>873392.90709709213</v>
      </c>
      <c r="D2">
        <v>3.2910655866762685E-3</v>
      </c>
      <c r="E2">
        <v>0.71033756634729994</v>
      </c>
      <c r="F2">
        <v>52.395772719493408</v>
      </c>
      <c r="G2">
        <v>99.977050548011576</v>
      </c>
      <c r="H2">
        <v>14.971113017896604</v>
      </c>
      <c r="I2">
        <v>0.83627032769325638</v>
      </c>
      <c r="J2">
        <v>11404.369800175518</v>
      </c>
      <c r="K2">
        <v>2286.9556535344573</v>
      </c>
      <c r="L2">
        <v>2817.9108051675789</v>
      </c>
      <c r="M2">
        <v>0.43859631271152</v>
      </c>
      <c r="N2">
        <v>0.14494171479472379</v>
      </c>
      <c r="O2">
        <v>1.8837862810914773E-2</v>
      </c>
      <c r="P2">
        <v>9255.5406443952052</v>
      </c>
      <c r="Q2">
        <v>142.0395995750591</v>
      </c>
      <c r="R2">
        <v>60793.186557684901</v>
      </c>
      <c r="S2">
        <v>13.072365610801782</v>
      </c>
      <c r="T2">
        <v>16.100831460919071</v>
      </c>
      <c r="U2">
        <v>17.796320176513856</v>
      </c>
      <c r="V2">
        <v>128.50722120366405</v>
      </c>
      <c r="W2">
        <v>0.11581889541868742</v>
      </c>
      <c r="X2">
        <v>0.16119164413551709</v>
      </c>
      <c r="Y2">
        <v>0.2841688462739167</v>
      </c>
      <c r="Z2">
        <v>224.97625383395575</v>
      </c>
      <c r="AA2">
        <v>4.7567011362345468</v>
      </c>
      <c r="AB2">
        <v>1.0279232762488277</v>
      </c>
      <c r="AC2">
        <v>2.3009394025525829</v>
      </c>
      <c r="AD2">
        <v>1.1463849313675001</v>
      </c>
      <c r="AE2">
        <v>66.818389865140986</v>
      </c>
      <c r="AF2">
        <v>4.5433239028750703E-2</v>
      </c>
      <c r="AG2">
        <v>36.405253441028179</v>
      </c>
      <c r="AH2">
        <v>3.3915130542117651</v>
      </c>
      <c r="AI2">
        <v>4923.9880237589823</v>
      </c>
      <c r="AJ2">
        <v>0.47665560491473974</v>
      </c>
      <c r="AK2">
        <v>26081287.98950899</v>
      </c>
      <c r="AL2">
        <v>2286.9556535344573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topLeftCell="A7" zoomScaleNormal="100" workbookViewId="0">
      <selection activeCell="C9" sqref="C9"/>
    </sheetView>
  </sheetViews>
  <sheetFormatPr defaultRowHeight="15" x14ac:dyDescent="0.25"/>
  <cols>
    <col min="1" max="1" width="11.28515625" customWidth="1"/>
    <col min="2" max="2" width="10.28515625" customWidth="1"/>
    <col min="3" max="3" width="13.85546875" bestFit="1" customWidth="1"/>
    <col min="4" max="4" width="12.85546875" bestFit="1" customWidth="1"/>
    <col min="5" max="5" width="10.28515625" customWidth="1"/>
    <col min="6" max="6" width="12.140625" customWidth="1"/>
    <col min="7" max="12" width="10.28515625" customWidth="1"/>
  </cols>
  <sheetData>
    <row r="1" spans="1:12" x14ac:dyDescent="0.25">
      <c r="A1" s="82" t="s">
        <v>1454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5" customHeight="1" x14ac:dyDescent="0.25">
      <c r="A2" s="139" t="s">
        <v>1455</v>
      </c>
      <c r="B2" s="139"/>
      <c r="C2" s="139"/>
      <c r="D2" s="139"/>
      <c r="E2" s="139"/>
      <c r="F2" s="139"/>
      <c r="G2" s="139"/>
      <c r="H2" s="139"/>
      <c r="I2" s="139"/>
      <c r="J2" s="84"/>
      <c r="K2" s="83"/>
      <c r="L2" s="83"/>
    </row>
    <row r="3" spans="1:12" x14ac:dyDescent="0.25">
      <c r="A3" s="139"/>
      <c r="B3" s="139"/>
      <c r="C3" s="139"/>
      <c r="D3" s="139"/>
      <c r="E3" s="139"/>
      <c r="F3" s="139"/>
      <c r="G3" s="139"/>
      <c r="H3" s="139"/>
      <c r="I3" s="139"/>
      <c r="J3" s="84"/>
      <c r="K3" s="83"/>
      <c r="L3" s="83"/>
    </row>
    <row r="4" spans="1:12" ht="15" customHeight="1" x14ac:dyDescent="0.25">
      <c r="A4" s="140" t="s">
        <v>1456</v>
      </c>
      <c r="B4" s="140"/>
      <c r="C4" s="140"/>
      <c r="D4" s="140"/>
      <c r="E4" s="140"/>
      <c r="F4" s="140"/>
      <c r="G4" s="140"/>
      <c r="H4" s="140"/>
      <c r="I4" s="140"/>
      <c r="J4" s="85"/>
      <c r="K4" s="83"/>
      <c r="L4" s="83"/>
    </row>
    <row r="5" spans="1:12" ht="26.25" customHeight="1" x14ac:dyDescent="0.25">
      <c r="A5" s="140"/>
      <c r="B5" s="140"/>
      <c r="C5" s="140"/>
      <c r="D5" s="140"/>
      <c r="E5" s="140"/>
      <c r="F5" s="140"/>
      <c r="G5" s="140"/>
      <c r="H5" s="140"/>
      <c r="I5" s="140"/>
      <c r="J5" s="85"/>
      <c r="K5" s="83"/>
      <c r="L5" s="83"/>
    </row>
    <row r="6" spans="1:12" x14ac:dyDescent="0.25">
      <c r="A6" s="86" t="s">
        <v>1457</v>
      </c>
      <c r="B6" s="86"/>
      <c r="C6" s="86"/>
      <c r="D6" s="86"/>
      <c r="E6" s="86"/>
      <c r="F6" s="86"/>
      <c r="G6" s="86"/>
      <c r="H6" s="86"/>
      <c r="I6" s="86"/>
      <c r="J6" s="86"/>
      <c r="K6" s="83"/>
      <c r="L6" s="83"/>
    </row>
    <row r="7" spans="1:12" ht="11.2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3"/>
      <c r="L7" s="83"/>
    </row>
    <row r="8" spans="1:12" ht="11.2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3"/>
      <c r="L8" s="83"/>
    </row>
    <row r="9" spans="1:12" ht="45" x14ac:dyDescent="0.25">
      <c r="A9" s="87" t="s">
        <v>1458</v>
      </c>
      <c r="B9" s="88" t="s">
        <v>1553</v>
      </c>
      <c r="C9" s="88" t="s">
        <v>1459</v>
      </c>
      <c r="D9" s="88" t="s">
        <v>1460</v>
      </c>
      <c r="E9" s="87" t="s">
        <v>1552</v>
      </c>
      <c r="F9" s="87" t="s">
        <v>1461</v>
      </c>
      <c r="G9" s="89"/>
      <c r="H9" s="83"/>
      <c r="I9" s="83"/>
      <c r="J9" s="83"/>
      <c r="K9" s="83"/>
      <c r="L9" s="83"/>
    </row>
    <row r="10" spans="1:12" ht="13.5" customHeight="1" x14ac:dyDescent="0.25">
      <c r="A10" s="121" t="str">
        <f>IF('FY2018 Report'!D5&lt;&gt;0,'FY2018 Report'!D4,"")</f>
        <v/>
      </c>
      <c r="B10" s="122" t="str">
        <f>IF('FY2018 Report'!D$5&lt;&gt;0,VLOOKUP('FY2018 Report'!D$4,EPP!A2:AL612,2,FALSE),"")</f>
        <v/>
      </c>
      <c r="C10" s="122" t="str">
        <f>IF('FY2018 Report'!D$5&lt;&gt;0,VLOOKUP('FY2018 Report'!D$4,components!B$3:AU$612,46,FALSE),"")</f>
        <v/>
      </c>
      <c r="D10" s="122" t="str">
        <f>IF('FY2018 Report'!D$5&lt;&gt;0,VLOOKUP('FY2018 Report'!D$4,components!B$3:AU$612,18,FALSE),"")</f>
        <v/>
      </c>
      <c r="E10" s="122" t="str">
        <f>IF('FY2018 Report'!D$5&lt;&gt;0,VLOOKUP('FY2018 Report'!D$4,EPP!A2:AO612,19,FALSE),"")</f>
        <v/>
      </c>
      <c r="F10" s="122" t="str">
        <f>IF('FY2018 Report'!D$5&lt;&gt;0,VLOOKUP('FY2018 Report'!D$4,components!B$3:AU$612,24,FALSE),"")</f>
        <v/>
      </c>
      <c r="G10" s="90"/>
      <c r="H10" s="90"/>
      <c r="I10" s="83"/>
      <c r="J10" s="83"/>
      <c r="K10" s="83"/>
      <c r="L10" s="83"/>
    </row>
    <row r="11" spans="1:12" ht="10.5" customHeight="1" x14ac:dyDescent="0.25">
      <c r="A11" s="43"/>
      <c r="B11" s="91"/>
      <c r="C11" s="92"/>
      <c r="D11" s="93"/>
      <c r="E11" s="91"/>
      <c r="F11" s="93"/>
      <c r="G11" s="83"/>
      <c r="H11" s="83"/>
      <c r="I11" s="83"/>
      <c r="J11" s="83"/>
      <c r="K11" s="83"/>
      <c r="L11" s="83"/>
    </row>
    <row r="12" spans="1:12" ht="10.5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ht="13.5" customHeight="1" x14ac:dyDescent="0.25">
      <c r="A13" s="117" t="s">
        <v>1462</v>
      </c>
      <c r="B13" s="118"/>
      <c r="C13" s="119"/>
      <c r="D13" s="95"/>
      <c r="E13" s="141" t="s">
        <v>1463</v>
      </c>
      <c r="F13" s="141"/>
      <c r="G13" s="141"/>
      <c r="H13" s="83"/>
      <c r="L13" s="95"/>
    </row>
    <row r="14" spans="1:12" ht="13.5" customHeight="1" x14ac:dyDescent="0.25">
      <c r="A14" s="120">
        <v>1</v>
      </c>
      <c r="B14" s="142">
        <v>2</v>
      </c>
      <c r="C14" s="144"/>
      <c r="E14" s="94">
        <v>3</v>
      </c>
      <c r="F14" s="94">
        <v>4</v>
      </c>
      <c r="G14" s="94">
        <v>5</v>
      </c>
    </row>
    <row r="15" spans="1:12" ht="81.75" customHeight="1" x14ac:dyDescent="0.25">
      <c r="A15" s="96" t="s">
        <v>1464</v>
      </c>
      <c r="B15" s="145" t="s">
        <v>1514</v>
      </c>
      <c r="C15" s="146"/>
      <c r="E15" s="97" t="s">
        <v>1465</v>
      </c>
      <c r="F15" s="97" t="s">
        <v>1466</v>
      </c>
      <c r="G15" s="96" t="s">
        <v>1467</v>
      </c>
    </row>
    <row r="16" spans="1:12" ht="13.5" customHeight="1" x14ac:dyDescent="0.25">
      <c r="A16" s="122" t="str">
        <f>IF('FY2018 Report'!D$5&lt;&gt;0,VLOOKUP('FY2018 Report'!D$4,EPP!A2:AL612,3,FALSE),"")</f>
        <v/>
      </c>
      <c r="B16" s="147" t="str">
        <f>IF('FY2018 Report'!D$5&lt;&gt;0,VLOOKUP('FY2018 Report'!D$4,EPP!A2:AL612,11,FALSE),"")</f>
        <v/>
      </c>
      <c r="C16" s="148" t="str">
        <f>IF('FY2018 Report'!F$5&lt;&gt;0,VLOOKUP('FY2018 Report'!E$4,EPP!#REF!,2,FALSE),"")</f>
        <v/>
      </c>
      <c r="D16" s="123"/>
      <c r="E16" s="124" t="str">
        <f>IF('FY2018 Report'!D$5&lt;&gt;0,VLOOKUP('FY2018 Report'!D$4,EPP!A2:AL612,4,FALSE),"")</f>
        <v/>
      </c>
      <c r="F16" s="125" t="str">
        <f>IF('FY2018 Report'!D$5&lt;&gt;0,VLOOKUP('FY2018 Report'!D$4,EPP!A2:AL612,5,FALSE),"")</f>
        <v/>
      </c>
      <c r="G16" s="125" t="str">
        <f>IF('FY2018 Report'!D$5&lt;&gt;0,VLOOKUP('FY2018 Report'!D$4,EPP!A2:AL612,12,FALSE),"")</f>
        <v/>
      </c>
    </row>
    <row r="17" spans="1:12" ht="11.25" customHeight="1" x14ac:dyDescent="0.25">
      <c r="A17" s="91"/>
      <c r="B17" s="91"/>
      <c r="C17" s="91"/>
      <c r="D17" s="98"/>
      <c r="E17" s="91"/>
      <c r="F17" s="91"/>
      <c r="G17" s="91"/>
      <c r="H17" s="83"/>
      <c r="I17" s="91"/>
      <c r="J17" s="98"/>
      <c r="K17" s="91"/>
      <c r="L17" s="91"/>
    </row>
    <row r="18" spans="1:12" ht="11.25" customHeight="1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12" ht="13.5" customHeight="1" x14ac:dyDescent="0.25">
      <c r="A19" s="142" t="s">
        <v>1468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4"/>
    </row>
    <row r="20" spans="1:12" ht="13.5" customHeight="1" x14ac:dyDescent="0.25">
      <c r="A20" s="99">
        <v>6</v>
      </c>
      <c r="B20" s="100">
        <v>7</v>
      </c>
      <c r="C20" s="100">
        <v>8</v>
      </c>
      <c r="D20" s="100">
        <v>9</v>
      </c>
      <c r="E20" s="100">
        <v>10</v>
      </c>
      <c r="F20" s="100">
        <v>11</v>
      </c>
      <c r="G20" s="100">
        <v>12</v>
      </c>
      <c r="H20" s="100">
        <v>13</v>
      </c>
      <c r="I20" s="100">
        <v>14</v>
      </c>
      <c r="J20" s="100">
        <v>15</v>
      </c>
      <c r="K20" s="100">
        <v>16</v>
      </c>
      <c r="L20" s="101">
        <v>17</v>
      </c>
    </row>
    <row r="21" spans="1:12" ht="69" customHeight="1" x14ac:dyDescent="0.25">
      <c r="A21" s="97" t="s">
        <v>1469</v>
      </c>
      <c r="B21" s="96" t="s">
        <v>1470</v>
      </c>
      <c r="C21" s="97" t="s">
        <v>1471</v>
      </c>
      <c r="D21" s="96" t="s">
        <v>1472</v>
      </c>
      <c r="E21" s="97" t="s">
        <v>1473</v>
      </c>
      <c r="F21" s="96" t="s">
        <v>1474</v>
      </c>
      <c r="G21" s="97" t="s">
        <v>1475</v>
      </c>
      <c r="H21" s="96" t="s">
        <v>1476</v>
      </c>
      <c r="I21" s="97" t="s">
        <v>1477</v>
      </c>
      <c r="J21" s="96" t="s">
        <v>1478</v>
      </c>
      <c r="K21" s="97" t="s">
        <v>1479</v>
      </c>
      <c r="L21" s="96" t="s">
        <v>1480</v>
      </c>
    </row>
    <row r="22" spans="1:12" ht="12.75" customHeight="1" x14ac:dyDescent="0.25">
      <c r="A22" s="122" t="str">
        <f>IF('FY2018 Report'!D$5&lt;&gt;0,VLOOKUP('FY2018 Report'!D$4,EPP!A2:AL612,5,FALSE),"")</f>
        <v/>
      </c>
      <c r="B22" s="122" t="str">
        <f>IF('FY2018 Report'!D$5&lt;&gt;0,VLOOKUP('FY2018 Report'!D$4,EPP!A2:AL612,13,FALSE),"")</f>
        <v/>
      </c>
      <c r="C22" s="122" t="str">
        <f>IF('FY2018 Report'!D$5&lt;&gt;0,VLOOKUP('FY2018 Report'!D$4,EPP!A2:AL612,6,FALSE),"")</f>
        <v/>
      </c>
      <c r="D22" s="122" t="str">
        <f>IF('FY2018 Report'!D$5&lt;&gt;0,VLOOKUP('FY2018 Report'!D$4,EPP!A2:AL612,14,FALSE),"")</f>
        <v/>
      </c>
      <c r="E22" s="122" t="str">
        <f>IF('FY2018 Report'!D$5&lt;&gt;0,VLOOKUP('FY2018 Report'!D$4,EPP!A2:AL612,7,FALSE),"")</f>
        <v/>
      </c>
      <c r="F22" s="122" t="str">
        <f>IF('FY2018 Report'!D$5&lt;&gt;0,VLOOKUP('FY2018 Report'!D$4,EPP!A2:AL612,15,FALSE),"")</f>
        <v/>
      </c>
      <c r="G22" s="122" t="str">
        <f>IF('FY2018 Report'!D$5&lt;&gt;0,VLOOKUP('FY2018 Report'!D$4,EPP!A2:AL612,8,FALSE),"")</f>
        <v/>
      </c>
      <c r="H22" s="122" t="str">
        <f>IF('FY2018 Report'!D$5&lt;&gt;0,VLOOKUP('FY2018 Report'!D$4,EPP!A2:AL612,16,FALSE),"")</f>
        <v/>
      </c>
      <c r="I22" s="122" t="str">
        <f>IF('FY2018 Report'!D$5&lt;&gt;0,VLOOKUP('FY2018 Report'!D$4,EPP!A2:AL612,9,FALSE),"")</f>
        <v/>
      </c>
      <c r="J22" s="122" t="str">
        <f>IF('FY2018 Report'!D$5&lt;&gt;0,VLOOKUP('FY2018 Report'!D$4,EPP!A2:AL612,17,FALSE),"")</f>
        <v/>
      </c>
      <c r="K22" s="122" t="str">
        <f>IF('FY2018 Report'!D$5&lt;&gt;0,VLOOKUP('FY2018 Report'!D$4,EPP!A2:AL612,10,FALSE),"")</f>
        <v/>
      </c>
      <c r="L22" s="122" t="str">
        <f>IF('FY2018 Report'!D$5&lt;&gt;0,VLOOKUP('FY2018 Report'!D$4,EPP!A2:AL612,18,FALSE),"")</f>
        <v/>
      </c>
    </row>
  </sheetData>
  <sheetProtection password="C893" sheet="1"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9" sqref="J19"/>
    </sheetView>
  </sheetViews>
  <sheetFormatPr defaultColWidth="9.140625" defaultRowHeight="12.75" x14ac:dyDescent="0.2"/>
  <cols>
    <col min="1" max="1" width="7" style="43" bestFit="1" customWidth="1"/>
    <col min="2" max="2" width="16.7109375" style="43" bestFit="1" customWidth="1"/>
    <col min="3" max="18" width="12" style="43" bestFit="1" customWidth="1"/>
    <col min="19" max="19" width="14.42578125" style="43" bestFit="1" customWidth="1"/>
    <col min="20" max="16384" width="9.140625" style="43"/>
  </cols>
  <sheetData>
    <row r="1" spans="1:19" ht="15" x14ac:dyDescent="0.25">
      <c r="A1" s="102" t="s">
        <v>1495</v>
      </c>
      <c r="B1" s="102" t="s">
        <v>1496</v>
      </c>
      <c r="C1" s="102" t="s">
        <v>1497</v>
      </c>
      <c r="D1" s="102" t="s">
        <v>1498</v>
      </c>
      <c r="E1" s="102" t="s">
        <v>1499</v>
      </c>
      <c r="F1" s="102" t="s">
        <v>1500</v>
      </c>
      <c r="G1" s="102" t="s">
        <v>1501</v>
      </c>
      <c r="H1" s="102" t="s">
        <v>1502</v>
      </c>
      <c r="I1" s="102" t="s">
        <v>1503</v>
      </c>
      <c r="J1" s="102" t="s">
        <v>1504</v>
      </c>
      <c r="K1" s="102" t="s">
        <v>1505</v>
      </c>
      <c r="L1" s="102" t="s">
        <v>1506</v>
      </c>
      <c r="M1" s="102" t="s">
        <v>1507</v>
      </c>
      <c r="N1" s="102" t="s">
        <v>1508</v>
      </c>
      <c r="O1" s="102" t="s">
        <v>1509</v>
      </c>
      <c r="P1" s="102" t="s">
        <v>1510</v>
      </c>
      <c r="Q1" s="102" t="s">
        <v>1511</v>
      </c>
      <c r="R1" s="102" t="s">
        <v>1512</v>
      </c>
      <c r="S1" s="102" t="s">
        <v>1513</v>
      </c>
    </row>
    <row r="2" spans="1:19" ht="15" x14ac:dyDescent="0.25">
      <c r="A2" t="s">
        <v>95</v>
      </c>
      <c r="B2">
        <v>861.78895299999999</v>
      </c>
      <c r="C2">
        <v>822.20206199999996</v>
      </c>
      <c r="D2">
        <v>0</v>
      </c>
      <c r="E2">
        <v>9.3021390000000004</v>
      </c>
      <c r="F2">
        <v>124.40916300000001</v>
      </c>
      <c r="G2">
        <v>4.6046469999999999</v>
      </c>
      <c r="H2">
        <v>3</v>
      </c>
      <c r="I2">
        <v>14.017753000000001</v>
      </c>
      <c r="J2">
        <v>5</v>
      </c>
      <c r="K2">
        <v>162.719057121113</v>
      </c>
      <c r="L2">
        <v>0</v>
      </c>
      <c r="M2">
        <v>2.7032015934000002</v>
      </c>
      <c r="N2">
        <v>91.739316796199802</v>
      </c>
      <c r="O2">
        <v>8.1575926251999995</v>
      </c>
      <c r="P2">
        <v>7.0929000000000002</v>
      </c>
      <c r="Q2">
        <v>44.8876486566</v>
      </c>
      <c r="R2">
        <v>23.602499999999999</v>
      </c>
      <c r="S2">
        <v>1202.69116979251</v>
      </c>
    </row>
    <row r="3" spans="1:19" ht="15" x14ac:dyDescent="0.25">
      <c r="A3" t="s">
        <v>97</v>
      </c>
      <c r="B3">
        <v>21252.803539999899</v>
      </c>
      <c r="C3">
        <v>20339.376669000001</v>
      </c>
      <c r="D3">
        <v>1363.15272</v>
      </c>
      <c r="E3">
        <v>324.22533900000002</v>
      </c>
      <c r="F3">
        <v>2764.7105430000001</v>
      </c>
      <c r="G3">
        <v>336.71512000000001</v>
      </c>
      <c r="H3">
        <v>25.082401000000001</v>
      </c>
      <c r="I3">
        <v>231.40281999999999</v>
      </c>
      <c r="J3">
        <v>320.22653000000003</v>
      </c>
      <c r="K3">
        <v>4087.2770582436601</v>
      </c>
      <c r="L3">
        <v>396.13218043199703</v>
      </c>
      <c r="M3">
        <v>94.219883513399594</v>
      </c>
      <c r="N3">
        <v>2038.6975544081599</v>
      </c>
      <c r="O3">
        <v>596.52450659199906</v>
      </c>
      <c r="P3">
        <v>59.3023206843</v>
      </c>
      <c r="Q3">
        <v>740.99811020399704</v>
      </c>
      <c r="R3">
        <v>1511.6293348649899</v>
      </c>
      <c r="S3">
        <v>30777.584488942401</v>
      </c>
    </row>
    <row r="4" spans="1:19" ht="15" x14ac:dyDescent="0.25">
      <c r="A4" t="s">
        <v>99</v>
      </c>
      <c r="B4">
        <v>2980.3703439999999</v>
      </c>
      <c r="C4">
        <v>2870.412386</v>
      </c>
      <c r="D4">
        <v>6</v>
      </c>
      <c r="E4">
        <v>41.936653</v>
      </c>
      <c r="F4">
        <v>365.90396600000003</v>
      </c>
      <c r="G4">
        <v>41.637951000000001</v>
      </c>
      <c r="H4">
        <v>2</v>
      </c>
      <c r="I4">
        <v>19.137315000000001</v>
      </c>
      <c r="J4">
        <v>47.182692000000003</v>
      </c>
      <c r="K4">
        <v>576.82056259288902</v>
      </c>
      <c r="L4">
        <v>1.7436</v>
      </c>
      <c r="M4">
        <v>12.186791361799999</v>
      </c>
      <c r="N4">
        <v>269.81758452840103</v>
      </c>
      <c r="O4">
        <v>73.765793991600006</v>
      </c>
      <c r="P4">
        <v>4.7286000000000001</v>
      </c>
      <c r="Q4">
        <v>61.281510093000001</v>
      </c>
      <c r="R4">
        <v>222.725897586</v>
      </c>
      <c r="S4">
        <v>4203.4406841536902</v>
      </c>
    </row>
    <row r="5" spans="1:19" ht="15" x14ac:dyDescent="0.25">
      <c r="A5" t="s">
        <v>101</v>
      </c>
      <c r="B5">
        <v>3232.3385039999998</v>
      </c>
      <c r="C5">
        <v>822.954386</v>
      </c>
      <c r="D5">
        <v>25.422432000000001</v>
      </c>
      <c r="E5">
        <v>78.783799999999999</v>
      </c>
      <c r="F5">
        <v>238.85789800000001</v>
      </c>
      <c r="G5">
        <v>15.179040000000001</v>
      </c>
      <c r="H5">
        <v>5</v>
      </c>
      <c r="I5">
        <v>19.572668</v>
      </c>
      <c r="J5">
        <v>35.293247000000001</v>
      </c>
      <c r="K5">
        <v>43.434398818916797</v>
      </c>
      <c r="L5">
        <v>7.3877587391999997</v>
      </c>
      <c r="M5">
        <v>22.894572279999998</v>
      </c>
      <c r="N5">
        <v>176.13381398519999</v>
      </c>
      <c r="O5">
        <v>26.891187263999999</v>
      </c>
      <c r="P5">
        <v>11.8215</v>
      </c>
      <c r="Q5">
        <v>62.6755974696</v>
      </c>
      <c r="R5">
        <v>166.6017724635</v>
      </c>
      <c r="S5">
        <v>3750.1791050204101</v>
      </c>
    </row>
    <row r="6" spans="1:19" ht="15" x14ac:dyDescent="0.25">
      <c r="A6" t="s">
        <v>103</v>
      </c>
      <c r="B6">
        <v>3445.8376520000002</v>
      </c>
      <c r="C6">
        <v>3260.0687910000001</v>
      </c>
      <c r="D6">
        <v>200.22638599999999</v>
      </c>
      <c r="E6">
        <v>61.603684000000001</v>
      </c>
      <c r="F6">
        <v>516.08479599999998</v>
      </c>
      <c r="G6">
        <v>77.127921000000001</v>
      </c>
      <c r="H6">
        <v>3</v>
      </c>
      <c r="I6">
        <v>27.845381</v>
      </c>
      <c r="J6">
        <v>77.527832000000004</v>
      </c>
      <c r="K6">
        <v>655.07263637846802</v>
      </c>
      <c r="L6">
        <v>58.185787771599898</v>
      </c>
      <c r="M6">
        <v>17.902030570400001</v>
      </c>
      <c r="N6">
        <v>380.560928570398</v>
      </c>
      <c r="O6">
        <v>136.6398248436</v>
      </c>
      <c r="P6">
        <v>7.0929000000000002</v>
      </c>
      <c r="Q6">
        <v>89.166479038199995</v>
      </c>
      <c r="R6">
        <v>365.97013095599999</v>
      </c>
      <c r="S6">
        <v>5156.4283701286604</v>
      </c>
    </row>
    <row r="7" spans="1:19" ht="15" x14ac:dyDescent="0.25">
      <c r="A7" t="s">
        <v>105</v>
      </c>
      <c r="B7">
        <v>2577.77286</v>
      </c>
      <c r="C7">
        <v>913.65438200000006</v>
      </c>
      <c r="D7">
        <v>47.015394999999998</v>
      </c>
      <c r="E7">
        <v>37.100524</v>
      </c>
      <c r="F7">
        <v>342.27600699999999</v>
      </c>
      <c r="G7">
        <v>20.541177000000001</v>
      </c>
      <c r="H7">
        <v>3</v>
      </c>
      <c r="I7">
        <v>16.364882999999999</v>
      </c>
      <c r="J7">
        <v>54.869447000000001</v>
      </c>
      <c r="K7">
        <v>68.857166495563206</v>
      </c>
      <c r="L7">
        <v>13.662673786999999</v>
      </c>
      <c r="M7">
        <v>10.781412274399999</v>
      </c>
      <c r="N7">
        <v>252.39432756180099</v>
      </c>
      <c r="O7">
        <v>36.3907491732</v>
      </c>
      <c r="P7">
        <v>7.0929000000000002</v>
      </c>
      <c r="Q7">
        <v>52.403628342600001</v>
      </c>
      <c r="R7">
        <v>259.01122456349998</v>
      </c>
      <c r="S7">
        <v>3278.3669421980699</v>
      </c>
    </row>
    <row r="8" spans="1:19" ht="15" x14ac:dyDescent="0.25">
      <c r="A8" t="s">
        <v>107</v>
      </c>
      <c r="B8">
        <v>3810.2313809999901</v>
      </c>
      <c r="C8">
        <v>2734.1259930000001</v>
      </c>
      <c r="D8">
        <v>15.701753</v>
      </c>
      <c r="E8">
        <v>75.307865000000007</v>
      </c>
      <c r="F8">
        <v>531.75139899999999</v>
      </c>
      <c r="G8">
        <v>59.861727000000002</v>
      </c>
      <c r="H8">
        <v>3.982456</v>
      </c>
      <c r="I8">
        <v>22.377143</v>
      </c>
      <c r="J8">
        <v>64.498541000000003</v>
      </c>
      <c r="K8">
        <v>411.66737052546102</v>
      </c>
      <c r="L8">
        <v>4.5629294217999998</v>
      </c>
      <c r="M8">
        <v>21.884465569</v>
      </c>
      <c r="N8">
        <v>392.11348162259799</v>
      </c>
      <c r="O8">
        <v>106.05103555319999</v>
      </c>
      <c r="P8">
        <v>9.4157207207999996</v>
      </c>
      <c r="Q8">
        <v>71.656087314600001</v>
      </c>
      <c r="R8">
        <v>304.46536279050002</v>
      </c>
      <c r="S8">
        <v>5132.0478345179499</v>
      </c>
    </row>
    <row r="9" spans="1:19" ht="15" x14ac:dyDescent="0.25">
      <c r="A9" t="s">
        <v>108</v>
      </c>
      <c r="B9">
        <v>2456.1458619999999</v>
      </c>
      <c r="C9">
        <v>171.27694</v>
      </c>
      <c r="D9">
        <v>2.0965259999999999</v>
      </c>
      <c r="E9">
        <v>59.050249000000001</v>
      </c>
      <c r="F9">
        <v>156.09417199999999</v>
      </c>
      <c r="G9">
        <v>12.240112999999999</v>
      </c>
      <c r="H9">
        <v>2</v>
      </c>
      <c r="I9">
        <v>12.155172</v>
      </c>
      <c r="J9">
        <v>29.488733</v>
      </c>
      <c r="K9">
        <v>2.4702259643063802</v>
      </c>
      <c r="L9">
        <v>0.60925045560000002</v>
      </c>
      <c r="M9">
        <v>17.1600023594</v>
      </c>
      <c r="N9">
        <v>115.10384243279999</v>
      </c>
      <c r="O9">
        <v>21.684584190799999</v>
      </c>
      <c r="P9">
        <v>4.7286000000000001</v>
      </c>
      <c r="Q9">
        <v>38.923291778399999</v>
      </c>
      <c r="R9">
        <v>139.20156412649999</v>
      </c>
      <c r="S9">
        <v>2796.0272233078099</v>
      </c>
    </row>
    <row r="10" spans="1:19" ht="15" x14ac:dyDescent="0.25">
      <c r="A10" t="s">
        <v>110</v>
      </c>
      <c r="B10">
        <v>1515.7517049999999</v>
      </c>
      <c r="C10">
        <v>141.00525099999999</v>
      </c>
      <c r="D10">
        <v>49.717885000000003</v>
      </c>
      <c r="E10">
        <v>14.581759999999999</v>
      </c>
      <c r="F10">
        <v>130.551806</v>
      </c>
      <c r="G10">
        <v>19.351931</v>
      </c>
      <c r="H10">
        <v>0</v>
      </c>
      <c r="I10">
        <v>12</v>
      </c>
      <c r="J10">
        <v>32.781230000000001</v>
      </c>
      <c r="K10">
        <v>2.7973498859543202</v>
      </c>
      <c r="L10">
        <v>14.448017381</v>
      </c>
      <c r="M10">
        <v>4.2374594559999998</v>
      </c>
      <c r="N10">
        <v>96.268901744399798</v>
      </c>
      <c r="O10">
        <v>34.283880959599998</v>
      </c>
      <c r="P10">
        <v>0</v>
      </c>
      <c r="Q10">
        <v>38.426400000000001</v>
      </c>
      <c r="R10">
        <v>154.743796215</v>
      </c>
      <c r="S10">
        <v>1860.95751064196</v>
      </c>
    </row>
    <row r="11" spans="1:19" ht="15" x14ac:dyDescent="0.25">
      <c r="A11" t="s">
        <v>111</v>
      </c>
      <c r="B11">
        <v>3187.0751400000099</v>
      </c>
      <c r="C11">
        <v>1840.6291220000001</v>
      </c>
      <c r="D11">
        <v>49.628870999999997</v>
      </c>
      <c r="E11">
        <v>50.719765000000002</v>
      </c>
      <c r="F11">
        <v>408.59612299999998</v>
      </c>
      <c r="G11">
        <v>49.810276000000002</v>
      </c>
      <c r="H11">
        <v>3.6206900000000002</v>
      </c>
      <c r="I11">
        <v>27.229279999999999</v>
      </c>
      <c r="J11">
        <v>64.892837</v>
      </c>
      <c r="K11">
        <v>223.47735782872101</v>
      </c>
      <c r="L11">
        <v>14.4221499126</v>
      </c>
      <c r="M11">
        <v>14.739163709</v>
      </c>
      <c r="N11">
        <v>301.29878110020002</v>
      </c>
      <c r="O11">
        <v>88.243884961600003</v>
      </c>
      <c r="P11">
        <v>8.5603973670000002</v>
      </c>
      <c r="Q11">
        <v>87.193600415999995</v>
      </c>
      <c r="R11">
        <v>306.32663705850001</v>
      </c>
      <c r="S11">
        <v>4231.3371123536299</v>
      </c>
    </row>
    <row r="12" spans="1:19" ht="15" x14ac:dyDescent="0.25">
      <c r="A12" t="s">
        <v>112</v>
      </c>
      <c r="B12">
        <v>1157.169578</v>
      </c>
      <c r="C12">
        <v>623.32167000000004</v>
      </c>
      <c r="D12">
        <v>3.470513</v>
      </c>
      <c r="E12">
        <v>37.559019999999997</v>
      </c>
      <c r="F12">
        <v>162.01266100000001</v>
      </c>
      <c r="G12">
        <v>7.2285890000000004</v>
      </c>
      <c r="H12">
        <v>2.6675219999999999</v>
      </c>
      <c r="I12">
        <v>8.4232949999999995</v>
      </c>
      <c r="J12">
        <v>24.095064000000001</v>
      </c>
      <c r="K12">
        <v>69.772760327632994</v>
      </c>
      <c r="L12">
        <v>1.0085310778000001</v>
      </c>
      <c r="M12">
        <v>10.914651212000001</v>
      </c>
      <c r="N12">
        <v>119.4681362214</v>
      </c>
      <c r="O12">
        <v>12.806168272400001</v>
      </c>
      <c r="P12">
        <v>6.3068222646000001</v>
      </c>
      <c r="Q12">
        <v>26.973075249000001</v>
      </c>
      <c r="R12">
        <v>113.740749612</v>
      </c>
      <c r="S12">
        <v>1518.1604722368299</v>
      </c>
    </row>
    <row r="13" spans="1:19" ht="15" x14ac:dyDescent="0.25">
      <c r="A13" t="s">
        <v>114</v>
      </c>
      <c r="B13">
        <v>2334.468159</v>
      </c>
      <c r="C13">
        <v>1074.696418</v>
      </c>
      <c r="D13">
        <v>8.1147410000000004</v>
      </c>
      <c r="E13">
        <v>37.101643000000003</v>
      </c>
      <c r="F13">
        <v>281.12165800000002</v>
      </c>
      <c r="G13">
        <v>20.040790000000001</v>
      </c>
      <c r="H13">
        <v>0</v>
      </c>
      <c r="I13">
        <v>13.679846</v>
      </c>
      <c r="J13">
        <v>37.747382000000002</v>
      </c>
      <c r="K13">
        <v>103.25409978230699</v>
      </c>
      <c r="L13">
        <v>2.3581437346</v>
      </c>
      <c r="M13">
        <v>10.7817374558</v>
      </c>
      <c r="N13">
        <v>207.2991106092</v>
      </c>
      <c r="O13">
        <v>35.504263563999999</v>
      </c>
      <c r="P13">
        <v>0</v>
      </c>
      <c r="Q13">
        <v>43.805602861200001</v>
      </c>
      <c r="R13">
        <v>178.18651673100001</v>
      </c>
      <c r="S13">
        <v>2915.6576337380998</v>
      </c>
    </row>
    <row r="14" spans="1:19" ht="15" x14ac:dyDescent="0.25">
      <c r="A14" t="s">
        <v>116</v>
      </c>
      <c r="B14">
        <v>1888.4915350000001</v>
      </c>
      <c r="C14">
        <v>730.81890499999997</v>
      </c>
      <c r="D14">
        <v>0</v>
      </c>
      <c r="E14">
        <v>44.279991000000003</v>
      </c>
      <c r="F14">
        <v>139.83069</v>
      </c>
      <c r="G14">
        <v>12.278923000000001</v>
      </c>
      <c r="H14">
        <v>2</v>
      </c>
      <c r="I14">
        <v>9</v>
      </c>
      <c r="J14">
        <v>27.149819999999998</v>
      </c>
      <c r="K14">
        <v>58.709144781091503</v>
      </c>
      <c r="L14">
        <v>0</v>
      </c>
      <c r="M14">
        <v>12.8677653846</v>
      </c>
      <c r="N14">
        <v>103.111150806</v>
      </c>
      <c r="O14">
        <v>21.7533399868</v>
      </c>
      <c r="P14">
        <v>4.7286000000000001</v>
      </c>
      <c r="Q14">
        <v>28.819800000000001</v>
      </c>
      <c r="R14">
        <v>128.16072531</v>
      </c>
      <c r="S14">
        <v>2246.6420612684901</v>
      </c>
    </row>
    <row r="15" spans="1:19" ht="15" x14ac:dyDescent="0.25">
      <c r="A15" t="s">
        <v>118</v>
      </c>
      <c r="B15">
        <v>965.87941399999897</v>
      </c>
      <c r="C15">
        <v>531.94713100000001</v>
      </c>
      <c r="D15">
        <v>0</v>
      </c>
      <c r="E15">
        <v>34.623325999999999</v>
      </c>
      <c r="F15">
        <v>103.18581</v>
      </c>
      <c r="G15">
        <v>4.782991</v>
      </c>
      <c r="H15">
        <v>2</v>
      </c>
      <c r="I15">
        <v>1.380177</v>
      </c>
      <c r="J15">
        <v>14.266086</v>
      </c>
      <c r="K15">
        <v>60.648428582004897</v>
      </c>
      <c r="L15">
        <v>0</v>
      </c>
      <c r="M15">
        <v>10.0615385356</v>
      </c>
      <c r="N15">
        <v>76.089216293999996</v>
      </c>
      <c r="O15">
        <v>8.4735468556000004</v>
      </c>
      <c r="P15">
        <v>4.7286000000000001</v>
      </c>
      <c r="Q15">
        <v>4.4196027893999998</v>
      </c>
      <c r="R15">
        <v>67.343058963000004</v>
      </c>
      <c r="S15">
        <v>1197.6434060196</v>
      </c>
    </row>
    <row r="16" spans="1:19" ht="15" x14ac:dyDescent="0.25">
      <c r="A16" t="s">
        <v>120</v>
      </c>
      <c r="B16">
        <v>5984.9926579999401</v>
      </c>
      <c r="C16">
        <v>1870.27122099999</v>
      </c>
      <c r="D16">
        <v>103.540565</v>
      </c>
      <c r="E16">
        <v>117.161309</v>
      </c>
      <c r="F16">
        <v>592.43670400000099</v>
      </c>
      <c r="G16">
        <v>109.96333799999999</v>
      </c>
      <c r="H16">
        <v>5.7662440000000004</v>
      </c>
      <c r="I16">
        <v>35.125447000000001</v>
      </c>
      <c r="J16">
        <v>114.175511</v>
      </c>
      <c r="K16">
        <v>122.631995008052</v>
      </c>
      <c r="L16">
        <v>30.088888188999999</v>
      </c>
      <c r="M16">
        <v>34.047076395399998</v>
      </c>
      <c r="N16">
        <v>436.86282552959699</v>
      </c>
      <c r="O16">
        <v>194.8110496008</v>
      </c>
      <c r="P16">
        <v>13.6331306892</v>
      </c>
      <c r="Q16">
        <v>112.4787063834</v>
      </c>
      <c r="R16">
        <v>538.96549967550004</v>
      </c>
      <c r="S16">
        <v>7468.51182947089</v>
      </c>
    </row>
    <row r="17" spans="1:19" ht="15" x14ac:dyDescent="0.25">
      <c r="A17" t="s">
        <v>121</v>
      </c>
      <c r="B17">
        <v>2382.699357</v>
      </c>
      <c r="C17">
        <v>198.67025100000001</v>
      </c>
      <c r="D17">
        <v>8.7242390000000007</v>
      </c>
      <c r="E17">
        <v>25.993456999999999</v>
      </c>
      <c r="F17">
        <v>209.22504699999999</v>
      </c>
      <c r="G17">
        <v>18.921612</v>
      </c>
      <c r="H17">
        <v>2</v>
      </c>
      <c r="I17">
        <v>2.5219119999999999</v>
      </c>
      <c r="J17">
        <v>34.5</v>
      </c>
      <c r="K17">
        <v>3.4321527333172002</v>
      </c>
      <c r="L17">
        <v>2.5352638534</v>
      </c>
      <c r="M17">
        <v>7.5536986042000001</v>
      </c>
      <c r="N17">
        <v>154.28254965779999</v>
      </c>
      <c r="O17">
        <v>33.521527819200003</v>
      </c>
      <c r="P17">
        <v>4.7286000000000001</v>
      </c>
      <c r="Q17">
        <v>8.0756666064000004</v>
      </c>
      <c r="R17">
        <v>162.85724999999999</v>
      </c>
      <c r="S17">
        <v>2759.6860662743202</v>
      </c>
    </row>
    <row r="18" spans="1:19" ht="15" x14ac:dyDescent="0.25">
      <c r="A18" t="s">
        <v>123</v>
      </c>
      <c r="B18">
        <v>2938.93919400001</v>
      </c>
      <c r="C18">
        <v>1152.9763559999999</v>
      </c>
      <c r="D18">
        <v>36.114387000000001</v>
      </c>
      <c r="E18">
        <v>46.780005000000003</v>
      </c>
      <c r="F18">
        <v>320.08260899999999</v>
      </c>
      <c r="G18">
        <v>35.371738999999998</v>
      </c>
      <c r="H18">
        <v>3.86</v>
      </c>
      <c r="I18">
        <v>15.86</v>
      </c>
      <c r="J18">
        <v>51.896214000000001</v>
      </c>
      <c r="K18">
        <v>95.452050226278303</v>
      </c>
      <c r="L18">
        <v>10.4948408622</v>
      </c>
      <c r="M18">
        <v>13.594269453000001</v>
      </c>
      <c r="N18">
        <v>236.02891587660099</v>
      </c>
      <c r="O18">
        <v>62.664572812400003</v>
      </c>
      <c r="P18">
        <v>9.1261980000000005</v>
      </c>
      <c r="Q18">
        <v>50.786892000000002</v>
      </c>
      <c r="R18">
        <v>244.97607818700001</v>
      </c>
      <c r="S18">
        <v>3662.0630114174801</v>
      </c>
    </row>
    <row r="19" spans="1:19" ht="15" x14ac:dyDescent="0.25">
      <c r="A19" t="s">
        <v>125</v>
      </c>
      <c r="B19">
        <v>3723.5645180000001</v>
      </c>
      <c r="C19">
        <v>428.20315399999998</v>
      </c>
      <c r="D19">
        <v>68.341909000000001</v>
      </c>
      <c r="E19">
        <v>50.299351000000001</v>
      </c>
      <c r="F19">
        <v>230.426254</v>
      </c>
      <c r="G19">
        <v>17.085615000000001</v>
      </c>
      <c r="H19">
        <v>0</v>
      </c>
      <c r="I19">
        <v>18.018678000000001</v>
      </c>
      <c r="J19">
        <v>45.741712999999997</v>
      </c>
      <c r="K19">
        <v>10.172402993035501</v>
      </c>
      <c r="L19">
        <v>19.860158755400001</v>
      </c>
      <c r="M19">
        <v>14.6169914006</v>
      </c>
      <c r="N19">
        <v>169.9163196996</v>
      </c>
      <c r="O19">
        <v>30.268875533999999</v>
      </c>
      <c r="P19">
        <v>0</v>
      </c>
      <c r="Q19">
        <v>57.699410691600001</v>
      </c>
      <c r="R19">
        <v>215.92375621650001</v>
      </c>
      <c r="S19">
        <v>4242.0224332907401</v>
      </c>
    </row>
    <row r="20" spans="1:19" ht="15" x14ac:dyDescent="0.25">
      <c r="A20" t="s">
        <v>126</v>
      </c>
      <c r="B20">
        <v>1243.205541</v>
      </c>
      <c r="C20">
        <v>667.91408699999999</v>
      </c>
      <c r="D20">
        <v>77.933881</v>
      </c>
      <c r="E20">
        <v>11.326801</v>
      </c>
      <c r="F20">
        <v>134.24336299999999</v>
      </c>
      <c r="G20">
        <v>19.908486</v>
      </c>
      <c r="H20">
        <v>1</v>
      </c>
      <c r="I20">
        <v>10.87</v>
      </c>
      <c r="J20">
        <v>29.271139999999999</v>
      </c>
      <c r="K20">
        <v>76.402846475585903</v>
      </c>
      <c r="L20">
        <v>22.6475858186</v>
      </c>
      <c r="M20">
        <v>3.2915683705999998</v>
      </c>
      <c r="N20">
        <v>98.991055876199894</v>
      </c>
      <c r="O20">
        <v>35.269873797599999</v>
      </c>
      <c r="P20">
        <v>2.3643000000000001</v>
      </c>
      <c r="Q20">
        <v>34.807913999999997</v>
      </c>
      <c r="R20">
        <v>138.17441636999999</v>
      </c>
      <c r="S20">
        <v>1655.1551017085801</v>
      </c>
    </row>
    <row r="21" spans="1:19" ht="15" x14ac:dyDescent="0.25">
      <c r="A21" t="s">
        <v>127</v>
      </c>
      <c r="B21">
        <v>6886.23284099995</v>
      </c>
      <c r="C21">
        <v>1405.466428</v>
      </c>
      <c r="D21">
        <v>35.599412000000001</v>
      </c>
      <c r="E21">
        <v>111.33187599999999</v>
      </c>
      <c r="F21">
        <v>445.17359199999999</v>
      </c>
      <c r="G21">
        <v>33.574869</v>
      </c>
      <c r="H21">
        <v>8.0783529999999999</v>
      </c>
      <c r="I21">
        <v>33.536597999999998</v>
      </c>
      <c r="J21">
        <v>74.375456999999997</v>
      </c>
      <c r="K21">
        <v>59.015931692113</v>
      </c>
      <c r="L21">
        <v>10.345189127199999</v>
      </c>
      <c r="M21">
        <v>32.353043165600099</v>
      </c>
      <c r="N21">
        <v>328.27100674079901</v>
      </c>
      <c r="O21">
        <v>59.481237920399998</v>
      </c>
      <c r="P21">
        <v>19.099649997899999</v>
      </c>
      <c r="Q21">
        <v>107.39089411560001</v>
      </c>
      <c r="R21">
        <v>351.08934476849998</v>
      </c>
      <c r="S21">
        <v>7853.2791385280598</v>
      </c>
    </row>
    <row r="22" spans="1:19" ht="15" x14ac:dyDescent="0.25">
      <c r="A22" t="s">
        <v>129</v>
      </c>
      <c r="B22">
        <v>1921.2488370000001</v>
      </c>
      <c r="C22">
        <v>694.682457</v>
      </c>
      <c r="D22">
        <v>7.3710240000000002</v>
      </c>
      <c r="E22">
        <v>19.994948000000001</v>
      </c>
      <c r="F22">
        <v>223.25343100000001</v>
      </c>
      <c r="G22">
        <v>27.377583999999999</v>
      </c>
      <c r="H22">
        <v>1</v>
      </c>
      <c r="I22">
        <v>27.498069000000001</v>
      </c>
      <c r="J22">
        <v>19.234604999999998</v>
      </c>
      <c r="K22">
        <v>53.846054874697003</v>
      </c>
      <c r="L22">
        <v>2.1420195743999999</v>
      </c>
      <c r="M22">
        <v>5.8105318887999999</v>
      </c>
      <c r="N22">
        <v>164.62708001940001</v>
      </c>
      <c r="O22">
        <v>48.502127814399998</v>
      </c>
      <c r="P22">
        <v>2.3643000000000001</v>
      </c>
      <c r="Q22">
        <v>88.0543165518</v>
      </c>
      <c r="R22">
        <v>90.796952902499996</v>
      </c>
      <c r="S22">
        <v>2377.3922206259899</v>
      </c>
    </row>
    <row r="23" spans="1:19" ht="15" x14ac:dyDescent="0.25">
      <c r="A23" t="s">
        <v>131</v>
      </c>
      <c r="B23">
        <v>1215.451059</v>
      </c>
      <c r="C23">
        <v>792.18880300000103</v>
      </c>
      <c r="D23">
        <v>6.8417810000000001</v>
      </c>
      <c r="E23">
        <v>50.498120999999998</v>
      </c>
      <c r="F23">
        <v>186.40128100000001</v>
      </c>
      <c r="G23">
        <v>11.35529</v>
      </c>
      <c r="H23">
        <v>1</v>
      </c>
      <c r="I23">
        <v>12.908943000000001</v>
      </c>
      <c r="J23">
        <v>26.697835000000001</v>
      </c>
      <c r="K23">
        <v>108.852779816409</v>
      </c>
      <c r="L23">
        <v>1.9882215586</v>
      </c>
      <c r="M23">
        <v>14.674753962600001</v>
      </c>
      <c r="N23">
        <v>137.45230460939999</v>
      </c>
      <c r="O23">
        <v>20.117031764</v>
      </c>
      <c r="P23">
        <v>2.3643000000000001</v>
      </c>
      <c r="Q23">
        <v>41.337017274600001</v>
      </c>
      <c r="R23">
        <v>126.02713011749999</v>
      </c>
      <c r="S23">
        <v>1668.2645981031101</v>
      </c>
    </row>
    <row r="24" spans="1:19" ht="15" x14ac:dyDescent="0.25">
      <c r="A24" t="s">
        <v>133</v>
      </c>
      <c r="B24">
        <v>1875.5516560000001</v>
      </c>
      <c r="C24">
        <v>1033.874515</v>
      </c>
      <c r="D24">
        <v>7.9556069999999997</v>
      </c>
      <c r="E24">
        <v>77.731772000000007</v>
      </c>
      <c r="F24">
        <v>191.08869799999999</v>
      </c>
      <c r="G24">
        <v>12.810012</v>
      </c>
      <c r="H24">
        <v>0</v>
      </c>
      <c r="I24">
        <v>23.773388000000001</v>
      </c>
      <c r="J24">
        <v>28.131643</v>
      </c>
      <c r="K24">
        <v>118.658828876306</v>
      </c>
      <c r="L24">
        <v>2.3118993942000001</v>
      </c>
      <c r="M24">
        <v>22.588852943199999</v>
      </c>
      <c r="N24">
        <v>140.90880590520001</v>
      </c>
      <c r="O24">
        <v>22.694217259199998</v>
      </c>
      <c r="P24">
        <v>0</v>
      </c>
      <c r="Q24">
        <v>76.127143053599994</v>
      </c>
      <c r="R24">
        <v>132.79542078150001</v>
      </c>
      <c r="S24">
        <v>2391.6368242131998</v>
      </c>
    </row>
    <row r="25" spans="1:19" ht="15" x14ac:dyDescent="0.25">
      <c r="A25" t="s">
        <v>135</v>
      </c>
      <c r="B25">
        <v>1087.4763379999999</v>
      </c>
      <c r="C25">
        <v>875.57435599999997</v>
      </c>
      <c r="D25">
        <v>62.82376</v>
      </c>
      <c r="E25">
        <v>23.654287</v>
      </c>
      <c r="F25">
        <v>106.2787</v>
      </c>
      <c r="G25">
        <v>22.958275</v>
      </c>
      <c r="H25">
        <v>0</v>
      </c>
      <c r="I25">
        <v>6.0476850000000004</v>
      </c>
      <c r="J25">
        <v>5.0715269999999997</v>
      </c>
      <c r="K25">
        <v>146.64216176910199</v>
      </c>
      <c r="L25">
        <v>18.256584656000001</v>
      </c>
      <c r="M25">
        <v>6.8739358022000001</v>
      </c>
      <c r="N25">
        <v>78.36991338</v>
      </c>
      <c r="O25">
        <v>40.672879989999998</v>
      </c>
      <c r="P25">
        <v>0</v>
      </c>
      <c r="Q25">
        <v>19.365896907</v>
      </c>
      <c r="R25">
        <v>23.9401432035</v>
      </c>
      <c r="S25">
        <v>1421.5978537077999</v>
      </c>
    </row>
    <row r="26" spans="1:19" ht="15" x14ac:dyDescent="0.25">
      <c r="A26" t="s">
        <v>137</v>
      </c>
      <c r="B26">
        <v>8650.3176469999908</v>
      </c>
      <c r="C26">
        <v>8346.6235999999899</v>
      </c>
      <c r="D26">
        <v>150.12897899999999</v>
      </c>
      <c r="E26">
        <v>88.789927000000006</v>
      </c>
      <c r="F26">
        <v>1066.3091770000001</v>
      </c>
      <c r="G26">
        <v>141.58792700000001</v>
      </c>
      <c r="H26">
        <v>10.080958000000001</v>
      </c>
      <c r="I26">
        <v>52.562404999999998</v>
      </c>
      <c r="J26">
        <v>99.462756999999996</v>
      </c>
      <c r="K26">
        <v>1677.2865613962699</v>
      </c>
      <c r="L26">
        <v>43.627481297400003</v>
      </c>
      <c r="M26">
        <v>25.8023527862</v>
      </c>
      <c r="N26">
        <v>786.29638711978896</v>
      </c>
      <c r="O26">
        <v>250.83717147319999</v>
      </c>
      <c r="P26">
        <v>23.834408999400001</v>
      </c>
      <c r="Q26">
        <v>168.315333291</v>
      </c>
      <c r="R26">
        <v>469.51394441849999</v>
      </c>
      <c r="S26">
        <v>12095.831287781801</v>
      </c>
    </row>
    <row r="27" spans="1:19" ht="15" x14ac:dyDescent="0.25">
      <c r="A27" t="s">
        <v>138</v>
      </c>
      <c r="B27">
        <v>2612.6767690000001</v>
      </c>
      <c r="C27">
        <v>1058.0040080000001</v>
      </c>
      <c r="D27">
        <v>91.067746999999997</v>
      </c>
      <c r="E27">
        <v>67.114965999999995</v>
      </c>
      <c r="F27">
        <v>316.16710799999998</v>
      </c>
      <c r="G27">
        <v>38.553986000000002</v>
      </c>
      <c r="H27">
        <v>0</v>
      </c>
      <c r="I27">
        <v>20.576609000000001</v>
      </c>
      <c r="J27">
        <v>20.427188999999998</v>
      </c>
      <c r="K27">
        <v>89.403132751059502</v>
      </c>
      <c r="L27">
        <v>26.4642872782</v>
      </c>
      <c r="M27">
        <v>19.5036091196</v>
      </c>
      <c r="N27">
        <v>233.14162543920099</v>
      </c>
      <c r="O27">
        <v>68.302241597600002</v>
      </c>
      <c r="P27">
        <v>0</v>
      </c>
      <c r="Q27">
        <v>65.890417339799995</v>
      </c>
      <c r="R27">
        <v>96.426545674500005</v>
      </c>
      <c r="S27">
        <v>3211.8086281999599</v>
      </c>
    </row>
    <row r="28" spans="1:19" ht="15" x14ac:dyDescent="0.25">
      <c r="A28" t="s">
        <v>140</v>
      </c>
      <c r="B28">
        <v>7891.9518340000104</v>
      </c>
      <c r="C28">
        <v>1134.7278040000001</v>
      </c>
      <c r="D28">
        <v>129.856447</v>
      </c>
      <c r="E28">
        <v>145.294929</v>
      </c>
      <c r="F28">
        <v>671.07989399999997</v>
      </c>
      <c r="G28">
        <v>84.896398000000005</v>
      </c>
      <c r="H28">
        <v>3.5</v>
      </c>
      <c r="I28">
        <v>43.526549000000003</v>
      </c>
      <c r="J28">
        <v>120.475987</v>
      </c>
      <c r="K28">
        <v>34.781857553739499</v>
      </c>
      <c r="L28">
        <v>37.736283498200002</v>
      </c>
      <c r="M28">
        <v>42.222706367400001</v>
      </c>
      <c r="N28">
        <v>494.85431383559398</v>
      </c>
      <c r="O28">
        <v>150.40245869680001</v>
      </c>
      <c r="P28">
        <v>8.2750500000000002</v>
      </c>
      <c r="Q28">
        <v>139.38071520779999</v>
      </c>
      <c r="R28">
        <v>568.70689663350095</v>
      </c>
      <c r="S28">
        <v>9368.31211579304</v>
      </c>
    </row>
    <row r="29" spans="1:19" ht="15" x14ac:dyDescent="0.25">
      <c r="A29" t="s">
        <v>142</v>
      </c>
      <c r="B29">
        <v>2716.2686659999999</v>
      </c>
      <c r="C29">
        <v>2664.4829370000002</v>
      </c>
      <c r="D29">
        <v>3.4819900000000001</v>
      </c>
      <c r="E29">
        <v>85.764458000000005</v>
      </c>
      <c r="F29">
        <v>201.67327599999999</v>
      </c>
      <c r="G29">
        <v>16.346131</v>
      </c>
      <c r="H29">
        <v>1</v>
      </c>
      <c r="I29">
        <v>9.7867119999999996</v>
      </c>
      <c r="J29">
        <v>21.020679999999999</v>
      </c>
      <c r="K29">
        <v>534.72224647697499</v>
      </c>
      <c r="L29">
        <v>1.0118662940000001</v>
      </c>
      <c r="M29">
        <v>24.923151494799999</v>
      </c>
      <c r="N29">
        <v>148.7138737224</v>
      </c>
      <c r="O29">
        <v>28.958805679600001</v>
      </c>
      <c r="P29">
        <v>2.3643000000000001</v>
      </c>
      <c r="Q29">
        <v>31.3390091664</v>
      </c>
      <c r="R29">
        <v>99.228119939999999</v>
      </c>
      <c r="S29">
        <v>3587.53003877417</v>
      </c>
    </row>
    <row r="30" spans="1:19" ht="15" x14ac:dyDescent="0.25">
      <c r="A30" t="s">
        <v>144</v>
      </c>
      <c r="B30">
        <v>34777.2261099998</v>
      </c>
      <c r="C30">
        <v>27047.746754999702</v>
      </c>
      <c r="D30">
        <v>1618.7307149999999</v>
      </c>
      <c r="E30">
        <v>378.87188400000002</v>
      </c>
      <c r="F30">
        <v>4436.8315320000102</v>
      </c>
      <c r="G30">
        <v>606.93701199999998</v>
      </c>
      <c r="H30">
        <v>22.459064999999999</v>
      </c>
      <c r="I30">
        <v>551.05512899999997</v>
      </c>
      <c r="J30">
        <v>404.80160699999999</v>
      </c>
      <c r="K30">
        <v>4453.0320428326004</v>
      </c>
      <c r="L30">
        <v>470.40314577899397</v>
      </c>
      <c r="M30">
        <v>110.10016949040001</v>
      </c>
      <c r="N30">
        <v>3271.7195716967299</v>
      </c>
      <c r="O30">
        <v>1075.2496104592001</v>
      </c>
      <c r="P30">
        <v>53.099967379500001</v>
      </c>
      <c r="Q30">
        <v>1764.5887340837801</v>
      </c>
      <c r="R30">
        <v>1910.8659858434901</v>
      </c>
      <c r="S30">
        <v>47886.285337564499</v>
      </c>
    </row>
    <row r="31" spans="1:19" ht="15" x14ac:dyDescent="0.25">
      <c r="A31" t="s">
        <v>146</v>
      </c>
      <c r="B31">
        <v>2125.9213830000099</v>
      </c>
      <c r="C31">
        <v>1410.8533649999999</v>
      </c>
      <c r="D31">
        <v>2.7393399999999999</v>
      </c>
      <c r="E31">
        <v>31.934775999999999</v>
      </c>
      <c r="F31">
        <v>255.27659</v>
      </c>
      <c r="G31">
        <v>12.440580000000001</v>
      </c>
      <c r="H31">
        <v>2</v>
      </c>
      <c r="I31">
        <v>15.211166</v>
      </c>
      <c r="J31">
        <v>17.516020999999999</v>
      </c>
      <c r="K31">
        <v>192.22110552104499</v>
      </c>
      <c r="L31">
        <v>0.79605220399999999</v>
      </c>
      <c r="M31">
        <v>9.2802459055999993</v>
      </c>
      <c r="N31">
        <v>188.240957466</v>
      </c>
      <c r="O31">
        <v>22.039731528000001</v>
      </c>
      <c r="P31">
        <v>4.7286000000000001</v>
      </c>
      <c r="Q31">
        <v>48.7091957652</v>
      </c>
      <c r="R31">
        <v>82.684377130499996</v>
      </c>
      <c r="S31">
        <v>2674.6216485203599</v>
      </c>
    </row>
    <row r="32" spans="1:19" ht="15" x14ac:dyDescent="0.25">
      <c r="A32" t="s">
        <v>148</v>
      </c>
      <c r="B32">
        <v>1929.1474390000001</v>
      </c>
      <c r="C32">
        <v>1880.6603439999999</v>
      </c>
      <c r="D32">
        <v>0.45781500000000003</v>
      </c>
      <c r="E32">
        <v>86.659475</v>
      </c>
      <c r="F32">
        <v>220.43662900000001</v>
      </c>
      <c r="G32">
        <v>5.281568</v>
      </c>
      <c r="H32">
        <v>1</v>
      </c>
      <c r="I32">
        <v>19.936546</v>
      </c>
      <c r="J32">
        <v>20.379881000000001</v>
      </c>
      <c r="K32">
        <v>377.55594944742597</v>
      </c>
      <c r="L32">
        <v>0.133041039</v>
      </c>
      <c r="M32">
        <v>25.183243435000001</v>
      </c>
      <c r="N32">
        <v>162.5499702246</v>
      </c>
      <c r="O32">
        <v>9.3568258687999997</v>
      </c>
      <c r="P32">
        <v>2.3643000000000001</v>
      </c>
      <c r="Q32">
        <v>63.840807601199998</v>
      </c>
      <c r="R32">
        <v>96.203228260499998</v>
      </c>
      <c r="S32">
        <v>2666.3348048765301</v>
      </c>
    </row>
    <row r="33" spans="1:19" ht="15" x14ac:dyDescent="0.25">
      <c r="A33" t="s">
        <v>150</v>
      </c>
      <c r="B33">
        <v>38645.222286999902</v>
      </c>
      <c r="C33">
        <v>36115.764719000101</v>
      </c>
      <c r="D33">
        <v>3049.1323640000001</v>
      </c>
      <c r="E33">
        <v>432.65553199999999</v>
      </c>
      <c r="F33">
        <v>5677.89253500001</v>
      </c>
      <c r="G33">
        <v>933.78648599999804</v>
      </c>
      <c r="H33">
        <v>45.889547</v>
      </c>
      <c r="I33">
        <v>661.39426700000001</v>
      </c>
      <c r="J33">
        <v>888.38726799999995</v>
      </c>
      <c r="K33">
        <v>7257.6037594096197</v>
      </c>
      <c r="L33">
        <v>886.07786497843097</v>
      </c>
      <c r="M33">
        <v>125.729697599199</v>
      </c>
      <c r="N33">
        <v>4186.8779553089098</v>
      </c>
      <c r="O33">
        <v>1654.29613859761</v>
      </c>
      <c r="P33">
        <v>108.4966559721</v>
      </c>
      <c r="Q33">
        <v>2117.9167217873801</v>
      </c>
      <c r="R33">
        <v>4193.6320985939601</v>
      </c>
      <c r="S33">
        <v>59175.853179247097</v>
      </c>
    </row>
    <row r="34" spans="1:19" ht="15" x14ac:dyDescent="0.25">
      <c r="A34" t="s">
        <v>151</v>
      </c>
      <c r="B34">
        <v>5126.1738349999896</v>
      </c>
      <c r="C34">
        <v>4843.09555800001</v>
      </c>
      <c r="D34">
        <v>76.918783000000005</v>
      </c>
      <c r="E34">
        <v>56.465874999999997</v>
      </c>
      <c r="F34">
        <v>613.91188599999998</v>
      </c>
      <c r="G34">
        <v>111.408788</v>
      </c>
      <c r="H34">
        <v>3</v>
      </c>
      <c r="I34">
        <v>53.023747999999998</v>
      </c>
      <c r="J34">
        <v>115.645741</v>
      </c>
      <c r="K34">
        <v>973.05201130033197</v>
      </c>
      <c r="L34">
        <v>22.3525983398</v>
      </c>
      <c r="M34">
        <v>16.408983275000001</v>
      </c>
      <c r="N34">
        <v>452.69862473639603</v>
      </c>
      <c r="O34">
        <v>197.3718088208</v>
      </c>
      <c r="P34">
        <v>7.0929000000000002</v>
      </c>
      <c r="Q34">
        <v>169.79264584559999</v>
      </c>
      <c r="R34">
        <v>545.90572039050096</v>
      </c>
      <c r="S34">
        <v>7510.8491277084204</v>
      </c>
    </row>
    <row r="35" spans="1:19" ht="15" x14ac:dyDescent="0.25">
      <c r="A35" t="s">
        <v>152</v>
      </c>
      <c r="B35">
        <v>50049.995925999901</v>
      </c>
      <c r="C35">
        <v>47672.757424999698</v>
      </c>
      <c r="D35">
        <v>6843.7861940000003</v>
      </c>
      <c r="E35">
        <v>716.64023599999996</v>
      </c>
      <c r="F35">
        <v>5159.0996000000096</v>
      </c>
      <c r="G35">
        <v>999.36967400000003</v>
      </c>
      <c r="H35">
        <v>42.252097999999997</v>
      </c>
      <c r="I35">
        <v>532.21194400000002</v>
      </c>
      <c r="J35">
        <v>802.41069100000004</v>
      </c>
      <c r="K35">
        <v>9579.8362333223995</v>
      </c>
      <c r="L35">
        <v>1988.8042679765599</v>
      </c>
      <c r="M35">
        <v>208.25565258160199</v>
      </c>
      <c r="N35">
        <v>3804.3200450399199</v>
      </c>
      <c r="O35">
        <v>1770.48331445842</v>
      </c>
      <c r="P35">
        <v>99.896635301399996</v>
      </c>
      <c r="Q35">
        <v>1704.2490870767799</v>
      </c>
      <c r="R35">
        <v>3787.7796668654501</v>
      </c>
      <c r="S35">
        <v>72993.620828622501</v>
      </c>
    </row>
    <row r="36" spans="1:19" ht="15" x14ac:dyDescent="0.25">
      <c r="A36" t="s">
        <v>153</v>
      </c>
      <c r="B36">
        <v>1604.720127</v>
      </c>
      <c r="C36">
        <v>899.18566099999998</v>
      </c>
      <c r="D36">
        <v>3.9766659999999998</v>
      </c>
      <c r="E36">
        <v>48.405653000000001</v>
      </c>
      <c r="F36">
        <v>179.61596599999999</v>
      </c>
      <c r="G36">
        <v>24.782957</v>
      </c>
      <c r="H36">
        <v>1</v>
      </c>
      <c r="I36">
        <v>14.905810000000001</v>
      </c>
      <c r="J36">
        <v>27.400870999999999</v>
      </c>
      <c r="K36">
        <v>106.68247299507399</v>
      </c>
      <c r="L36">
        <v>1.1556191396</v>
      </c>
      <c r="M36">
        <v>14.066682761799999</v>
      </c>
      <c r="N36">
        <v>132.44881332840001</v>
      </c>
      <c r="O36">
        <v>43.905486621199998</v>
      </c>
      <c r="P36">
        <v>2.3643000000000001</v>
      </c>
      <c r="Q36">
        <v>47.731384781999999</v>
      </c>
      <c r="R36">
        <v>129.34581155550001</v>
      </c>
      <c r="S36">
        <v>2082.42069818357</v>
      </c>
    </row>
    <row r="37" spans="1:19" ht="15" x14ac:dyDescent="0.25">
      <c r="A37" t="s">
        <v>154</v>
      </c>
      <c r="B37">
        <v>1508.1443079999999</v>
      </c>
      <c r="C37">
        <v>1462.961916</v>
      </c>
      <c r="D37">
        <v>1</v>
      </c>
      <c r="E37">
        <v>70.893462</v>
      </c>
      <c r="F37">
        <v>191.98005499999999</v>
      </c>
      <c r="G37">
        <v>17.997098999999999</v>
      </c>
      <c r="H37">
        <v>1</v>
      </c>
      <c r="I37">
        <v>11.234196000000001</v>
      </c>
      <c r="J37">
        <v>13.463479</v>
      </c>
      <c r="K37">
        <v>293.62942534217001</v>
      </c>
      <c r="L37">
        <v>0.29060000000000002</v>
      </c>
      <c r="M37">
        <v>20.601640057200001</v>
      </c>
      <c r="N37">
        <v>141.56609255699999</v>
      </c>
      <c r="O37">
        <v>31.883660588400002</v>
      </c>
      <c r="P37">
        <v>2.3643000000000001</v>
      </c>
      <c r="Q37">
        <v>35.974142431200001</v>
      </c>
      <c r="R37">
        <v>63.554352619500001</v>
      </c>
      <c r="S37">
        <v>2098.00852159547</v>
      </c>
    </row>
    <row r="38" spans="1:19" ht="15" x14ac:dyDescent="0.25">
      <c r="A38" t="s">
        <v>156</v>
      </c>
      <c r="B38">
        <v>4645.6161339999999</v>
      </c>
      <c r="C38">
        <v>1995.31105</v>
      </c>
      <c r="D38">
        <v>139.87355199999999</v>
      </c>
      <c r="E38">
        <v>44.686445999999997</v>
      </c>
      <c r="F38">
        <v>497.541135</v>
      </c>
      <c r="G38">
        <v>62.523868999999998</v>
      </c>
      <c r="H38">
        <v>3</v>
      </c>
      <c r="I38">
        <v>14.739140000000001</v>
      </c>
      <c r="J38">
        <v>90.560912000000002</v>
      </c>
      <c r="K38">
        <v>178.63409137155401</v>
      </c>
      <c r="L38">
        <v>40.6472542112</v>
      </c>
      <c r="M38">
        <v>12.9858812076</v>
      </c>
      <c r="N38">
        <v>366.88683294899801</v>
      </c>
      <c r="O38">
        <v>110.7672863204</v>
      </c>
      <c r="P38">
        <v>7.0929000000000002</v>
      </c>
      <c r="Q38">
        <v>47.197674108000001</v>
      </c>
      <c r="R38">
        <v>427.49278509599998</v>
      </c>
      <c r="S38">
        <v>5837.3208392637498</v>
      </c>
    </row>
    <row r="39" spans="1:19" ht="15" x14ac:dyDescent="0.25">
      <c r="A39" t="s">
        <v>157</v>
      </c>
      <c r="B39">
        <v>13220.6943350001</v>
      </c>
      <c r="C39">
        <v>12546.071797000001</v>
      </c>
      <c r="D39">
        <v>743.58594400000004</v>
      </c>
      <c r="E39">
        <v>242.92941099999999</v>
      </c>
      <c r="F39">
        <v>1632.002839</v>
      </c>
      <c r="G39">
        <v>237.81058400000001</v>
      </c>
      <c r="H39">
        <v>27.861288999999999</v>
      </c>
      <c r="I39">
        <v>182.87238099999999</v>
      </c>
      <c r="J39">
        <v>209.95349200000001</v>
      </c>
      <c r="K39">
        <v>2518.1070604737502</v>
      </c>
      <c r="L39">
        <v>216.08607532640201</v>
      </c>
      <c r="M39">
        <v>70.595286836599897</v>
      </c>
      <c r="N39">
        <v>1203.43889347858</v>
      </c>
      <c r="O39">
        <v>421.30523061439902</v>
      </c>
      <c r="P39">
        <v>65.872445582699996</v>
      </c>
      <c r="Q39">
        <v>585.59393843819896</v>
      </c>
      <c r="R39">
        <v>991.08545898600198</v>
      </c>
      <c r="S39">
        <v>19292.778724736701</v>
      </c>
    </row>
    <row r="40" spans="1:19" ht="15" x14ac:dyDescent="0.25">
      <c r="A40" t="s">
        <v>158</v>
      </c>
      <c r="B40">
        <v>1212.326012</v>
      </c>
      <c r="C40">
        <v>471.10092600000002</v>
      </c>
      <c r="D40">
        <v>14.992575</v>
      </c>
      <c r="E40">
        <v>14.634998</v>
      </c>
      <c r="F40">
        <v>107.87267799999999</v>
      </c>
      <c r="G40">
        <v>19.439641999999999</v>
      </c>
      <c r="H40">
        <v>1</v>
      </c>
      <c r="I40">
        <v>14.353926</v>
      </c>
      <c r="J40">
        <v>19.745238000000001</v>
      </c>
      <c r="K40">
        <v>38.480989319965197</v>
      </c>
      <c r="L40">
        <v>4.3568422949999999</v>
      </c>
      <c r="M40">
        <v>4.2529304188000001</v>
      </c>
      <c r="N40">
        <v>79.545312757199994</v>
      </c>
      <c r="O40">
        <v>34.439269767200003</v>
      </c>
      <c r="P40">
        <v>2.3643000000000001</v>
      </c>
      <c r="Q40">
        <v>45.964141837200003</v>
      </c>
      <c r="R40">
        <v>93.207395978999998</v>
      </c>
      <c r="S40">
        <v>1514.9371943743699</v>
      </c>
    </row>
    <row r="41" spans="1:19" ht="15" x14ac:dyDescent="0.25">
      <c r="A41" t="s">
        <v>159</v>
      </c>
      <c r="B41">
        <v>2434.2573360000001</v>
      </c>
      <c r="C41">
        <v>1277.529205</v>
      </c>
      <c r="D41">
        <v>9</v>
      </c>
      <c r="E41">
        <v>19.53837</v>
      </c>
      <c r="F41">
        <v>221.38443799999999</v>
      </c>
      <c r="G41">
        <v>15.139457999999999</v>
      </c>
      <c r="H41">
        <v>1</v>
      </c>
      <c r="I41">
        <v>13</v>
      </c>
      <c r="J41">
        <v>37.260742</v>
      </c>
      <c r="K41">
        <v>139.14540045854099</v>
      </c>
      <c r="L41">
        <v>2.6154000000000002</v>
      </c>
      <c r="M41">
        <v>5.6778503220000003</v>
      </c>
      <c r="N41">
        <v>163.2488845812</v>
      </c>
      <c r="O41">
        <v>26.8210637928</v>
      </c>
      <c r="P41">
        <v>2.3643000000000001</v>
      </c>
      <c r="Q41">
        <v>41.628599999999999</v>
      </c>
      <c r="R41">
        <v>175.88933261099999</v>
      </c>
      <c r="S41">
        <v>2991.6481677655402</v>
      </c>
    </row>
    <row r="42" spans="1:19" ht="15" x14ac:dyDescent="0.25">
      <c r="A42" t="s">
        <v>161</v>
      </c>
      <c r="B42">
        <v>5500.2190870000304</v>
      </c>
      <c r="C42">
        <v>1855.0768519999999</v>
      </c>
      <c r="D42">
        <v>124.771548</v>
      </c>
      <c r="E42">
        <v>145.305835</v>
      </c>
      <c r="F42">
        <v>518.52574300000003</v>
      </c>
      <c r="G42">
        <v>27.418472000000001</v>
      </c>
      <c r="H42">
        <v>4.3415840000000001</v>
      </c>
      <c r="I42">
        <v>44.810164</v>
      </c>
      <c r="J42">
        <v>65.603972999999996</v>
      </c>
      <c r="K42">
        <v>130.013100876398</v>
      </c>
      <c r="L42">
        <v>36.258611848800001</v>
      </c>
      <c r="M42">
        <v>42.225875651000003</v>
      </c>
      <c r="N42">
        <v>382.36088288819798</v>
      </c>
      <c r="O42">
        <v>48.574564995199999</v>
      </c>
      <c r="P42">
        <v>10.2648070512</v>
      </c>
      <c r="Q42">
        <v>143.4911071608</v>
      </c>
      <c r="R42">
        <v>309.68355454649998</v>
      </c>
      <c r="S42">
        <v>6603.0915920181196</v>
      </c>
    </row>
    <row r="43" spans="1:19" ht="15" x14ac:dyDescent="0.25">
      <c r="A43" t="s">
        <v>163</v>
      </c>
      <c r="B43">
        <v>943.93014400000004</v>
      </c>
      <c r="C43">
        <v>419.69226500000002</v>
      </c>
      <c r="D43">
        <v>5.945697</v>
      </c>
      <c r="E43">
        <v>26.867618</v>
      </c>
      <c r="F43">
        <v>73.186734999999999</v>
      </c>
      <c r="G43">
        <v>1.861942</v>
      </c>
      <c r="H43">
        <v>2</v>
      </c>
      <c r="I43">
        <v>11.265072</v>
      </c>
      <c r="J43">
        <v>7.14</v>
      </c>
      <c r="K43">
        <v>38.646573355099697</v>
      </c>
      <c r="L43">
        <v>1.7278195482000001</v>
      </c>
      <c r="M43">
        <v>7.8077297908000096</v>
      </c>
      <c r="N43">
        <v>53.967898388999998</v>
      </c>
      <c r="O43">
        <v>3.2986164472000001</v>
      </c>
      <c r="P43">
        <v>4.7286000000000001</v>
      </c>
      <c r="Q43">
        <v>36.0730135584</v>
      </c>
      <c r="R43">
        <v>33.704369999999997</v>
      </c>
      <c r="S43">
        <v>1123.8847650887001</v>
      </c>
    </row>
    <row r="44" spans="1:19" ht="15" x14ac:dyDescent="0.25">
      <c r="A44" t="s">
        <v>165</v>
      </c>
      <c r="B44">
        <v>2708.5485450000001</v>
      </c>
      <c r="C44">
        <v>882.37773199999901</v>
      </c>
      <c r="D44">
        <v>206.10514900000001</v>
      </c>
      <c r="E44">
        <v>81.057473999999999</v>
      </c>
      <c r="F44">
        <v>240.72653199999999</v>
      </c>
      <c r="G44">
        <v>3.0172439999999998</v>
      </c>
      <c r="H44">
        <v>1</v>
      </c>
      <c r="I44">
        <v>13.538413</v>
      </c>
      <c r="J44">
        <v>24.715216999999999</v>
      </c>
      <c r="K44">
        <v>58.620590738298901</v>
      </c>
      <c r="L44">
        <v>59.894156299399903</v>
      </c>
      <c r="M44">
        <v>23.5553019444</v>
      </c>
      <c r="N44">
        <v>177.51174469680001</v>
      </c>
      <c r="O44">
        <v>5.3453494704000004</v>
      </c>
      <c r="P44">
        <v>2.3643000000000001</v>
      </c>
      <c r="Q44">
        <v>43.352706108600003</v>
      </c>
      <c r="R44">
        <v>116.6681818485</v>
      </c>
      <c r="S44">
        <v>3195.8608761064002</v>
      </c>
    </row>
    <row r="45" spans="1:19" ht="15" x14ac:dyDescent="0.25">
      <c r="A45" t="s">
        <v>166</v>
      </c>
      <c r="B45">
        <v>2122.080911</v>
      </c>
      <c r="C45">
        <v>1925.6519000000001</v>
      </c>
      <c r="D45">
        <v>0</v>
      </c>
      <c r="E45">
        <v>47.548065000000001</v>
      </c>
      <c r="F45">
        <v>398.77032400000002</v>
      </c>
      <c r="G45">
        <v>85.000656000000006</v>
      </c>
      <c r="H45">
        <v>1</v>
      </c>
      <c r="I45">
        <v>29.837009999999999</v>
      </c>
      <c r="J45">
        <v>28.184532000000001</v>
      </c>
      <c r="K45">
        <v>376.90222943916399</v>
      </c>
      <c r="L45">
        <v>0</v>
      </c>
      <c r="M45">
        <v>13.817467689000001</v>
      </c>
      <c r="N45">
        <v>294.05323691759997</v>
      </c>
      <c r="O45">
        <v>150.58716216959999</v>
      </c>
      <c r="P45">
        <v>2.3643000000000001</v>
      </c>
      <c r="Q45">
        <v>95.544073421999997</v>
      </c>
      <c r="R45">
        <v>133.04508330600001</v>
      </c>
      <c r="S45">
        <v>3188.3944639433598</v>
      </c>
    </row>
    <row r="46" spans="1:19" ht="15" x14ac:dyDescent="0.25">
      <c r="A46" t="s">
        <v>167</v>
      </c>
      <c r="B46">
        <v>2103.6039989999999</v>
      </c>
      <c r="C46">
        <v>1823.576558</v>
      </c>
      <c r="D46">
        <v>0</v>
      </c>
      <c r="E46">
        <v>92.740196999999995</v>
      </c>
      <c r="F46">
        <v>226.88895600000001</v>
      </c>
      <c r="G46">
        <v>20.006684</v>
      </c>
      <c r="H46">
        <v>4</v>
      </c>
      <c r="I46">
        <v>20.046807999999999</v>
      </c>
      <c r="J46">
        <v>32.880223999999998</v>
      </c>
      <c r="K46">
        <v>328.58710658477997</v>
      </c>
      <c r="L46">
        <v>0</v>
      </c>
      <c r="M46">
        <v>26.950301248199999</v>
      </c>
      <c r="N46">
        <v>167.3079161544</v>
      </c>
      <c r="O46">
        <v>35.443841374400002</v>
      </c>
      <c r="P46">
        <v>9.4572000000000003</v>
      </c>
      <c r="Q46">
        <v>64.193888577600006</v>
      </c>
      <c r="R46">
        <v>155.211097392</v>
      </c>
      <c r="S46">
        <v>2890.7553503313802</v>
      </c>
    </row>
    <row r="47" spans="1:19" ht="15" x14ac:dyDescent="0.25">
      <c r="A47" t="s">
        <v>169</v>
      </c>
      <c r="B47">
        <v>1096.4176219999999</v>
      </c>
      <c r="C47">
        <v>542.98721599999999</v>
      </c>
      <c r="D47">
        <v>3</v>
      </c>
      <c r="E47">
        <v>37.557977000000001</v>
      </c>
      <c r="F47">
        <v>89.084766999999999</v>
      </c>
      <c r="G47">
        <v>10.051009000000001</v>
      </c>
      <c r="H47">
        <v>0</v>
      </c>
      <c r="I47">
        <v>7.7298539999999996</v>
      </c>
      <c r="J47">
        <v>22.880949000000001</v>
      </c>
      <c r="K47">
        <v>56.913416076200498</v>
      </c>
      <c r="L47">
        <v>0.87180000000000002</v>
      </c>
      <c r="M47">
        <v>10.914348116199999</v>
      </c>
      <c r="N47">
        <v>65.691107185800107</v>
      </c>
      <c r="O47">
        <v>17.8063675444</v>
      </c>
      <c r="P47">
        <v>0</v>
      </c>
      <c r="Q47">
        <v>24.752538478799998</v>
      </c>
      <c r="R47">
        <v>108.0095197545</v>
      </c>
      <c r="S47">
        <v>1381.3767191559</v>
      </c>
    </row>
    <row r="48" spans="1:19" ht="15" x14ac:dyDescent="0.25">
      <c r="A48" t="s">
        <v>170</v>
      </c>
      <c r="B48">
        <v>1914.0969580000001</v>
      </c>
      <c r="C48">
        <v>713.32789400000001</v>
      </c>
      <c r="D48">
        <v>7</v>
      </c>
      <c r="E48">
        <v>27.039612000000002</v>
      </c>
      <c r="F48">
        <v>139.25315499999999</v>
      </c>
      <c r="G48">
        <v>16.903323</v>
      </c>
      <c r="H48">
        <v>2.9211779999999998</v>
      </c>
      <c r="I48">
        <v>5</v>
      </c>
      <c r="J48">
        <v>14.033742999999999</v>
      </c>
      <c r="K48">
        <v>55.141916181798599</v>
      </c>
      <c r="L48">
        <v>2.0341999999999998</v>
      </c>
      <c r="M48">
        <v>7.8577112472000099</v>
      </c>
      <c r="N48">
        <v>102.685276497</v>
      </c>
      <c r="O48">
        <v>29.9459270268</v>
      </c>
      <c r="P48">
        <v>6.9065411454000003</v>
      </c>
      <c r="Q48">
        <v>16.010999999999999</v>
      </c>
      <c r="R48">
        <v>66.246283831499994</v>
      </c>
      <c r="S48">
        <v>2200.9258139296999</v>
      </c>
    </row>
    <row r="49" spans="1:19" ht="15" x14ac:dyDescent="0.25">
      <c r="A49" t="s">
        <v>172</v>
      </c>
      <c r="B49">
        <v>6118.8614020000095</v>
      </c>
      <c r="C49">
        <v>4226.708721</v>
      </c>
      <c r="D49">
        <v>114.60312</v>
      </c>
      <c r="E49">
        <v>97.527282</v>
      </c>
      <c r="F49">
        <v>754.88755100000003</v>
      </c>
      <c r="G49">
        <v>86.619720999999998</v>
      </c>
      <c r="H49">
        <v>2</v>
      </c>
      <c r="I49">
        <v>34.911403</v>
      </c>
      <c r="J49">
        <v>78.895855999999995</v>
      </c>
      <c r="K49">
        <v>606.16487119370299</v>
      </c>
      <c r="L49">
        <v>33.303666671999999</v>
      </c>
      <c r="M49">
        <v>28.341428149199999</v>
      </c>
      <c r="N49">
        <v>556.65408010739498</v>
      </c>
      <c r="O49">
        <v>153.45549772359999</v>
      </c>
      <c r="P49">
        <v>4.7286000000000001</v>
      </c>
      <c r="Q49">
        <v>111.79329468660001</v>
      </c>
      <c r="R49">
        <v>372.42788824799999</v>
      </c>
      <c r="S49">
        <v>7985.7307287805097</v>
      </c>
    </row>
    <row r="50" spans="1:19" ht="15" x14ac:dyDescent="0.25">
      <c r="A50" t="s">
        <v>174</v>
      </c>
      <c r="B50">
        <v>5194.3657009999997</v>
      </c>
      <c r="C50">
        <v>4770.8251300000002</v>
      </c>
      <c r="D50">
        <v>15.428312999999999</v>
      </c>
      <c r="E50">
        <v>77.853037999999998</v>
      </c>
      <c r="F50">
        <v>686.91084599999999</v>
      </c>
      <c r="G50">
        <v>151.95437999999999</v>
      </c>
      <c r="H50">
        <v>7.5386740000000003</v>
      </c>
      <c r="I50">
        <v>54.650131000000002</v>
      </c>
      <c r="J50">
        <v>110.223226</v>
      </c>
      <c r="K50">
        <v>933.923505412552</v>
      </c>
      <c r="L50">
        <v>4.4834677577999997</v>
      </c>
      <c r="M50">
        <v>22.6240928428</v>
      </c>
      <c r="N50">
        <v>506.52805784039498</v>
      </c>
      <c r="O50">
        <v>269.202379608</v>
      </c>
      <c r="P50">
        <v>17.823686938200002</v>
      </c>
      <c r="Q50">
        <v>175.0006494882</v>
      </c>
      <c r="R50">
        <v>520.30873833300097</v>
      </c>
      <c r="S50">
        <v>7644.26027922094</v>
      </c>
    </row>
    <row r="51" spans="1:19" ht="15" x14ac:dyDescent="0.25">
      <c r="A51" t="s">
        <v>175</v>
      </c>
      <c r="B51">
        <v>4117.8177149999801</v>
      </c>
      <c r="C51">
        <v>2923.0948020000001</v>
      </c>
      <c r="D51">
        <v>86.683845000000005</v>
      </c>
      <c r="E51">
        <v>148.53639200000001</v>
      </c>
      <c r="F51">
        <v>343.74977100000001</v>
      </c>
      <c r="G51">
        <v>31.589670999999999</v>
      </c>
      <c r="H51">
        <v>0</v>
      </c>
      <c r="I51">
        <v>60.414554000000003</v>
      </c>
      <c r="J51">
        <v>56.381827999999999</v>
      </c>
      <c r="K51">
        <v>433.02737476165902</v>
      </c>
      <c r="L51">
        <v>25.190325356999999</v>
      </c>
      <c r="M51">
        <v>43.164675515200003</v>
      </c>
      <c r="N51">
        <v>253.48108113540101</v>
      </c>
      <c r="O51">
        <v>55.964261143599998</v>
      </c>
      <c r="P51">
        <v>0</v>
      </c>
      <c r="Q51">
        <v>193.45948481880001</v>
      </c>
      <c r="R51">
        <v>266.15041907400001</v>
      </c>
      <c r="S51">
        <v>5388.2553368056397</v>
      </c>
    </row>
    <row r="52" spans="1:19" ht="15" x14ac:dyDescent="0.25">
      <c r="A52" t="s">
        <v>177</v>
      </c>
      <c r="B52">
        <v>1730.62339600001</v>
      </c>
      <c r="C52">
        <v>419.30566099999999</v>
      </c>
      <c r="D52">
        <v>29.821576</v>
      </c>
      <c r="E52">
        <v>21.297872999999999</v>
      </c>
      <c r="F52">
        <v>142.36182600000001</v>
      </c>
      <c r="G52">
        <v>10.475372999999999</v>
      </c>
      <c r="H52">
        <v>0</v>
      </c>
      <c r="I52">
        <v>10.492908</v>
      </c>
      <c r="J52">
        <v>38.258530999999998</v>
      </c>
      <c r="K52">
        <v>21.523109844407799</v>
      </c>
      <c r="L52">
        <v>8.6661499856000006</v>
      </c>
      <c r="M52">
        <v>6.1891618937999997</v>
      </c>
      <c r="N52">
        <v>104.9776104924</v>
      </c>
      <c r="O52">
        <v>18.5581708068</v>
      </c>
      <c r="P52">
        <v>0</v>
      </c>
      <c r="Q52">
        <v>33.600389997599997</v>
      </c>
      <c r="R52">
        <v>180.59939558549999</v>
      </c>
      <c r="S52">
        <v>2104.73738460611</v>
      </c>
    </row>
    <row r="53" spans="1:19" ht="15" x14ac:dyDescent="0.25">
      <c r="A53" t="s">
        <v>178</v>
      </c>
      <c r="B53">
        <v>5500.2084319999803</v>
      </c>
      <c r="C53">
        <v>2069.2974089999998</v>
      </c>
      <c r="D53">
        <v>60.223394999999996</v>
      </c>
      <c r="E53">
        <v>115.438253</v>
      </c>
      <c r="F53">
        <v>673.88882000000001</v>
      </c>
      <c r="G53">
        <v>74.770916</v>
      </c>
      <c r="H53">
        <v>6.2837209999999999</v>
      </c>
      <c r="I53">
        <v>47.414323000000003</v>
      </c>
      <c r="J53">
        <v>91.795078000000004</v>
      </c>
      <c r="K53">
        <v>165.459244590575</v>
      </c>
      <c r="L53">
        <v>17.500918587000001</v>
      </c>
      <c r="M53">
        <v>33.546356321799998</v>
      </c>
      <c r="N53">
        <v>496.92561586799599</v>
      </c>
      <c r="O53">
        <v>132.46415478559999</v>
      </c>
      <c r="P53">
        <v>14.8566015603</v>
      </c>
      <c r="Q53">
        <v>151.8301451106</v>
      </c>
      <c r="R53">
        <v>433.31866569900001</v>
      </c>
      <c r="S53">
        <v>6946.1101345228499</v>
      </c>
    </row>
    <row r="54" spans="1:19" ht="15" x14ac:dyDescent="0.25">
      <c r="A54" t="s">
        <v>180</v>
      </c>
      <c r="B54">
        <v>1793.771172</v>
      </c>
      <c r="C54">
        <v>1368.221777</v>
      </c>
      <c r="D54">
        <v>22.837066</v>
      </c>
      <c r="E54">
        <v>52.842796</v>
      </c>
      <c r="F54">
        <v>183.520951</v>
      </c>
      <c r="G54">
        <v>15.909318000000001</v>
      </c>
      <c r="H54">
        <v>3</v>
      </c>
      <c r="I54">
        <v>12.725301999999999</v>
      </c>
      <c r="J54">
        <v>26.841971000000001</v>
      </c>
      <c r="K54">
        <v>216.98636439777101</v>
      </c>
      <c r="L54">
        <v>6.6364513796000004</v>
      </c>
      <c r="M54">
        <v>15.3561165176</v>
      </c>
      <c r="N54">
        <v>135.3283492674</v>
      </c>
      <c r="O54">
        <v>28.184947768800001</v>
      </c>
      <c r="P54">
        <v>7.0929000000000002</v>
      </c>
      <c r="Q54">
        <v>40.748962064399997</v>
      </c>
      <c r="R54">
        <v>126.7075241055</v>
      </c>
      <c r="S54">
        <v>2370.81278750107</v>
      </c>
    </row>
    <row r="55" spans="1:19" ht="15" x14ac:dyDescent="0.25">
      <c r="A55" t="s">
        <v>182</v>
      </c>
      <c r="B55">
        <v>2832.3121800000099</v>
      </c>
      <c r="C55">
        <v>1790.462479</v>
      </c>
      <c r="D55">
        <v>7.3369869999999997</v>
      </c>
      <c r="E55">
        <v>68.884287999999998</v>
      </c>
      <c r="F55">
        <v>372.34823</v>
      </c>
      <c r="G55">
        <v>22.058971</v>
      </c>
      <c r="H55">
        <v>1.1950540000000001</v>
      </c>
      <c r="I55">
        <v>21.348545999999999</v>
      </c>
      <c r="J55">
        <v>43.232528000000002</v>
      </c>
      <c r="K55">
        <v>235.942503033159</v>
      </c>
      <c r="L55">
        <v>2.1321284222000001</v>
      </c>
      <c r="M55">
        <v>20.0177740928</v>
      </c>
      <c r="N55">
        <v>274.56958480200001</v>
      </c>
      <c r="O55">
        <v>39.079673023600002</v>
      </c>
      <c r="P55">
        <v>2.8254661722000001</v>
      </c>
      <c r="Q55">
        <v>68.362314001200005</v>
      </c>
      <c r="R55">
        <v>204.07914842400001</v>
      </c>
      <c r="S55">
        <v>3679.32077197117</v>
      </c>
    </row>
    <row r="56" spans="1:19" ht="15" x14ac:dyDescent="0.25">
      <c r="A56" t="s">
        <v>184</v>
      </c>
      <c r="B56">
        <v>3650.11936900001</v>
      </c>
      <c r="C56">
        <v>2673.2340170000002</v>
      </c>
      <c r="D56">
        <v>60.951708000000004</v>
      </c>
      <c r="E56">
        <v>114.18711</v>
      </c>
      <c r="F56">
        <v>266.84000700000001</v>
      </c>
      <c r="G56">
        <v>30.581469999999999</v>
      </c>
      <c r="H56">
        <v>2</v>
      </c>
      <c r="I56">
        <v>23.717016000000001</v>
      </c>
      <c r="J56">
        <v>40.946747000000002</v>
      </c>
      <c r="K56">
        <v>405.243300902334</v>
      </c>
      <c r="L56">
        <v>17.712566344799999</v>
      </c>
      <c r="M56">
        <v>33.182774166000101</v>
      </c>
      <c r="N56">
        <v>196.76782116179999</v>
      </c>
      <c r="O56">
        <v>54.178132251999997</v>
      </c>
      <c r="P56">
        <v>4.7286000000000001</v>
      </c>
      <c r="Q56">
        <v>75.9466286352</v>
      </c>
      <c r="R56">
        <v>193.28911921349999</v>
      </c>
      <c r="S56">
        <v>4631.1683116756403</v>
      </c>
    </row>
    <row r="57" spans="1:19" ht="15" x14ac:dyDescent="0.25">
      <c r="A57" t="s">
        <v>186</v>
      </c>
      <c r="B57">
        <v>1684.5852769999899</v>
      </c>
      <c r="C57">
        <v>992.42543999999998</v>
      </c>
      <c r="D57">
        <v>2</v>
      </c>
      <c r="E57">
        <v>42.453769999999999</v>
      </c>
      <c r="F57">
        <v>158.96856399999999</v>
      </c>
      <c r="G57">
        <v>10.499312</v>
      </c>
      <c r="H57">
        <v>1</v>
      </c>
      <c r="I57">
        <v>26.252286999999999</v>
      </c>
      <c r="J57">
        <v>22.224497</v>
      </c>
      <c r="K57">
        <v>123.065778568391</v>
      </c>
      <c r="L57">
        <v>0.58120000000000005</v>
      </c>
      <c r="M57">
        <v>12.337065561999999</v>
      </c>
      <c r="N57">
        <v>117.2234190936</v>
      </c>
      <c r="O57">
        <v>18.600581139199999</v>
      </c>
      <c r="P57">
        <v>2.3643000000000001</v>
      </c>
      <c r="Q57">
        <v>84.065073431399995</v>
      </c>
      <c r="R57">
        <v>104.9107380885</v>
      </c>
      <c r="S57">
        <v>2147.7334328830798</v>
      </c>
    </row>
    <row r="58" spans="1:19" ht="15" x14ac:dyDescent="0.25">
      <c r="A58" t="s">
        <v>187</v>
      </c>
      <c r="B58">
        <v>1942.94627699999</v>
      </c>
      <c r="C58">
        <v>948.83971299999996</v>
      </c>
      <c r="D58">
        <v>1</v>
      </c>
      <c r="E58">
        <v>103.411743</v>
      </c>
      <c r="F58">
        <v>276.56402700000001</v>
      </c>
      <c r="G58">
        <v>25.225106</v>
      </c>
      <c r="H58">
        <v>1</v>
      </c>
      <c r="I58">
        <v>41.878720000000001</v>
      </c>
      <c r="J58">
        <v>35.441578</v>
      </c>
      <c r="K58">
        <v>100.09218264641601</v>
      </c>
      <c r="L58">
        <v>0.29060000000000002</v>
      </c>
      <c r="M58">
        <v>30.051452515800001</v>
      </c>
      <c r="N58">
        <v>203.9383135098</v>
      </c>
      <c r="O58">
        <v>44.688797789600002</v>
      </c>
      <c r="P58">
        <v>2.3643000000000001</v>
      </c>
      <c r="Q58">
        <v>134.10403718399999</v>
      </c>
      <c r="R58">
        <v>167.30196894900001</v>
      </c>
      <c r="S58">
        <v>2625.7779295946102</v>
      </c>
    </row>
    <row r="59" spans="1:19" ht="15" x14ac:dyDescent="0.25">
      <c r="A59" t="s">
        <v>189</v>
      </c>
      <c r="B59">
        <v>3476.9075039999898</v>
      </c>
      <c r="C59">
        <v>2168.974455</v>
      </c>
      <c r="D59">
        <v>18.221415</v>
      </c>
      <c r="E59">
        <v>21.347570999999999</v>
      </c>
      <c r="F59">
        <v>496.051514</v>
      </c>
      <c r="G59">
        <v>77.132318999999995</v>
      </c>
      <c r="H59">
        <v>1</v>
      </c>
      <c r="I59">
        <v>31.525895999999999</v>
      </c>
      <c r="J59">
        <v>48.142907000000001</v>
      </c>
      <c r="K59">
        <v>284.89220557957799</v>
      </c>
      <c r="L59">
        <v>5.295143199</v>
      </c>
      <c r="M59">
        <v>6.2036041325999998</v>
      </c>
      <c r="N59">
        <v>365.78838642359801</v>
      </c>
      <c r="O59">
        <v>136.64761634039999</v>
      </c>
      <c r="P59">
        <v>2.3643000000000001</v>
      </c>
      <c r="Q59">
        <v>100.9522241712</v>
      </c>
      <c r="R59">
        <v>227.2585924935</v>
      </c>
      <c r="S59">
        <v>4606.3095763398696</v>
      </c>
    </row>
    <row r="60" spans="1:19" ht="15" x14ac:dyDescent="0.25">
      <c r="A60" t="s">
        <v>190</v>
      </c>
      <c r="B60">
        <v>2288.5994219999998</v>
      </c>
      <c r="C60">
        <v>1107.990016</v>
      </c>
      <c r="D60">
        <v>26.355461999999999</v>
      </c>
      <c r="E60">
        <v>43.364196999999997</v>
      </c>
      <c r="F60">
        <v>227.325155</v>
      </c>
      <c r="G60">
        <v>35.815944000000002</v>
      </c>
      <c r="H60">
        <v>2.5</v>
      </c>
      <c r="I60">
        <v>10.939157</v>
      </c>
      <c r="J60">
        <v>37.625590000000003</v>
      </c>
      <c r="K60">
        <v>113.525883899387</v>
      </c>
      <c r="L60">
        <v>7.6588972571999996</v>
      </c>
      <c r="M60">
        <v>12.6016356482</v>
      </c>
      <c r="N60">
        <v>167.62956929699999</v>
      </c>
      <c r="O60">
        <v>63.451526390399998</v>
      </c>
      <c r="P60">
        <v>5.9107500000000002</v>
      </c>
      <c r="Q60">
        <v>35.029368545399997</v>
      </c>
      <c r="R60">
        <v>177.61159759500001</v>
      </c>
      <c r="S60">
        <v>2872.0186506325799</v>
      </c>
    </row>
    <row r="61" spans="1:19" ht="15" x14ac:dyDescent="0.25">
      <c r="A61" t="s">
        <v>191</v>
      </c>
      <c r="B61">
        <v>1681.3582039999999</v>
      </c>
      <c r="C61">
        <v>950.11278900000002</v>
      </c>
      <c r="D61">
        <v>3</v>
      </c>
      <c r="E61">
        <v>49.309933999999998</v>
      </c>
      <c r="F61">
        <v>109.19303499999999</v>
      </c>
      <c r="G61">
        <v>26.790305</v>
      </c>
      <c r="H61">
        <v>0.79584900000000003</v>
      </c>
      <c r="I61">
        <v>14.63256</v>
      </c>
      <c r="J61">
        <v>21.079008000000002</v>
      </c>
      <c r="K61">
        <v>112.296207846345</v>
      </c>
      <c r="L61">
        <v>0.87180000000000002</v>
      </c>
      <c r="M61">
        <v>14.3294668204</v>
      </c>
      <c r="N61">
        <v>80.518944008999995</v>
      </c>
      <c r="O61">
        <v>47.461704337999997</v>
      </c>
      <c r="P61">
        <v>1.8816257907</v>
      </c>
      <c r="Q61">
        <v>46.856383631999996</v>
      </c>
      <c r="R61">
        <v>99.503457264000005</v>
      </c>
      <c r="S61">
        <v>2085.07779370045</v>
      </c>
    </row>
    <row r="62" spans="1:19" ht="15" x14ac:dyDescent="0.25">
      <c r="A62" t="s">
        <v>193</v>
      </c>
      <c r="B62">
        <v>1081.203818</v>
      </c>
      <c r="C62">
        <v>74.729471000000004</v>
      </c>
      <c r="D62">
        <v>3</v>
      </c>
      <c r="E62">
        <v>28.62764</v>
      </c>
      <c r="F62">
        <v>66.717484999999996</v>
      </c>
      <c r="G62">
        <v>7.4827260000000004</v>
      </c>
      <c r="H62">
        <v>2</v>
      </c>
      <c r="I62">
        <v>3.5431859999999999</v>
      </c>
      <c r="J62">
        <v>7.9654509999999998</v>
      </c>
      <c r="K62">
        <v>1.0593748326443999</v>
      </c>
      <c r="L62">
        <v>0.87180000000000002</v>
      </c>
      <c r="M62">
        <v>8.3191921840000003</v>
      </c>
      <c r="N62">
        <v>49.197473439000099</v>
      </c>
      <c r="O62">
        <v>13.256397381599999</v>
      </c>
      <c r="P62">
        <v>4.7286000000000001</v>
      </c>
      <c r="Q62">
        <v>11.3459902092</v>
      </c>
      <c r="R62">
        <v>37.600911445500003</v>
      </c>
      <c r="S62">
        <v>1207.5835574919399</v>
      </c>
    </row>
    <row r="63" spans="1:19" ht="15" x14ac:dyDescent="0.25">
      <c r="A63" t="s">
        <v>194</v>
      </c>
      <c r="B63">
        <v>3623.8256530000099</v>
      </c>
      <c r="C63">
        <v>2522.1242050000001</v>
      </c>
      <c r="D63">
        <v>495.10789699999998</v>
      </c>
      <c r="E63">
        <v>64.040464</v>
      </c>
      <c r="F63">
        <v>350.77098000000001</v>
      </c>
      <c r="G63">
        <v>40.563673000000001</v>
      </c>
      <c r="H63">
        <v>7.2122000000000006E-2</v>
      </c>
      <c r="I63">
        <v>42.556742999999997</v>
      </c>
      <c r="J63">
        <v>40.670180000000002</v>
      </c>
      <c r="K63">
        <v>362.96660370804398</v>
      </c>
      <c r="L63">
        <v>143.87835486820001</v>
      </c>
      <c r="M63">
        <v>18.6101588384</v>
      </c>
      <c r="N63">
        <v>258.65852065200102</v>
      </c>
      <c r="O63">
        <v>71.862603086799993</v>
      </c>
      <c r="P63">
        <v>0.1705180446</v>
      </c>
      <c r="Q63">
        <v>136.2752024346</v>
      </c>
      <c r="R63">
        <v>191.98358468999999</v>
      </c>
      <c r="S63">
        <v>4808.2311993226504</v>
      </c>
    </row>
    <row r="64" spans="1:19" ht="15" x14ac:dyDescent="0.25">
      <c r="A64" t="s">
        <v>195</v>
      </c>
      <c r="B64">
        <v>2547.8876019999998</v>
      </c>
      <c r="C64">
        <v>1267.2893750000001</v>
      </c>
      <c r="D64">
        <v>17.352004000000001</v>
      </c>
      <c r="E64">
        <v>47.307763000000001</v>
      </c>
      <c r="F64">
        <v>258.84454699999998</v>
      </c>
      <c r="G64">
        <v>14.163111000000001</v>
      </c>
      <c r="H64">
        <v>5</v>
      </c>
      <c r="I64">
        <v>25.089814000000001</v>
      </c>
      <c r="J64">
        <v>30.893906999999999</v>
      </c>
      <c r="K64">
        <v>131.64221765587101</v>
      </c>
      <c r="L64">
        <v>5.0424923624</v>
      </c>
      <c r="M64">
        <v>13.747635927799999</v>
      </c>
      <c r="N64">
        <v>190.87196895779999</v>
      </c>
      <c r="O64">
        <v>25.0913674476</v>
      </c>
      <c r="P64">
        <v>11.8215</v>
      </c>
      <c r="Q64">
        <v>80.342602390799996</v>
      </c>
      <c r="R64">
        <v>145.83468799350001</v>
      </c>
      <c r="S64">
        <v>3152.28207473577</v>
      </c>
    </row>
    <row r="65" spans="1:19" ht="15" x14ac:dyDescent="0.25">
      <c r="A65" t="s">
        <v>197</v>
      </c>
      <c r="B65">
        <v>9924.1890060000405</v>
      </c>
      <c r="C65">
        <v>6506.4073249999901</v>
      </c>
      <c r="D65">
        <v>394.69106199999999</v>
      </c>
      <c r="E65">
        <v>356.99264199999999</v>
      </c>
      <c r="F65">
        <v>874.54780200000005</v>
      </c>
      <c r="G65">
        <v>97.561040000000006</v>
      </c>
      <c r="H65">
        <v>8.3860759999999992</v>
      </c>
      <c r="I65">
        <v>70.734048999999999</v>
      </c>
      <c r="J65">
        <v>118.278266</v>
      </c>
      <c r="K65">
        <v>882.15974777542397</v>
      </c>
      <c r="L65">
        <v>114.6972226172</v>
      </c>
      <c r="M65">
        <v>103.74206176520001</v>
      </c>
      <c r="N65">
        <v>644.89154919479199</v>
      </c>
      <c r="O65">
        <v>172.839138464</v>
      </c>
      <c r="P65">
        <v>19.827199486800001</v>
      </c>
      <c r="Q65">
        <v>226.50457170780001</v>
      </c>
      <c r="R65">
        <v>558.33255465300101</v>
      </c>
      <c r="S65">
        <v>12647.1830516643</v>
      </c>
    </row>
    <row r="66" spans="1:19" ht="15" x14ac:dyDescent="0.25">
      <c r="A66" t="s">
        <v>199</v>
      </c>
      <c r="B66">
        <v>1642.28036200001</v>
      </c>
      <c r="C66">
        <v>547.91090799999995</v>
      </c>
      <c r="D66">
        <v>4</v>
      </c>
      <c r="E66">
        <v>29.780366999999998</v>
      </c>
      <c r="F66">
        <v>146.24419599999999</v>
      </c>
      <c r="G66">
        <v>24.267419</v>
      </c>
      <c r="H66">
        <v>1.655105</v>
      </c>
      <c r="I66">
        <v>9.2311770000000006</v>
      </c>
      <c r="J66">
        <v>15.51633</v>
      </c>
      <c r="K66">
        <v>38.449185927526699</v>
      </c>
      <c r="L66">
        <v>1.1624000000000001</v>
      </c>
      <c r="M66">
        <v>8.6541746501999999</v>
      </c>
      <c r="N66">
        <v>107.84047013040001</v>
      </c>
      <c r="O66">
        <v>42.9921595004</v>
      </c>
      <c r="P66">
        <v>3.9131647515000001</v>
      </c>
      <c r="Q66">
        <v>29.5600749894</v>
      </c>
      <c r="R66">
        <v>73.244835765000005</v>
      </c>
      <c r="S66">
        <v>1948.09682771443</v>
      </c>
    </row>
    <row r="67" spans="1:19" ht="15" x14ac:dyDescent="0.25">
      <c r="A67" t="s">
        <v>201</v>
      </c>
      <c r="B67">
        <v>2342.0411370000002</v>
      </c>
      <c r="C67">
        <v>1374.848023</v>
      </c>
      <c r="D67">
        <v>2</v>
      </c>
      <c r="E67">
        <v>81.607680000000002</v>
      </c>
      <c r="F67">
        <v>196.34082100000001</v>
      </c>
      <c r="G67">
        <v>31.086372999999998</v>
      </c>
      <c r="H67">
        <v>4</v>
      </c>
      <c r="I67">
        <v>15.551962</v>
      </c>
      <c r="J67">
        <v>35.371442000000002</v>
      </c>
      <c r="K67">
        <v>168.944496029102</v>
      </c>
      <c r="L67">
        <v>0.58120000000000005</v>
      </c>
      <c r="M67">
        <v>23.715191808</v>
      </c>
      <c r="N67">
        <v>144.78172140539999</v>
      </c>
      <c r="O67">
        <v>55.072618406799997</v>
      </c>
      <c r="P67">
        <v>9.4572000000000003</v>
      </c>
      <c r="Q67">
        <v>49.800492716400001</v>
      </c>
      <c r="R67">
        <v>166.97089196100001</v>
      </c>
      <c r="S67">
        <v>2961.3649493266998</v>
      </c>
    </row>
    <row r="68" spans="1:19" ht="15" x14ac:dyDescent="0.25">
      <c r="A68" t="s">
        <v>203</v>
      </c>
      <c r="B68">
        <v>1342.4416140000001</v>
      </c>
      <c r="C68">
        <v>365.66296399999999</v>
      </c>
      <c r="D68">
        <v>0</v>
      </c>
      <c r="E68">
        <v>29.008928000000001</v>
      </c>
      <c r="F68">
        <v>89.230513000000002</v>
      </c>
      <c r="G68">
        <v>4.3527740000000001</v>
      </c>
      <c r="H68">
        <v>1</v>
      </c>
      <c r="I68">
        <v>17</v>
      </c>
      <c r="J68">
        <v>14.507925999999999</v>
      </c>
      <c r="K68">
        <v>20.386019891038298</v>
      </c>
      <c r="L68">
        <v>0</v>
      </c>
      <c r="M68">
        <v>8.4299944767999992</v>
      </c>
      <c r="N68">
        <v>65.798580286200107</v>
      </c>
      <c r="O68">
        <v>7.7113744184000002</v>
      </c>
      <c r="P68">
        <v>2.3643000000000001</v>
      </c>
      <c r="Q68">
        <v>54.437399999999997</v>
      </c>
      <c r="R68">
        <v>68.484664683000005</v>
      </c>
      <c r="S68">
        <v>1570.05394775544</v>
      </c>
    </row>
    <row r="69" spans="1:19" ht="15" x14ac:dyDescent="0.25">
      <c r="A69" t="s">
        <v>205</v>
      </c>
      <c r="B69">
        <v>1340.7845600000001</v>
      </c>
      <c r="C69">
        <v>1288.498816</v>
      </c>
      <c r="D69">
        <v>3.9707669999999999</v>
      </c>
      <c r="E69">
        <v>26.427844</v>
      </c>
      <c r="F69">
        <v>96.978787999999994</v>
      </c>
      <c r="G69">
        <v>10.918829000000001</v>
      </c>
      <c r="H69">
        <v>2</v>
      </c>
      <c r="I69">
        <v>13.308014</v>
      </c>
      <c r="J69">
        <v>8.3173530000000007</v>
      </c>
      <c r="K69">
        <v>255.49478013629599</v>
      </c>
      <c r="L69">
        <v>1.1539048902</v>
      </c>
      <c r="M69">
        <v>7.6799314664000002</v>
      </c>
      <c r="N69">
        <v>71.512158271199993</v>
      </c>
      <c r="O69">
        <v>19.343797456400001</v>
      </c>
      <c r="P69">
        <v>4.7286000000000001</v>
      </c>
      <c r="Q69">
        <v>42.6149224308</v>
      </c>
      <c r="R69">
        <v>39.262064836500002</v>
      </c>
      <c r="S69">
        <v>1782.5747194877899</v>
      </c>
    </row>
    <row r="70" spans="1:19" ht="15" x14ac:dyDescent="0.25">
      <c r="A70" t="s">
        <v>207</v>
      </c>
      <c r="B70">
        <v>2367.29800999999</v>
      </c>
      <c r="C70">
        <v>1226.7138379999999</v>
      </c>
      <c r="D70">
        <v>0</v>
      </c>
      <c r="E70">
        <v>81.944501000000002</v>
      </c>
      <c r="F70">
        <v>174.86681899999999</v>
      </c>
      <c r="G70">
        <v>6.6970869999999998</v>
      </c>
      <c r="H70">
        <v>2</v>
      </c>
      <c r="I70">
        <v>30.821532999999999</v>
      </c>
      <c r="J70">
        <v>31.080522999999999</v>
      </c>
      <c r="K70">
        <v>132.80248223974101</v>
      </c>
      <c r="L70">
        <v>0</v>
      </c>
      <c r="M70">
        <v>23.813071990600001</v>
      </c>
      <c r="N70">
        <v>128.9467923306</v>
      </c>
      <c r="O70">
        <v>11.8645593292</v>
      </c>
      <c r="P70">
        <v>4.7286000000000001</v>
      </c>
      <c r="Q70">
        <v>98.696712972599997</v>
      </c>
      <c r="R70">
        <v>146.71560882150001</v>
      </c>
      <c r="S70">
        <v>2914.86583768423</v>
      </c>
    </row>
    <row r="71" spans="1:19" ht="15" x14ac:dyDescent="0.25">
      <c r="A71" t="s">
        <v>209</v>
      </c>
      <c r="B71">
        <v>3228.268356</v>
      </c>
      <c r="C71">
        <v>1250.785797</v>
      </c>
      <c r="D71">
        <v>74.397322000000003</v>
      </c>
      <c r="E71">
        <v>48.244785999999998</v>
      </c>
      <c r="F71">
        <v>321.02599099999998</v>
      </c>
      <c r="G71">
        <v>49.349297999999997</v>
      </c>
      <c r="H71">
        <v>2.2506729999999999</v>
      </c>
      <c r="I71">
        <v>21.703299000000001</v>
      </c>
      <c r="J71">
        <v>64.294111000000001</v>
      </c>
      <c r="K71">
        <v>103.44728979823201</v>
      </c>
      <c r="L71">
        <v>21.6198617732</v>
      </c>
      <c r="M71">
        <v>14.019934811600001</v>
      </c>
      <c r="N71">
        <v>236.72456576340099</v>
      </c>
      <c r="O71">
        <v>87.4272163368001</v>
      </c>
      <c r="P71">
        <v>5.3212661738999998</v>
      </c>
      <c r="Q71">
        <v>69.498304057799999</v>
      </c>
      <c r="R71">
        <v>303.5003509755</v>
      </c>
      <c r="S71">
        <v>4069.8271456904299</v>
      </c>
    </row>
    <row r="72" spans="1:19" ht="15" x14ac:dyDescent="0.25">
      <c r="A72" t="s">
        <v>211</v>
      </c>
      <c r="B72">
        <v>1807.2544560000099</v>
      </c>
      <c r="C72">
        <v>1019.949224</v>
      </c>
      <c r="D72">
        <v>2.0979049999999999</v>
      </c>
      <c r="E72">
        <v>53.744331000000003</v>
      </c>
      <c r="F72">
        <v>186.75652500000001</v>
      </c>
      <c r="G72">
        <v>20.838830000000002</v>
      </c>
      <c r="H72">
        <v>2</v>
      </c>
      <c r="I72">
        <v>28.912348999999999</v>
      </c>
      <c r="J72">
        <v>29.325399000000001</v>
      </c>
      <c r="K72">
        <v>122.926389353983</v>
      </c>
      <c r="L72">
        <v>0.60965119300000004</v>
      </c>
      <c r="M72">
        <v>15.618102588599999</v>
      </c>
      <c r="N72">
        <v>137.71426153499999</v>
      </c>
      <c r="O72">
        <v>36.918071228000002</v>
      </c>
      <c r="P72">
        <v>4.7286000000000001</v>
      </c>
      <c r="Q72">
        <v>92.583123967800006</v>
      </c>
      <c r="R72">
        <v>138.43054597950001</v>
      </c>
      <c r="S72">
        <v>2356.7832018458898</v>
      </c>
    </row>
    <row r="73" spans="1:19" ht="15" x14ac:dyDescent="0.25">
      <c r="A73" t="s">
        <v>213</v>
      </c>
      <c r="B73">
        <v>7547.6562569999996</v>
      </c>
      <c r="C73">
        <v>2619.59357</v>
      </c>
      <c r="D73">
        <v>132.98315500000001</v>
      </c>
      <c r="E73">
        <v>193.385413</v>
      </c>
      <c r="F73">
        <v>641.87595699999997</v>
      </c>
      <c r="G73">
        <v>78.063342000000006</v>
      </c>
      <c r="H73">
        <v>6.1387520000000002</v>
      </c>
      <c r="I73">
        <v>56.665469000000002</v>
      </c>
      <c r="J73">
        <v>129.605433</v>
      </c>
      <c r="K73">
        <v>190.80890969609601</v>
      </c>
      <c r="L73">
        <v>38.644904842999999</v>
      </c>
      <c r="M73">
        <v>56.197801017799897</v>
      </c>
      <c r="N73">
        <v>473.31933069179502</v>
      </c>
      <c r="O73">
        <v>138.2970166872</v>
      </c>
      <c r="P73">
        <v>14.5138513536</v>
      </c>
      <c r="Q73">
        <v>181.4541648318</v>
      </c>
      <c r="R73">
        <v>611.80244647650102</v>
      </c>
      <c r="S73">
        <v>9252.6946825977993</v>
      </c>
    </row>
    <row r="74" spans="1:19" ht="15" x14ac:dyDescent="0.25">
      <c r="A74" t="s">
        <v>214</v>
      </c>
      <c r="B74">
        <v>4947.2724919999901</v>
      </c>
      <c r="C74">
        <v>1951.1850910000001</v>
      </c>
      <c r="D74">
        <v>264.23204399999997</v>
      </c>
      <c r="E74">
        <v>87.740330999999998</v>
      </c>
      <c r="F74">
        <v>427.97790500000002</v>
      </c>
      <c r="G74">
        <v>49.270716999999998</v>
      </c>
      <c r="H74">
        <v>6.1436460000000004</v>
      </c>
      <c r="I74">
        <v>36.187845000000003</v>
      </c>
      <c r="J74">
        <v>93.582875000000001</v>
      </c>
      <c r="K74">
        <v>162.846939253226</v>
      </c>
      <c r="L74">
        <v>76.785831986399799</v>
      </c>
      <c r="M74">
        <v>25.497340188599999</v>
      </c>
      <c r="N74">
        <v>315.59090714699897</v>
      </c>
      <c r="O74">
        <v>87.288002237200104</v>
      </c>
      <c r="P74">
        <v>14.525422237800001</v>
      </c>
      <c r="Q74">
        <v>115.88071725899999</v>
      </c>
      <c r="R74">
        <v>441.7579614375</v>
      </c>
      <c r="S74">
        <v>6187.4456137467196</v>
      </c>
    </row>
    <row r="75" spans="1:19" ht="15" x14ac:dyDescent="0.25">
      <c r="A75" t="s">
        <v>215</v>
      </c>
      <c r="B75">
        <v>6358.4914420000096</v>
      </c>
      <c r="C75">
        <v>3397.1565890000002</v>
      </c>
      <c r="D75">
        <v>14.634391000000001</v>
      </c>
      <c r="E75">
        <v>166.35772499999999</v>
      </c>
      <c r="F75">
        <v>549.18491600000004</v>
      </c>
      <c r="G75">
        <v>75.459840999999997</v>
      </c>
      <c r="H75">
        <v>8.5112839999999998</v>
      </c>
      <c r="I75">
        <v>69.546248000000006</v>
      </c>
      <c r="J75">
        <v>109.99275900000001</v>
      </c>
      <c r="K75">
        <v>384.36690383029202</v>
      </c>
      <c r="L75">
        <v>4.2527540245999997</v>
      </c>
      <c r="M75">
        <v>48.343554884999897</v>
      </c>
      <c r="N75">
        <v>404.968957058397</v>
      </c>
      <c r="O75">
        <v>133.6846543156</v>
      </c>
      <c r="P75">
        <v>20.1232287612</v>
      </c>
      <c r="Q75">
        <v>222.70099534560001</v>
      </c>
      <c r="R75">
        <v>519.22081885950001</v>
      </c>
      <c r="S75">
        <v>8096.1533090802004</v>
      </c>
    </row>
    <row r="76" spans="1:19" ht="15" x14ac:dyDescent="0.25">
      <c r="A76" t="s">
        <v>217</v>
      </c>
      <c r="B76">
        <v>5310.5250369999703</v>
      </c>
      <c r="C76">
        <v>1109.235107</v>
      </c>
      <c r="D76">
        <v>91.256202999999999</v>
      </c>
      <c r="E76">
        <v>86.273184999999998</v>
      </c>
      <c r="F76">
        <v>470.95675</v>
      </c>
      <c r="G76">
        <v>31.188424000000001</v>
      </c>
      <c r="H76">
        <v>7.924944</v>
      </c>
      <c r="I76">
        <v>22.591616999999999</v>
      </c>
      <c r="J76">
        <v>58.444499999999998</v>
      </c>
      <c r="K76">
        <v>48.114427342669501</v>
      </c>
      <c r="L76">
        <v>26.519052591800001</v>
      </c>
      <c r="M76">
        <v>25.070987560999999</v>
      </c>
      <c r="N76">
        <v>347.28350744999898</v>
      </c>
      <c r="O76">
        <v>55.253411958400001</v>
      </c>
      <c r="P76">
        <v>18.7369450992</v>
      </c>
      <c r="Q76">
        <v>72.342875957399997</v>
      </c>
      <c r="R76">
        <v>275.88726224999999</v>
      </c>
      <c r="S76">
        <v>6179.7335072104297</v>
      </c>
    </row>
    <row r="77" spans="1:19" ht="15" x14ac:dyDescent="0.25">
      <c r="A77" t="s">
        <v>218</v>
      </c>
      <c r="B77">
        <v>3620.9790189999999</v>
      </c>
      <c r="C77">
        <v>3531.3724069999998</v>
      </c>
      <c r="D77">
        <v>19.699272000000001</v>
      </c>
      <c r="E77">
        <v>207.22821300000001</v>
      </c>
      <c r="F77">
        <v>416.272448</v>
      </c>
      <c r="G77">
        <v>41.265072000000004</v>
      </c>
      <c r="H77">
        <v>0</v>
      </c>
      <c r="I77">
        <v>17.246780000000001</v>
      </c>
      <c r="J77">
        <v>29.908922</v>
      </c>
      <c r="K77">
        <v>709.410654624431</v>
      </c>
      <c r="L77">
        <v>5.7246084432000002</v>
      </c>
      <c r="M77">
        <v>60.220518697799903</v>
      </c>
      <c r="N77">
        <v>306.95930315520002</v>
      </c>
      <c r="O77">
        <v>73.105201555199997</v>
      </c>
      <c r="P77">
        <v>0</v>
      </c>
      <c r="Q77">
        <v>55.227638915999997</v>
      </c>
      <c r="R77">
        <v>141.18506630100001</v>
      </c>
      <c r="S77">
        <v>4972.81201069283</v>
      </c>
    </row>
    <row r="78" spans="1:19" ht="15" x14ac:dyDescent="0.25">
      <c r="A78" t="s">
        <v>219</v>
      </c>
      <c r="B78">
        <v>494.46680300000003</v>
      </c>
      <c r="C78">
        <v>472.97710000000001</v>
      </c>
      <c r="D78">
        <v>33.329683000000003</v>
      </c>
      <c r="E78">
        <v>4.572254</v>
      </c>
      <c r="F78">
        <v>64.914868999999996</v>
      </c>
      <c r="G78">
        <v>10.390826000000001</v>
      </c>
      <c r="H78">
        <v>0</v>
      </c>
      <c r="I78">
        <v>1.5953759999999999</v>
      </c>
      <c r="J78">
        <v>5</v>
      </c>
      <c r="K78">
        <v>93.784192706719793</v>
      </c>
      <c r="L78">
        <v>9.6856058798000007</v>
      </c>
      <c r="M78">
        <v>1.3286970123999999</v>
      </c>
      <c r="N78">
        <v>47.868224400599999</v>
      </c>
      <c r="O78">
        <v>18.408387341600001</v>
      </c>
      <c r="P78">
        <v>0</v>
      </c>
      <c r="Q78">
        <v>5.1087130272000003</v>
      </c>
      <c r="R78">
        <v>23.602499999999999</v>
      </c>
      <c r="S78">
        <v>694.25312336831996</v>
      </c>
    </row>
    <row r="79" spans="1:19" ht="15" x14ac:dyDescent="0.25">
      <c r="A79" t="s">
        <v>220</v>
      </c>
      <c r="B79">
        <v>3786.0327000000002</v>
      </c>
      <c r="C79">
        <v>2570.8663780000002</v>
      </c>
      <c r="D79">
        <v>2.051809</v>
      </c>
      <c r="E79">
        <v>67.777034999999998</v>
      </c>
      <c r="F79">
        <v>502.75777099999999</v>
      </c>
      <c r="G79">
        <v>60.029310000000002</v>
      </c>
      <c r="H79">
        <v>2.9938850000000001</v>
      </c>
      <c r="I79">
        <v>69.267934999999994</v>
      </c>
      <c r="J79">
        <v>71.533141999999998</v>
      </c>
      <c r="K79">
        <v>374.91876652081498</v>
      </c>
      <c r="L79">
        <v>0.59625569540000001</v>
      </c>
      <c r="M79">
        <v>19.696006370999999</v>
      </c>
      <c r="N79">
        <v>370.73358033539802</v>
      </c>
      <c r="O79">
        <v>106.347925596</v>
      </c>
      <c r="P79">
        <v>7.0784423055000003</v>
      </c>
      <c r="Q79">
        <v>221.80978145700001</v>
      </c>
      <c r="R79">
        <v>337.67219681099999</v>
      </c>
      <c r="S79">
        <v>5224.88565509211</v>
      </c>
    </row>
    <row r="80" spans="1:19" ht="15" x14ac:dyDescent="0.25">
      <c r="A80" t="s">
        <v>222</v>
      </c>
      <c r="B80">
        <v>2101.6976420000001</v>
      </c>
      <c r="C80">
        <v>759.49628199999995</v>
      </c>
      <c r="D80">
        <v>13.214017</v>
      </c>
      <c r="E80">
        <v>84.839090999999996</v>
      </c>
      <c r="F80">
        <v>193.83221700000001</v>
      </c>
      <c r="G80">
        <v>21.233046000000002</v>
      </c>
      <c r="H80">
        <v>3.1432739999999999</v>
      </c>
      <c r="I80">
        <v>3</v>
      </c>
      <c r="J80">
        <v>25.625937</v>
      </c>
      <c r="K80">
        <v>57.262028116589597</v>
      </c>
      <c r="L80">
        <v>3.8399933401999999</v>
      </c>
      <c r="M80">
        <v>24.654239844599999</v>
      </c>
      <c r="N80">
        <v>142.9318768158</v>
      </c>
      <c r="O80">
        <v>37.616464293600004</v>
      </c>
      <c r="P80">
        <v>7.4316427182</v>
      </c>
      <c r="Q80">
        <v>9.6066000000000003</v>
      </c>
      <c r="R80">
        <v>120.9672356085</v>
      </c>
      <c r="S80">
        <v>2506.00772273749</v>
      </c>
    </row>
    <row r="81" spans="1:19" ht="15" x14ac:dyDescent="0.25">
      <c r="A81" t="s">
        <v>224</v>
      </c>
      <c r="B81">
        <v>6581.7269450000204</v>
      </c>
      <c r="C81">
        <v>6295.7118199999904</v>
      </c>
      <c r="D81">
        <v>480.40837800000003</v>
      </c>
      <c r="E81">
        <v>116.27175800000001</v>
      </c>
      <c r="F81">
        <v>851.87016600000004</v>
      </c>
      <c r="G81">
        <v>124.472388</v>
      </c>
      <c r="H81">
        <v>12.900342</v>
      </c>
      <c r="I81">
        <v>43.821308999999999</v>
      </c>
      <c r="J81">
        <v>100.49807</v>
      </c>
      <c r="K81">
        <v>1264.2350108472499</v>
      </c>
      <c r="L81">
        <v>139.6066746468</v>
      </c>
      <c r="M81">
        <v>33.788572874800003</v>
      </c>
      <c r="N81">
        <v>628.16906040839297</v>
      </c>
      <c r="O81">
        <v>220.5152825808</v>
      </c>
      <c r="P81">
        <v>30.500278590600001</v>
      </c>
      <c r="Q81">
        <v>140.32459567980001</v>
      </c>
      <c r="R81">
        <v>474.401139435</v>
      </c>
      <c r="S81">
        <v>9513.2675600634593</v>
      </c>
    </row>
    <row r="82" spans="1:19" ht="15" x14ac:dyDescent="0.25">
      <c r="A82" t="s">
        <v>225</v>
      </c>
      <c r="B82">
        <v>4462.4753480000099</v>
      </c>
      <c r="C82">
        <v>597.54536600000097</v>
      </c>
      <c r="D82">
        <v>41.922069999999998</v>
      </c>
      <c r="E82">
        <v>40.622182000000002</v>
      </c>
      <c r="F82">
        <v>389.76463999999999</v>
      </c>
      <c r="G82">
        <v>31.46189</v>
      </c>
      <c r="H82">
        <v>1.9295770000000001</v>
      </c>
      <c r="I82">
        <v>19.539619999999999</v>
      </c>
      <c r="J82">
        <v>64.549861000000007</v>
      </c>
      <c r="K82">
        <v>16.796285884126601</v>
      </c>
      <c r="L82">
        <v>12.182553542000001</v>
      </c>
      <c r="M82">
        <v>11.8048060892</v>
      </c>
      <c r="N82">
        <v>287.41244553600001</v>
      </c>
      <c r="O82">
        <v>55.737884323999999</v>
      </c>
      <c r="P82">
        <v>4.5620989010999997</v>
      </c>
      <c r="Q82">
        <v>62.569771164000002</v>
      </c>
      <c r="R82">
        <v>304.70761885050001</v>
      </c>
      <c r="S82">
        <v>5218.2488122909399</v>
      </c>
    </row>
    <row r="83" spans="1:19" ht="15" x14ac:dyDescent="0.25">
      <c r="A83" t="s">
        <v>226</v>
      </c>
      <c r="B83">
        <v>1449.1090830000001</v>
      </c>
      <c r="C83">
        <v>104.834324</v>
      </c>
      <c r="D83">
        <v>6.576727</v>
      </c>
      <c r="E83">
        <v>15.127584000000001</v>
      </c>
      <c r="F83">
        <v>118.676148</v>
      </c>
      <c r="G83">
        <v>6.5140820000000001</v>
      </c>
      <c r="H83">
        <v>1</v>
      </c>
      <c r="I83">
        <v>8.3735949999999999</v>
      </c>
      <c r="J83">
        <v>14.869024</v>
      </c>
      <c r="K83">
        <v>1.5811862601275399</v>
      </c>
      <c r="L83">
        <v>1.9111968662000001</v>
      </c>
      <c r="M83">
        <v>4.3960759103999996</v>
      </c>
      <c r="N83">
        <v>87.511791535199905</v>
      </c>
      <c r="O83">
        <v>11.540347671199999</v>
      </c>
      <c r="P83">
        <v>2.3643000000000001</v>
      </c>
      <c r="Q83">
        <v>26.813925909000002</v>
      </c>
      <c r="R83">
        <v>70.189227791999997</v>
      </c>
      <c r="S83">
        <v>1655.4171349441301</v>
      </c>
    </row>
    <row r="84" spans="1:19" ht="15" x14ac:dyDescent="0.25">
      <c r="A84" t="s">
        <v>227</v>
      </c>
      <c r="B84">
        <v>3343.816045</v>
      </c>
      <c r="C84">
        <v>2637.0711329999999</v>
      </c>
      <c r="D84">
        <v>3.048597</v>
      </c>
      <c r="E84">
        <v>104.41268100000001</v>
      </c>
      <c r="F84">
        <v>515.63940100000002</v>
      </c>
      <c r="G84">
        <v>78.466530000000006</v>
      </c>
      <c r="H84">
        <v>10.609968</v>
      </c>
      <c r="I84">
        <v>91.318415000000002</v>
      </c>
      <c r="J84">
        <v>50.870742</v>
      </c>
      <c r="K84">
        <v>450.32908614519198</v>
      </c>
      <c r="L84">
        <v>0.88592228819999996</v>
      </c>
      <c r="M84">
        <v>30.3423250986</v>
      </c>
      <c r="N84">
        <v>380.23249429739798</v>
      </c>
      <c r="O84">
        <v>139.011304548</v>
      </c>
      <c r="P84">
        <v>25.085147342399999</v>
      </c>
      <c r="Q84">
        <v>292.41982851300003</v>
      </c>
      <c r="R84">
        <v>240.13533761100001</v>
      </c>
      <c r="S84">
        <v>4902.25749084379</v>
      </c>
    </row>
    <row r="85" spans="1:19" ht="15" x14ac:dyDescent="0.25">
      <c r="A85" t="s">
        <v>229</v>
      </c>
      <c r="B85">
        <v>3518.8830069999899</v>
      </c>
      <c r="C85">
        <v>3170.5143369999901</v>
      </c>
      <c r="D85">
        <v>4.642957</v>
      </c>
      <c r="E85">
        <v>9.3860290000000006</v>
      </c>
      <c r="F85">
        <v>472.95379100000002</v>
      </c>
      <c r="G85">
        <v>89.119743</v>
      </c>
      <c r="H85">
        <v>0.81192299999999995</v>
      </c>
      <c r="I85">
        <v>41.843218999999998</v>
      </c>
      <c r="J85">
        <v>46.643503000000003</v>
      </c>
      <c r="K85">
        <v>597.27073331533904</v>
      </c>
      <c r="L85">
        <v>1.3492433042</v>
      </c>
      <c r="M85">
        <v>2.7275800274000002</v>
      </c>
      <c r="N85">
        <v>348.75612548339899</v>
      </c>
      <c r="O85">
        <v>157.88453669879999</v>
      </c>
      <c r="P85">
        <v>1.9196295488999999</v>
      </c>
      <c r="Q85">
        <v>133.99035588180001</v>
      </c>
      <c r="R85">
        <v>220.1806559115</v>
      </c>
      <c r="S85">
        <v>4982.9618671713297</v>
      </c>
    </row>
    <row r="86" spans="1:19" ht="15" x14ac:dyDescent="0.25">
      <c r="A86" t="s">
        <v>230</v>
      </c>
      <c r="B86">
        <v>1621.2695699999999</v>
      </c>
      <c r="C86">
        <v>153.73801499999999</v>
      </c>
      <c r="D86">
        <v>3.86</v>
      </c>
      <c r="E86">
        <v>8.7068919999999999</v>
      </c>
      <c r="F86">
        <v>104.26357400000001</v>
      </c>
      <c r="G86">
        <v>5.6768729999999996</v>
      </c>
      <c r="H86">
        <v>1</v>
      </c>
      <c r="I86">
        <v>1.724734</v>
      </c>
      <c r="J86">
        <v>16.957947000000001</v>
      </c>
      <c r="K86">
        <v>3.03796384763967</v>
      </c>
      <c r="L86">
        <v>1.1217159999999999</v>
      </c>
      <c r="M86">
        <v>2.5302228152000001</v>
      </c>
      <c r="N86">
        <v>76.883959467599993</v>
      </c>
      <c r="O86">
        <v>10.057148206800001</v>
      </c>
      <c r="P86">
        <v>2.3643000000000001</v>
      </c>
      <c r="Q86">
        <v>5.5229432147999997</v>
      </c>
      <c r="R86">
        <v>80.049988813499994</v>
      </c>
      <c r="S86">
        <v>1802.83781236554</v>
      </c>
    </row>
    <row r="87" spans="1:19" ht="15" x14ac:dyDescent="0.25">
      <c r="A87" t="s">
        <v>231</v>
      </c>
      <c r="B87">
        <v>2562.3257760000001</v>
      </c>
      <c r="C87">
        <v>1244.9698530000001</v>
      </c>
      <c r="D87">
        <v>2.869551</v>
      </c>
      <c r="E87">
        <v>46.686750000000004</v>
      </c>
      <c r="F87">
        <v>251.52109300000001</v>
      </c>
      <c r="G87">
        <v>27.623798000000001</v>
      </c>
      <c r="H87">
        <v>1</v>
      </c>
      <c r="I87">
        <v>16.420324999999998</v>
      </c>
      <c r="J87">
        <v>29.629961999999999</v>
      </c>
      <c r="K87">
        <v>126.853691243802</v>
      </c>
      <c r="L87">
        <v>0.83389152060000005</v>
      </c>
      <c r="M87">
        <v>13.567169549999999</v>
      </c>
      <c r="N87">
        <v>185.47165397820001</v>
      </c>
      <c r="O87">
        <v>48.938320536799999</v>
      </c>
      <c r="P87">
        <v>2.3643000000000001</v>
      </c>
      <c r="Q87">
        <v>52.581164715</v>
      </c>
      <c r="R87">
        <v>139.868235621</v>
      </c>
      <c r="S87">
        <v>3132.8042031653999</v>
      </c>
    </row>
    <row r="88" spans="1:19" ht="15" x14ac:dyDescent="0.25">
      <c r="A88" t="s">
        <v>232</v>
      </c>
      <c r="B88">
        <v>4288.7310040000002</v>
      </c>
      <c r="C88">
        <v>4134.3166540000002</v>
      </c>
      <c r="D88">
        <v>57.220199000000001</v>
      </c>
      <c r="E88">
        <v>168.184121</v>
      </c>
      <c r="F88">
        <v>465.72416500000003</v>
      </c>
      <c r="G88">
        <v>37.257655999999997</v>
      </c>
      <c r="H88">
        <v>5.1453519999999999</v>
      </c>
      <c r="I88">
        <v>43.574854999999999</v>
      </c>
      <c r="J88">
        <v>68.324760999999995</v>
      </c>
      <c r="K88">
        <v>830.71746460379495</v>
      </c>
      <c r="L88">
        <v>16.6281898294</v>
      </c>
      <c r="M88">
        <v>48.874305562599901</v>
      </c>
      <c r="N88">
        <v>343.42499927099902</v>
      </c>
      <c r="O88">
        <v>66.005663369600001</v>
      </c>
      <c r="P88">
        <v>12.165155733600001</v>
      </c>
      <c r="Q88">
        <v>139.535400681</v>
      </c>
      <c r="R88">
        <v>322.52703430050002</v>
      </c>
      <c r="S88">
        <v>6068.6092173514899</v>
      </c>
    </row>
    <row r="89" spans="1:19" ht="15" x14ac:dyDescent="0.25">
      <c r="A89" t="s">
        <v>234</v>
      </c>
      <c r="B89">
        <v>1437.8343890000001</v>
      </c>
      <c r="C89">
        <v>873.76840800000002</v>
      </c>
      <c r="D89">
        <v>0</v>
      </c>
      <c r="E89">
        <v>17.530401000000001</v>
      </c>
      <c r="F89">
        <v>237.94754599999999</v>
      </c>
      <c r="G89">
        <v>9.4836229999999997</v>
      </c>
      <c r="H89">
        <v>0</v>
      </c>
      <c r="I89">
        <v>15.316839</v>
      </c>
      <c r="J89">
        <v>18</v>
      </c>
      <c r="K89">
        <v>110.831574040614</v>
      </c>
      <c r="L89">
        <v>0</v>
      </c>
      <c r="M89">
        <v>5.0943345306000003</v>
      </c>
      <c r="N89">
        <v>175.46252042040001</v>
      </c>
      <c r="O89">
        <v>16.801186506800001</v>
      </c>
      <c r="P89">
        <v>0</v>
      </c>
      <c r="Q89">
        <v>49.047581845800003</v>
      </c>
      <c r="R89">
        <v>84.968999999999994</v>
      </c>
      <c r="S89">
        <v>1880.0405863442199</v>
      </c>
    </row>
    <row r="90" spans="1:19" ht="15" x14ac:dyDescent="0.25">
      <c r="A90" t="s">
        <v>235</v>
      </c>
      <c r="B90">
        <v>3900.507521</v>
      </c>
      <c r="C90">
        <v>3790.4395770000001</v>
      </c>
      <c r="D90">
        <v>67.008015999999998</v>
      </c>
      <c r="E90">
        <v>59.358732000000003</v>
      </c>
      <c r="F90">
        <v>398.23942</v>
      </c>
      <c r="G90">
        <v>37.038291000000001</v>
      </c>
      <c r="H90">
        <v>6.8823530000000002</v>
      </c>
      <c r="I90">
        <v>32.888682000000003</v>
      </c>
      <c r="J90">
        <v>33.258617999999998</v>
      </c>
      <c r="K90">
        <v>761.70361441560601</v>
      </c>
      <c r="L90">
        <v>19.4725294496</v>
      </c>
      <c r="M90">
        <v>17.2496475192</v>
      </c>
      <c r="N90">
        <v>293.66174830800003</v>
      </c>
      <c r="O90">
        <v>65.617036335600005</v>
      </c>
      <c r="P90">
        <v>16.271947197900001</v>
      </c>
      <c r="Q90">
        <v>105.3161375004</v>
      </c>
      <c r="R90">
        <v>156.99730626900001</v>
      </c>
      <c r="S90">
        <v>5336.7974879952999</v>
      </c>
    </row>
    <row r="91" spans="1:19" ht="15" x14ac:dyDescent="0.25">
      <c r="A91" t="s">
        <v>236</v>
      </c>
      <c r="B91">
        <v>2190.1764010000002</v>
      </c>
      <c r="C91">
        <v>708.16896299999996</v>
      </c>
      <c r="D91">
        <v>12.543875999999999</v>
      </c>
      <c r="E91">
        <v>40.967379999999999</v>
      </c>
      <c r="F91">
        <v>155.52138099999999</v>
      </c>
      <c r="G91">
        <v>9.4229649999999996</v>
      </c>
      <c r="H91">
        <v>0</v>
      </c>
      <c r="I91">
        <v>11.100189</v>
      </c>
      <c r="J91">
        <v>33.457008000000002</v>
      </c>
      <c r="K91">
        <v>47.032456242289598</v>
      </c>
      <c r="L91">
        <v>3.6452503655999999</v>
      </c>
      <c r="M91">
        <v>11.905120628000001</v>
      </c>
      <c r="N91">
        <v>114.6814663494</v>
      </c>
      <c r="O91">
        <v>16.693724794000001</v>
      </c>
      <c r="P91">
        <v>0</v>
      </c>
      <c r="Q91">
        <v>35.545025215800003</v>
      </c>
      <c r="R91">
        <v>157.933806264</v>
      </c>
      <c r="S91">
        <v>2577.6132508590899</v>
      </c>
    </row>
    <row r="92" spans="1:19" ht="15" x14ac:dyDescent="0.25">
      <c r="A92" t="s">
        <v>238</v>
      </c>
      <c r="B92">
        <v>4178.5763360000001</v>
      </c>
      <c r="C92">
        <v>1016.947018</v>
      </c>
      <c r="D92">
        <v>109.425219</v>
      </c>
      <c r="E92">
        <v>44.933911999999999</v>
      </c>
      <c r="F92">
        <v>416.26346999999998</v>
      </c>
      <c r="G92">
        <v>65.167834999999997</v>
      </c>
      <c r="H92">
        <v>3.6309529999999999</v>
      </c>
      <c r="I92">
        <v>64.247394999999997</v>
      </c>
      <c r="J92">
        <v>109.810458</v>
      </c>
      <c r="K92">
        <v>52.7073402845947</v>
      </c>
      <c r="L92">
        <v>31.798968641400101</v>
      </c>
      <c r="M92">
        <v>13.0577948272</v>
      </c>
      <c r="N92">
        <v>306.952682778</v>
      </c>
      <c r="O92">
        <v>115.451336486</v>
      </c>
      <c r="P92">
        <v>8.5846621779000003</v>
      </c>
      <c r="Q92">
        <v>205.73300826900001</v>
      </c>
      <c r="R92">
        <v>518.36026698900002</v>
      </c>
      <c r="S92">
        <v>5431.2223964531004</v>
      </c>
    </row>
    <row r="93" spans="1:19" ht="15" x14ac:dyDescent="0.25">
      <c r="A93" t="s">
        <v>239</v>
      </c>
      <c r="B93">
        <v>6569.69217199999</v>
      </c>
      <c r="C93">
        <v>1225.6631480000001</v>
      </c>
      <c r="D93">
        <v>40.711737999999997</v>
      </c>
      <c r="E93">
        <v>110.44964899999999</v>
      </c>
      <c r="F93">
        <v>558.31137000000001</v>
      </c>
      <c r="G93">
        <v>61.941330000000001</v>
      </c>
      <c r="H93">
        <v>2</v>
      </c>
      <c r="I93">
        <v>38.605846999999997</v>
      </c>
      <c r="J93">
        <v>91.696111000000002</v>
      </c>
      <c r="K93">
        <v>48.169452069298003</v>
      </c>
      <c r="L93">
        <v>11.8308310628</v>
      </c>
      <c r="M93">
        <v>32.096667999400097</v>
      </c>
      <c r="N93">
        <v>411.69880423799799</v>
      </c>
      <c r="O93">
        <v>109.735260228</v>
      </c>
      <c r="P93">
        <v>4.7286000000000001</v>
      </c>
      <c r="Q93">
        <v>123.6236432634</v>
      </c>
      <c r="R93">
        <v>432.85149197549998</v>
      </c>
      <c r="S93">
        <v>7744.4269228363901</v>
      </c>
    </row>
    <row r="94" spans="1:19" ht="15" x14ac:dyDescent="0.25">
      <c r="A94" t="s">
        <v>240</v>
      </c>
      <c r="B94">
        <v>5113.0869949999897</v>
      </c>
      <c r="C94">
        <v>1654.8419699999999</v>
      </c>
      <c r="D94">
        <v>71.754289999999997</v>
      </c>
      <c r="E94">
        <v>117.838466</v>
      </c>
      <c r="F94">
        <v>535.94128499999999</v>
      </c>
      <c r="G94">
        <v>50.631008000000001</v>
      </c>
      <c r="H94">
        <v>4</v>
      </c>
      <c r="I94">
        <v>58.842522000000002</v>
      </c>
      <c r="J94">
        <v>73.097126000000003</v>
      </c>
      <c r="K94">
        <v>112.868023082295</v>
      </c>
      <c r="L94">
        <v>20.851796673999999</v>
      </c>
      <c r="M94">
        <v>34.2438582196</v>
      </c>
      <c r="N94">
        <v>395.20310355899699</v>
      </c>
      <c r="O94">
        <v>89.6978937728001</v>
      </c>
      <c r="P94">
        <v>9.4572000000000003</v>
      </c>
      <c r="Q94">
        <v>188.42552394840001</v>
      </c>
      <c r="R94">
        <v>345.05498328300001</v>
      </c>
      <c r="S94">
        <v>6308.8893775390798</v>
      </c>
    </row>
    <row r="95" spans="1:19" ht="15" x14ac:dyDescent="0.25">
      <c r="A95" t="s">
        <v>241</v>
      </c>
      <c r="B95">
        <v>5942.2109659999396</v>
      </c>
      <c r="C95">
        <v>5654.5473979999597</v>
      </c>
      <c r="D95">
        <v>269.253603</v>
      </c>
      <c r="E95">
        <v>102.86775299999999</v>
      </c>
      <c r="F95">
        <v>718.84345099999996</v>
      </c>
      <c r="G95">
        <v>94.010767999999999</v>
      </c>
      <c r="H95">
        <v>6.1839019999999998</v>
      </c>
      <c r="I95">
        <v>78.428236999999996</v>
      </c>
      <c r="J95">
        <v>105.023681</v>
      </c>
      <c r="K95">
        <v>1135.5352006841199</v>
      </c>
      <c r="L95">
        <v>78.245097031799801</v>
      </c>
      <c r="M95">
        <v>29.893369021800002</v>
      </c>
      <c r="N95">
        <v>530.07516076739796</v>
      </c>
      <c r="O95">
        <v>166.54947658879999</v>
      </c>
      <c r="P95">
        <v>14.620599498600001</v>
      </c>
      <c r="Q95">
        <v>251.14290052140001</v>
      </c>
      <c r="R95">
        <v>495.76428616049998</v>
      </c>
      <c r="S95">
        <v>8644.0370562743592</v>
      </c>
    </row>
    <row r="96" spans="1:19" ht="15" x14ac:dyDescent="0.25">
      <c r="A96" t="s">
        <v>242</v>
      </c>
      <c r="B96">
        <v>3082.5265180000001</v>
      </c>
      <c r="C96">
        <v>2841.0401489999999</v>
      </c>
      <c r="D96">
        <v>94.986153000000002</v>
      </c>
      <c r="E96">
        <v>32.533135000000001</v>
      </c>
      <c r="F96">
        <v>508.99812900000001</v>
      </c>
      <c r="G96">
        <v>54.102457000000001</v>
      </c>
      <c r="H96">
        <v>3</v>
      </c>
      <c r="I96">
        <v>25.93974</v>
      </c>
      <c r="J96">
        <v>43.846721000000002</v>
      </c>
      <c r="K96">
        <v>547.11513776290303</v>
      </c>
      <c r="L96">
        <v>27.6029760618</v>
      </c>
      <c r="M96">
        <v>9.4541290310000008</v>
      </c>
      <c r="N96">
        <v>375.33522032459803</v>
      </c>
      <c r="O96">
        <v>95.847912821200097</v>
      </c>
      <c r="P96">
        <v>7.0929000000000002</v>
      </c>
      <c r="Q96">
        <v>83.064235428000003</v>
      </c>
      <c r="R96">
        <v>206.9784464805</v>
      </c>
      <c r="S96">
        <v>4435.01747591</v>
      </c>
    </row>
    <row r="97" spans="1:19" ht="15" x14ac:dyDescent="0.25">
      <c r="A97" t="s">
        <v>243</v>
      </c>
      <c r="B97">
        <v>3696.9834049999999</v>
      </c>
      <c r="C97">
        <v>1757.037902</v>
      </c>
      <c r="D97">
        <v>41.278317000000001</v>
      </c>
      <c r="E97">
        <v>143.867323</v>
      </c>
      <c r="F97">
        <v>389.58139299999999</v>
      </c>
      <c r="G97">
        <v>52.584829999999997</v>
      </c>
      <c r="H97">
        <v>6.6666670000000003</v>
      </c>
      <c r="I97">
        <v>23.806643999999999</v>
      </c>
      <c r="J97">
        <v>56.260733999999999</v>
      </c>
      <c r="K97">
        <v>177.430376883327</v>
      </c>
      <c r="L97">
        <v>11.9954789202</v>
      </c>
      <c r="M97">
        <v>41.807844063799998</v>
      </c>
      <c r="N97">
        <v>287.27731919820002</v>
      </c>
      <c r="O97">
        <v>93.159284828000096</v>
      </c>
      <c r="P97">
        <v>15.7620007881</v>
      </c>
      <c r="Q97">
        <v>76.233635416799999</v>
      </c>
      <c r="R97">
        <v>265.57879484699998</v>
      </c>
      <c r="S97">
        <v>4666.2281399454196</v>
      </c>
    </row>
    <row r="98" spans="1:19" ht="15" x14ac:dyDescent="0.25">
      <c r="A98" t="s">
        <v>245</v>
      </c>
      <c r="B98">
        <v>1954.921061</v>
      </c>
      <c r="C98">
        <v>737.98597700000005</v>
      </c>
      <c r="D98">
        <v>12</v>
      </c>
      <c r="E98">
        <v>41.753495999999998</v>
      </c>
      <c r="F98">
        <v>187.923531</v>
      </c>
      <c r="G98">
        <v>20.084385999999999</v>
      </c>
      <c r="H98">
        <v>0</v>
      </c>
      <c r="I98">
        <v>20.094208999999999</v>
      </c>
      <c r="J98">
        <v>23.239712999999998</v>
      </c>
      <c r="K98">
        <v>58.308761749773304</v>
      </c>
      <c r="L98">
        <v>3.4872000000000001</v>
      </c>
      <c r="M98">
        <v>12.1335659376</v>
      </c>
      <c r="N98">
        <v>138.57481175940001</v>
      </c>
      <c r="O98">
        <v>35.581498237600002</v>
      </c>
      <c r="P98">
        <v>0</v>
      </c>
      <c r="Q98">
        <v>64.345676059799999</v>
      </c>
      <c r="R98">
        <v>109.70306521649999</v>
      </c>
      <c r="S98">
        <v>2377.0556399606699</v>
      </c>
    </row>
    <row r="99" spans="1:19" ht="15" x14ac:dyDescent="0.25">
      <c r="A99" t="s">
        <v>247</v>
      </c>
      <c r="B99">
        <v>1201.3215749999999</v>
      </c>
      <c r="C99">
        <v>730.93814499999996</v>
      </c>
      <c r="D99">
        <v>1</v>
      </c>
      <c r="E99">
        <v>19.576132000000001</v>
      </c>
      <c r="F99">
        <v>172.180285</v>
      </c>
      <c r="G99">
        <v>16.953709</v>
      </c>
      <c r="H99">
        <v>1</v>
      </c>
      <c r="I99">
        <v>8.4335900000000006</v>
      </c>
      <c r="J99">
        <v>10.764609</v>
      </c>
      <c r="K99">
        <v>92.843208007280097</v>
      </c>
      <c r="L99">
        <v>0.29060000000000002</v>
      </c>
      <c r="M99">
        <v>5.6888239591999996</v>
      </c>
      <c r="N99">
        <v>126.965742159</v>
      </c>
      <c r="O99">
        <v>30.035190864400001</v>
      </c>
      <c r="P99">
        <v>2.3643000000000001</v>
      </c>
      <c r="Q99">
        <v>27.006041897999999</v>
      </c>
      <c r="R99">
        <v>50.8143367845</v>
      </c>
      <c r="S99">
        <v>1537.32981867238</v>
      </c>
    </row>
    <row r="100" spans="1:19" ht="15" x14ac:dyDescent="0.25">
      <c r="A100" t="s">
        <v>248</v>
      </c>
      <c r="B100">
        <v>6181.2220480000096</v>
      </c>
      <c r="C100">
        <v>3374.1671510000001</v>
      </c>
      <c r="D100">
        <v>18.898298</v>
      </c>
      <c r="E100">
        <v>291.708572</v>
      </c>
      <c r="F100">
        <v>735.60775699999999</v>
      </c>
      <c r="G100">
        <v>90.044214999999994</v>
      </c>
      <c r="H100">
        <v>8.7711699999999997</v>
      </c>
      <c r="I100">
        <v>63.843628000000002</v>
      </c>
      <c r="J100">
        <v>97.283798000000004</v>
      </c>
      <c r="K100">
        <v>387.88159698707699</v>
      </c>
      <c r="L100">
        <v>5.4918453987999998</v>
      </c>
      <c r="M100">
        <v>84.770511023199703</v>
      </c>
      <c r="N100">
        <v>542.43716001179405</v>
      </c>
      <c r="O100">
        <v>159.522331294</v>
      </c>
      <c r="P100">
        <v>20.737677230999999</v>
      </c>
      <c r="Q100">
        <v>204.44006558160001</v>
      </c>
      <c r="R100">
        <v>459.22816845900002</v>
      </c>
      <c r="S100">
        <v>8045.7314039864796</v>
      </c>
    </row>
    <row r="101" spans="1:19" ht="15" x14ac:dyDescent="0.25">
      <c r="A101" t="s">
        <v>249</v>
      </c>
      <c r="B101">
        <v>424.970057</v>
      </c>
      <c r="C101">
        <v>406.38242700000001</v>
      </c>
      <c r="D101">
        <v>0</v>
      </c>
      <c r="E101">
        <v>12.601753</v>
      </c>
      <c r="F101">
        <v>38.14902</v>
      </c>
      <c r="G101">
        <v>9.1784300000000005</v>
      </c>
      <c r="H101">
        <v>0</v>
      </c>
      <c r="I101">
        <v>5.325691</v>
      </c>
      <c r="J101">
        <v>3.8417430000000001</v>
      </c>
      <c r="K101">
        <v>81.233345747755195</v>
      </c>
      <c r="L101">
        <v>0</v>
      </c>
      <c r="M101">
        <v>3.6620694218000001</v>
      </c>
      <c r="N101">
        <v>28.131087348000001</v>
      </c>
      <c r="O101">
        <v>16.260506587999998</v>
      </c>
      <c r="P101">
        <v>0</v>
      </c>
      <c r="Q101">
        <v>17.053927720200001</v>
      </c>
      <c r="R101">
        <v>18.1349478315</v>
      </c>
      <c r="S101">
        <v>589.44594165725505</v>
      </c>
    </row>
    <row r="102" spans="1:19" ht="15" x14ac:dyDescent="0.25">
      <c r="A102" t="s">
        <v>251</v>
      </c>
      <c r="B102">
        <v>1705.8180420000001</v>
      </c>
      <c r="C102">
        <v>1662.369958</v>
      </c>
      <c r="D102">
        <v>1</v>
      </c>
      <c r="E102">
        <v>29.178172</v>
      </c>
      <c r="F102">
        <v>193.498695</v>
      </c>
      <c r="G102">
        <v>10.876803000000001</v>
      </c>
      <c r="H102">
        <v>1</v>
      </c>
      <c r="I102">
        <v>14.243664000000001</v>
      </c>
      <c r="J102">
        <v>16.222645</v>
      </c>
      <c r="K102">
        <v>333.84333299225602</v>
      </c>
      <c r="L102">
        <v>0.29060000000000002</v>
      </c>
      <c r="M102">
        <v>8.4791767832000104</v>
      </c>
      <c r="N102">
        <v>142.685937693</v>
      </c>
      <c r="O102">
        <v>19.269344194799999</v>
      </c>
      <c r="P102">
        <v>2.3643000000000001</v>
      </c>
      <c r="Q102">
        <v>45.611060860800002</v>
      </c>
      <c r="R102">
        <v>76.578995722499997</v>
      </c>
      <c r="S102">
        <v>2334.94079024656</v>
      </c>
    </row>
    <row r="103" spans="1:19" ht="15" x14ac:dyDescent="0.25">
      <c r="A103" t="s">
        <v>253</v>
      </c>
      <c r="B103">
        <v>3114.79005799998</v>
      </c>
      <c r="C103">
        <v>1371.2829730000001</v>
      </c>
      <c r="D103">
        <v>183.357416</v>
      </c>
      <c r="E103">
        <v>116.03560299999999</v>
      </c>
      <c r="F103">
        <v>267.52754700000003</v>
      </c>
      <c r="G103">
        <v>15.970589</v>
      </c>
      <c r="H103">
        <v>3</v>
      </c>
      <c r="I103">
        <v>22.841664000000002</v>
      </c>
      <c r="J103">
        <v>32.514327999999999</v>
      </c>
      <c r="K103">
        <v>123.997091680957</v>
      </c>
      <c r="L103">
        <v>53.283665089599999</v>
      </c>
      <c r="M103">
        <v>33.719946231800002</v>
      </c>
      <c r="N103">
        <v>197.2748131578</v>
      </c>
      <c r="O103">
        <v>28.2934954724</v>
      </c>
      <c r="P103">
        <v>7.0929000000000002</v>
      </c>
      <c r="Q103">
        <v>73.143576460800006</v>
      </c>
      <c r="R103">
        <v>153.483885324</v>
      </c>
      <c r="S103">
        <v>3785.0794314173399</v>
      </c>
    </row>
    <row r="104" spans="1:19" ht="15" x14ac:dyDescent="0.25">
      <c r="A104" t="s">
        <v>254</v>
      </c>
      <c r="B104">
        <v>2237.6834429999999</v>
      </c>
      <c r="C104">
        <v>1688.688594</v>
      </c>
      <c r="D104">
        <v>5.7278000000000002</v>
      </c>
      <c r="E104">
        <v>28.766009</v>
      </c>
      <c r="F104">
        <v>188.661214</v>
      </c>
      <c r="G104">
        <v>32.346336000000001</v>
      </c>
      <c r="H104">
        <v>1.0501929999999999</v>
      </c>
      <c r="I104">
        <v>15.094108</v>
      </c>
      <c r="J104">
        <v>17.311838000000002</v>
      </c>
      <c r="K104">
        <v>264.96954604248998</v>
      </c>
      <c r="L104">
        <v>1.6644986799999999</v>
      </c>
      <c r="M104">
        <v>8.3594022153999994</v>
      </c>
      <c r="N104">
        <v>139.11877920360001</v>
      </c>
      <c r="O104">
        <v>57.304768857600003</v>
      </c>
      <c r="P104">
        <v>2.4829713098999999</v>
      </c>
      <c r="Q104">
        <v>48.334352637599999</v>
      </c>
      <c r="R104">
        <v>81.720531278999999</v>
      </c>
      <c r="S104">
        <v>2841.6382932255901</v>
      </c>
    </row>
    <row r="105" spans="1:19" ht="15" x14ac:dyDescent="0.25">
      <c r="A105" t="s">
        <v>255</v>
      </c>
      <c r="B105">
        <v>4271.5588660000003</v>
      </c>
      <c r="C105">
        <v>803.84045100000003</v>
      </c>
      <c r="D105">
        <v>14.269007</v>
      </c>
      <c r="E105">
        <v>55.137006</v>
      </c>
      <c r="F105">
        <v>386.18209999999999</v>
      </c>
      <c r="G105">
        <v>26.825419</v>
      </c>
      <c r="H105">
        <v>5.8662789999999996</v>
      </c>
      <c r="I105">
        <v>27.049263</v>
      </c>
      <c r="J105">
        <v>53.338486000000003</v>
      </c>
      <c r="K105">
        <v>31.8271473661692</v>
      </c>
      <c r="L105">
        <v>4.1465734341999996</v>
      </c>
      <c r="M105">
        <v>16.022813943599999</v>
      </c>
      <c r="N105">
        <v>284.77068054</v>
      </c>
      <c r="O105">
        <v>47.523912300399999</v>
      </c>
      <c r="P105">
        <v>13.869643439700001</v>
      </c>
      <c r="Q105">
        <v>86.617149978599997</v>
      </c>
      <c r="R105">
        <v>251.78432316300001</v>
      </c>
      <c r="S105">
        <v>5008.12111016567</v>
      </c>
    </row>
    <row r="106" spans="1:19" ht="15" x14ac:dyDescent="0.25">
      <c r="A106" t="s">
        <v>256</v>
      </c>
      <c r="B106">
        <v>1581.519877</v>
      </c>
      <c r="C106">
        <v>1199.6512749999999</v>
      </c>
      <c r="D106">
        <v>10.116655</v>
      </c>
      <c r="E106">
        <v>19.849188999999999</v>
      </c>
      <c r="F106">
        <v>256.236446</v>
      </c>
      <c r="G106">
        <v>38.293596000000001</v>
      </c>
      <c r="H106">
        <v>1</v>
      </c>
      <c r="I106">
        <v>18.308461000000001</v>
      </c>
      <c r="J106">
        <v>32.133848</v>
      </c>
      <c r="K106">
        <v>190.26843598236499</v>
      </c>
      <c r="L106">
        <v>2.9398999429999999</v>
      </c>
      <c r="M106">
        <v>5.7681743234000002</v>
      </c>
      <c r="N106">
        <v>188.94875528040001</v>
      </c>
      <c r="O106">
        <v>67.840934673600003</v>
      </c>
      <c r="P106">
        <v>2.3643000000000001</v>
      </c>
      <c r="Q106">
        <v>58.627353814199999</v>
      </c>
      <c r="R106">
        <v>151.68782948399999</v>
      </c>
      <c r="S106">
        <v>2249.9655605009598</v>
      </c>
    </row>
    <row r="107" spans="1:19" ht="15" x14ac:dyDescent="0.25">
      <c r="A107" t="s">
        <v>257</v>
      </c>
      <c r="B107">
        <v>3711.4104619999998</v>
      </c>
      <c r="C107">
        <v>1394.0671</v>
      </c>
      <c r="D107">
        <v>197.398865</v>
      </c>
      <c r="E107">
        <v>45.093770999999997</v>
      </c>
      <c r="F107">
        <v>342.02452499999998</v>
      </c>
      <c r="G107">
        <v>31.979109000000001</v>
      </c>
      <c r="H107">
        <v>5</v>
      </c>
      <c r="I107">
        <v>17.023121</v>
      </c>
      <c r="J107">
        <v>66.762230000000002</v>
      </c>
      <c r="K107">
        <v>109.100635991929</v>
      </c>
      <c r="L107">
        <v>57.3641101689999</v>
      </c>
      <c r="M107">
        <v>13.104249852600001</v>
      </c>
      <c r="N107">
        <v>252.20888473500099</v>
      </c>
      <c r="O107">
        <v>56.654189504400001</v>
      </c>
      <c r="P107">
        <v>11.8215</v>
      </c>
      <c r="Q107">
        <v>54.5114380662</v>
      </c>
      <c r="R107">
        <v>315.15110671500003</v>
      </c>
      <c r="S107">
        <v>4581.3265770341204</v>
      </c>
    </row>
    <row r="108" spans="1:19" ht="15" x14ac:dyDescent="0.25">
      <c r="A108" t="s">
        <v>258</v>
      </c>
      <c r="B108">
        <v>4262.9472150000101</v>
      </c>
      <c r="C108">
        <v>845.06989599999895</v>
      </c>
      <c r="D108">
        <v>21.415725999999999</v>
      </c>
      <c r="E108">
        <v>51.288060999999999</v>
      </c>
      <c r="F108">
        <v>369.59831400000002</v>
      </c>
      <c r="G108">
        <v>19.002976</v>
      </c>
      <c r="H108">
        <v>1.887135</v>
      </c>
      <c r="I108">
        <v>22.717414000000002</v>
      </c>
      <c r="J108">
        <v>72.558823000000004</v>
      </c>
      <c r="K108">
        <v>34.947588257169201</v>
      </c>
      <c r="L108">
        <v>6.2234099756000001</v>
      </c>
      <c r="M108">
        <v>14.9043105266</v>
      </c>
      <c r="N108">
        <v>272.5417967436</v>
      </c>
      <c r="O108">
        <v>33.665672281600003</v>
      </c>
      <c r="P108">
        <v>4.4617532805</v>
      </c>
      <c r="Q108">
        <v>72.745703110799994</v>
      </c>
      <c r="R108">
        <v>342.51392397149999</v>
      </c>
      <c r="S108">
        <v>5044.9513731473698</v>
      </c>
    </row>
    <row r="109" spans="1:19" ht="15" x14ac:dyDescent="0.25">
      <c r="A109" t="s">
        <v>259</v>
      </c>
      <c r="B109">
        <v>3986.7256480000301</v>
      </c>
      <c r="C109">
        <v>634.38124600000003</v>
      </c>
      <c r="D109">
        <v>62.133127000000002</v>
      </c>
      <c r="E109">
        <v>36.537328000000002</v>
      </c>
      <c r="F109">
        <v>264.40843899999999</v>
      </c>
      <c r="G109">
        <v>25.144155000000001</v>
      </c>
      <c r="H109">
        <v>4.7543860000000002</v>
      </c>
      <c r="I109">
        <v>19.496403000000001</v>
      </c>
      <c r="J109">
        <v>52.398642000000002</v>
      </c>
      <c r="K109">
        <v>21.0106849903697</v>
      </c>
      <c r="L109">
        <v>18.055886706199999</v>
      </c>
      <c r="M109">
        <v>10.6177475168</v>
      </c>
      <c r="N109">
        <v>194.9747829186</v>
      </c>
      <c r="O109">
        <v>44.545384998000003</v>
      </c>
      <c r="P109">
        <v>11.2407948198</v>
      </c>
      <c r="Q109">
        <v>62.431381686599998</v>
      </c>
      <c r="R109">
        <v>247.34778956100001</v>
      </c>
      <c r="S109">
        <v>4596.9501011973898</v>
      </c>
    </row>
    <row r="110" spans="1:19" ht="15" x14ac:dyDescent="0.25">
      <c r="A110" t="s">
        <v>260</v>
      </c>
      <c r="B110">
        <v>2525.2501109999998</v>
      </c>
      <c r="C110">
        <v>939.04230299999995</v>
      </c>
      <c r="D110">
        <v>12.9</v>
      </c>
      <c r="E110">
        <v>42.759318999999998</v>
      </c>
      <c r="F110">
        <v>349.67590899999999</v>
      </c>
      <c r="G110">
        <v>26.403041000000002</v>
      </c>
      <c r="H110">
        <v>3.6</v>
      </c>
      <c r="I110">
        <v>13.524079</v>
      </c>
      <c r="J110">
        <v>25.909951</v>
      </c>
      <c r="K110">
        <v>72.418363421162894</v>
      </c>
      <c r="L110">
        <v>3.7487400000000002</v>
      </c>
      <c r="M110">
        <v>12.425858101399999</v>
      </c>
      <c r="N110">
        <v>257.85101529660102</v>
      </c>
      <c r="O110">
        <v>46.775627435600001</v>
      </c>
      <c r="P110">
        <v>8.5114800000000006</v>
      </c>
      <c r="Q110">
        <v>43.306805773800001</v>
      </c>
      <c r="R110">
        <v>122.30792369549999</v>
      </c>
      <c r="S110">
        <v>3092.5959247240598</v>
      </c>
    </row>
    <row r="111" spans="1:19" ht="15" x14ac:dyDescent="0.25">
      <c r="A111" t="s">
        <v>261</v>
      </c>
      <c r="B111">
        <v>2700.5158059999999</v>
      </c>
      <c r="C111">
        <v>1279.199165</v>
      </c>
      <c r="D111">
        <v>88.415401000000003</v>
      </c>
      <c r="E111">
        <v>76.765324000000007</v>
      </c>
      <c r="F111">
        <v>203.95504800000001</v>
      </c>
      <c r="G111">
        <v>10.049745</v>
      </c>
      <c r="H111">
        <v>10.456492000000001</v>
      </c>
      <c r="I111">
        <v>30.725089000000001</v>
      </c>
      <c r="J111">
        <v>42.282634000000002</v>
      </c>
      <c r="K111">
        <v>126.36406758949801</v>
      </c>
      <c r="L111">
        <v>25.693515530599999</v>
      </c>
      <c r="M111">
        <v>22.308003154400001</v>
      </c>
      <c r="N111">
        <v>150.39645239519999</v>
      </c>
      <c r="O111">
        <v>17.804128242000001</v>
      </c>
      <c r="P111">
        <v>24.722284035600001</v>
      </c>
      <c r="Q111">
        <v>98.387879995800006</v>
      </c>
      <c r="R111">
        <v>199.595173797</v>
      </c>
      <c r="S111">
        <v>3365.7873107401001</v>
      </c>
    </row>
    <row r="112" spans="1:19" ht="15" x14ac:dyDescent="0.25">
      <c r="A112" t="s">
        <v>262</v>
      </c>
      <c r="B112">
        <v>1958.6216899999999</v>
      </c>
      <c r="C112">
        <v>1256.968357</v>
      </c>
      <c r="D112">
        <v>83.352413999999996</v>
      </c>
      <c r="E112">
        <v>47.733929000000003</v>
      </c>
      <c r="F112">
        <v>212.51359199999999</v>
      </c>
      <c r="G112">
        <v>20.944272999999999</v>
      </c>
      <c r="H112">
        <v>2.5112779999999999</v>
      </c>
      <c r="I112">
        <v>11.786751000000001</v>
      </c>
      <c r="J112">
        <v>31.987974000000001</v>
      </c>
      <c r="K112">
        <v>168.35212752723399</v>
      </c>
      <c r="L112">
        <v>24.222211508400001</v>
      </c>
      <c r="M112">
        <v>13.8714797674</v>
      </c>
      <c r="N112">
        <v>156.70752274079999</v>
      </c>
      <c r="O112">
        <v>37.104874046799999</v>
      </c>
      <c r="P112">
        <v>5.9374145754000001</v>
      </c>
      <c r="Q112">
        <v>37.743534052199998</v>
      </c>
      <c r="R112">
        <v>150.999231267</v>
      </c>
      <c r="S112">
        <v>2553.56008548523</v>
      </c>
    </row>
    <row r="113" spans="1:19" ht="15" x14ac:dyDescent="0.25">
      <c r="A113" t="s">
        <v>263</v>
      </c>
      <c r="B113">
        <v>2087.3092539999998</v>
      </c>
      <c r="C113">
        <v>78.943442000000005</v>
      </c>
      <c r="D113">
        <v>7.5948710000000004</v>
      </c>
      <c r="E113">
        <v>61.455312999999997</v>
      </c>
      <c r="F113">
        <v>117.768418</v>
      </c>
      <c r="G113">
        <v>17.979914000000001</v>
      </c>
      <c r="H113">
        <v>0</v>
      </c>
      <c r="I113">
        <v>5</v>
      </c>
      <c r="J113">
        <v>23.715509999999998</v>
      </c>
      <c r="K113">
        <v>0.63601096012879998</v>
      </c>
      <c r="L113">
        <v>2.2070695125999999</v>
      </c>
      <c r="M113">
        <v>17.858913957799999</v>
      </c>
      <c r="N113">
        <v>86.842431433199906</v>
      </c>
      <c r="O113">
        <v>31.853215642399999</v>
      </c>
      <c r="P113">
        <v>0</v>
      </c>
      <c r="Q113">
        <v>16.010999999999999</v>
      </c>
      <c r="R113">
        <v>111.949064955</v>
      </c>
      <c r="S113">
        <v>2354.6669604611302</v>
      </c>
    </row>
    <row r="114" spans="1:19" ht="15" x14ac:dyDescent="0.25">
      <c r="A114" t="s">
        <v>264</v>
      </c>
      <c r="B114">
        <v>964.61721899999998</v>
      </c>
      <c r="C114">
        <v>692.12375999999995</v>
      </c>
      <c r="D114">
        <v>10.724551</v>
      </c>
      <c r="E114">
        <v>3.1257489999999999</v>
      </c>
      <c r="F114">
        <v>97.003235000000004</v>
      </c>
      <c r="G114">
        <v>11</v>
      </c>
      <c r="H114">
        <v>1</v>
      </c>
      <c r="I114">
        <v>5</v>
      </c>
      <c r="J114">
        <v>15.355829</v>
      </c>
      <c r="K114">
        <v>103.832264848432</v>
      </c>
      <c r="L114">
        <v>3.1165545205999998</v>
      </c>
      <c r="M114">
        <v>0.90834265940000003</v>
      </c>
      <c r="N114">
        <v>71.530185489000004</v>
      </c>
      <c r="O114">
        <v>19.4876</v>
      </c>
      <c r="P114">
        <v>2.3643000000000001</v>
      </c>
      <c r="Q114">
        <v>16.010999999999999</v>
      </c>
      <c r="R114">
        <v>72.487190794499995</v>
      </c>
      <c r="S114">
        <v>1254.3546573119299</v>
      </c>
    </row>
    <row r="115" spans="1:19" ht="15" x14ac:dyDescent="0.25">
      <c r="A115" t="s">
        <v>265</v>
      </c>
      <c r="B115">
        <v>3530.833787</v>
      </c>
      <c r="C115">
        <v>1137.067873</v>
      </c>
      <c r="D115">
        <v>7</v>
      </c>
      <c r="E115">
        <v>47.179400000000001</v>
      </c>
      <c r="F115">
        <v>306.40270099999998</v>
      </c>
      <c r="G115">
        <v>60.040675999999998</v>
      </c>
      <c r="H115">
        <v>4</v>
      </c>
      <c r="I115">
        <v>23.865608000000002</v>
      </c>
      <c r="J115">
        <v>52.832327999999997</v>
      </c>
      <c r="K115">
        <v>78.591421055885206</v>
      </c>
      <c r="L115">
        <v>2.0341999999999998</v>
      </c>
      <c r="M115">
        <v>13.71033364</v>
      </c>
      <c r="N115">
        <v>225.94135171740101</v>
      </c>
      <c r="O115">
        <v>106.3680616016</v>
      </c>
      <c r="P115">
        <v>9.4572000000000003</v>
      </c>
      <c r="Q115">
        <v>76.422449937600007</v>
      </c>
      <c r="R115">
        <v>249.39500432400001</v>
      </c>
      <c r="S115">
        <v>4292.7538092764898</v>
      </c>
    </row>
    <row r="116" spans="1:19" ht="15" x14ac:dyDescent="0.25">
      <c r="A116" t="s">
        <v>266</v>
      </c>
      <c r="B116">
        <v>1526.663458</v>
      </c>
      <c r="C116">
        <v>765.01959499999998</v>
      </c>
      <c r="D116">
        <v>56.477119999999999</v>
      </c>
      <c r="E116">
        <v>18.33849</v>
      </c>
      <c r="F116">
        <v>123.17781600000001</v>
      </c>
      <c r="G116">
        <v>5.8201700000000001</v>
      </c>
      <c r="H116">
        <v>1.622824</v>
      </c>
      <c r="I116">
        <v>19</v>
      </c>
      <c r="J116">
        <v>14.939667</v>
      </c>
      <c r="K116">
        <v>80.245313488567803</v>
      </c>
      <c r="L116">
        <v>16.412251072</v>
      </c>
      <c r="M116">
        <v>5.3291651939999998</v>
      </c>
      <c r="N116">
        <v>90.831321518399903</v>
      </c>
      <c r="O116">
        <v>10.311013171999999</v>
      </c>
      <c r="P116">
        <v>3.8368427831999998</v>
      </c>
      <c r="Q116">
        <v>60.841799999999999</v>
      </c>
      <c r="R116">
        <v>70.522698073499996</v>
      </c>
      <c r="S116">
        <v>1864.99386330167</v>
      </c>
    </row>
    <row r="117" spans="1:19" ht="15" x14ac:dyDescent="0.25">
      <c r="A117" t="s">
        <v>268</v>
      </c>
      <c r="B117">
        <v>2868.8925989999798</v>
      </c>
      <c r="C117">
        <v>2721.1746699999999</v>
      </c>
      <c r="D117">
        <v>573.72674100000097</v>
      </c>
      <c r="E117">
        <v>85.023743999999994</v>
      </c>
      <c r="F117">
        <v>296.11779200000001</v>
      </c>
      <c r="G117">
        <v>71.449729000000005</v>
      </c>
      <c r="H117">
        <v>0</v>
      </c>
      <c r="I117">
        <v>15.969766999999999</v>
      </c>
      <c r="J117">
        <v>37.946528000000001</v>
      </c>
      <c r="K117">
        <v>542.15910010558798</v>
      </c>
      <c r="L117">
        <v>166.72499093460101</v>
      </c>
      <c r="M117">
        <v>24.707900006399999</v>
      </c>
      <c r="N117">
        <v>218.35725982080001</v>
      </c>
      <c r="O117">
        <v>126.58033989640001</v>
      </c>
      <c r="P117">
        <v>0</v>
      </c>
      <c r="Q117">
        <v>51.1383878874</v>
      </c>
      <c r="R117">
        <v>179.12658542400001</v>
      </c>
      <c r="S117">
        <v>4177.6871630751702</v>
      </c>
    </row>
    <row r="118" spans="1:19" ht="15" x14ac:dyDescent="0.25">
      <c r="A118" t="s">
        <v>270</v>
      </c>
      <c r="B118">
        <v>10204.661289</v>
      </c>
      <c r="C118">
        <v>4174.4038389999996</v>
      </c>
      <c r="D118">
        <v>187.49725799999999</v>
      </c>
      <c r="E118">
        <v>172.60914399999999</v>
      </c>
      <c r="F118">
        <v>1002.425605</v>
      </c>
      <c r="G118">
        <v>90.438821000000004</v>
      </c>
      <c r="H118">
        <v>10</v>
      </c>
      <c r="I118">
        <v>104.004991</v>
      </c>
      <c r="J118">
        <v>184.53938299999999</v>
      </c>
      <c r="K118">
        <v>356.05198673292801</v>
      </c>
      <c r="L118">
        <v>54.486703174799899</v>
      </c>
      <c r="M118">
        <v>50.160217246399903</v>
      </c>
      <c r="N118">
        <v>739.18864112698895</v>
      </c>
      <c r="O118">
        <v>160.22141528360001</v>
      </c>
      <c r="P118">
        <v>23.643000000000001</v>
      </c>
      <c r="Q118">
        <v>333.0447821802</v>
      </c>
      <c r="R118">
        <v>871.11815745150102</v>
      </c>
      <c r="S118">
        <v>12792.5761921964</v>
      </c>
    </row>
    <row r="119" spans="1:19" ht="15" x14ac:dyDescent="0.25">
      <c r="A119" t="s">
        <v>271</v>
      </c>
      <c r="B119">
        <v>3205.7389150000099</v>
      </c>
      <c r="C119">
        <v>1678.113396</v>
      </c>
      <c r="D119">
        <v>2.4296229999999999</v>
      </c>
      <c r="E119">
        <v>58.341022000000002</v>
      </c>
      <c r="F119">
        <v>296.14774599999998</v>
      </c>
      <c r="G119">
        <v>17.467199999999998</v>
      </c>
      <c r="H119">
        <v>2.4063330000000001</v>
      </c>
      <c r="I119">
        <v>18.264671</v>
      </c>
      <c r="J119">
        <v>25.845208</v>
      </c>
      <c r="K119">
        <v>181.431767225279</v>
      </c>
      <c r="L119">
        <v>0.70604844379999998</v>
      </c>
      <c r="M119">
        <v>16.953900993200001</v>
      </c>
      <c r="N119">
        <v>218.37934790040001</v>
      </c>
      <c r="O119">
        <v>30.944891519999999</v>
      </c>
      <c r="P119">
        <v>5.6892931118999996</v>
      </c>
      <c r="Q119">
        <v>58.487129476200003</v>
      </c>
      <c r="R119">
        <v>122.002304364</v>
      </c>
      <c r="S119">
        <v>3840.3335980347902</v>
      </c>
    </row>
    <row r="120" spans="1:19" ht="15" x14ac:dyDescent="0.25">
      <c r="A120" t="s">
        <v>273</v>
      </c>
      <c r="B120">
        <v>1705.5991859999999</v>
      </c>
      <c r="C120">
        <v>710.04024899999899</v>
      </c>
      <c r="D120">
        <v>2.88</v>
      </c>
      <c r="E120">
        <v>69.176411000000002</v>
      </c>
      <c r="F120">
        <v>173.56572600000001</v>
      </c>
      <c r="G120">
        <v>9.6589449999999992</v>
      </c>
      <c r="H120">
        <v>2</v>
      </c>
      <c r="I120">
        <v>26.750178999999999</v>
      </c>
      <c r="J120">
        <v>27.484864999999999</v>
      </c>
      <c r="K120">
        <v>61.835201009431103</v>
      </c>
      <c r="L120">
        <v>0.83692800000000001</v>
      </c>
      <c r="M120">
        <v>20.102665036600001</v>
      </c>
      <c r="N120">
        <v>127.9873663524</v>
      </c>
      <c r="O120">
        <v>17.111786962</v>
      </c>
      <c r="P120">
        <v>4.7286000000000001</v>
      </c>
      <c r="Q120">
        <v>85.659423193799995</v>
      </c>
      <c r="R120">
        <v>129.7423052325</v>
      </c>
      <c r="S120">
        <v>2153.6034617867299</v>
      </c>
    </row>
    <row r="121" spans="1:19" ht="15" x14ac:dyDescent="0.25">
      <c r="A121" t="s">
        <v>275</v>
      </c>
      <c r="B121">
        <v>1662.83788</v>
      </c>
      <c r="C121">
        <v>1530.375479</v>
      </c>
      <c r="D121">
        <v>15.173596</v>
      </c>
      <c r="E121">
        <v>50.402985000000001</v>
      </c>
      <c r="F121">
        <v>255.359802</v>
      </c>
      <c r="G121">
        <v>32.732695</v>
      </c>
      <c r="H121">
        <v>0.69230800000000003</v>
      </c>
      <c r="I121">
        <v>54.516897</v>
      </c>
      <c r="J121">
        <v>26.246686</v>
      </c>
      <c r="K121">
        <v>303.547459832519</v>
      </c>
      <c r="L121">
        <v>4.4094469975999999</v>
      </c>
      <c r="M121">
        <v>14.647107440999999</v>
      </c>
      <c r="N121">
        <v>188.30231799480001</v>
      </c>
      <c r="O121">
        <v>57.989242462</v>
      </c>
      <c r="P121">
        <v>1.6368238044000001</v>
      </c>
      <c r="Q121">
        <v>174.5740075734</v>
      </c>
      <c r="R121">
        <v>123.897481263</v>
      </c>
      <c r="S121">
        <v>2531.84176736872</v>
      </c>
    </row>
    <row r="122" spans="1:19" ht="15" x14ac:dyDescent="0.25">
      <c r="A122" t="s">
        <v>276</v>
      </c>
      <c r="B122">
        <v>5615.7553039999102</v>
      </c>
      <c r="C122">
        <v>3705.8355669999801</v>
      </c>
      <c r="D122">
        <v>816.52430900000104</v>
      </c>
      <c r="E122">
        <v>32.044108000000001</v>
      </c>
      <c r="F122">
        <v>599.745958000001</v>
      </c>
      <c r="G122">
        <v>83.362684999999999</v>
      </c>
      <c r="H122">
        <v>6.6330939999999998</v>
      </c>
      <c r="I122">
        <v>53.162547000000004</v>
      </c>
      <c r="J122">
        <v>68.734460999999996</v>
      </c>
      <c r="K122">
        <v>510.64487487973702</v>
      </c>
      <c r="L122">
        <v>237.28196419540299</v>
      </c>
      <c r="M122">
        <v>9.3120177848000001</v>
      </c>
      <c r="N122">
        <v>442.25266942919598</v>
      </c>
      <c r="O122">
        <v>147.685332746</v>
      </c>
      <c r="P122">
        <v>15.6826241442</v>
      </c>
      <c r="Q122">
        <v>170.23710800340001</v>
      </c>
      <c r="R122">
        <v>324.46102315050001</v>
      </c>
      <c r="S122">
        <v>7473.3129183331503</v>
      </c>
    </row>
    <row r="123" spans="1:19" ht="15" x14ac:dyDescent="0.25">
      <c r="A123" t="s">
        <v>277</v>
      </c>
      <c r="B123">
        <v>2321.197807</v>
      </c>
      <c r="C123">
        <v>2163.9896990000002</v>
      </c>
      <c r="D123">
        <v>10.92442</v>
      </c>
      <c r="E123">
        <v>126.87349</v>
      </c>
      <c r="F123">
        <v>241.84589399999999</v>
      </c>
      <c r="G123">
        <v>47.132213</v>
      </c>
      <c r="H123">
        <v>0</v>
      </c>
      <c r="I123">
        <v>36.550283999999998</v>
      </c>
      <c r="J123">
        <v>43.793467999999997</v>
      </c>
      <c r="K123">
        <v>428.98871553589299</v>
      </c>
      <c r="L123">
        <v>3.1746364520000001</v>
      </c>
      <c r="M123">
        <v>36.869436194000002</v>
      </c>
      <c r="N123">
        <v>178.3371622356</v>
      </c>
      <c r="O123">
        <v>83.499428550800005</v>
      </c>
      <c r="P123">
        <v>0</v>
      </c>
      <c r="Q123">
        <v>117.04131942479999</v>
      </c>
      <c r="R123">
        <v>206.727065694</v>
      </c>
      <c r="S123">
        <v>3375.8355710870901</v>
      </c>
    </row>
    <row r="124" spans="1:19" ht="15" x14ac:dyDescent="0.25">
      <c r="A124" t="s">
        <v>278</v>
      </c>
      <c r="B124">
        <v>1533.655888</v>
      </c>
      <c r="C124">
        <v>914.25497499999994</v>
      </c>
      <c r="D124">
        <v>18.906673999999999</v>
      </c>
      <c r="E124">
        <v>23.244564</v>
      </c>
      <c r="F124">
        <v>183.99553599999999</v>
      </c>
      <c r="G124">
        <v>4.862285</v>
      </c>
      <c r="H124">
        <v>1.2043539999999999</v>
      </c>
      <c r="I124">
        <v>5.86</v>
      </c>
      <c r="J124">
        <v>14.984931</v>
      </c>
      <c r="K124">
        <v>111.677303947862</v>
      </c>
      <c r="L124">
        <v>5.4942794643999999</v>
      </c>
      <c r="M124">
        <v>6.7548702984000002</v>
      </c>
      <c r="N124">
        <v>135.67830824640001</v>
      </c>
      <c r="O124">
        <v>8.6140241060000005</v>
      </c>
      <c r="P124">
        <v>2.8474541622</v>
      </c>
      <c r="Q124">
        <v>18.764892</v>
      </c>
      <c r="R124">
        <v>70.736366785499996</v>
      </c>
      <c r="S124">
        <v>1894.22338701076</v>
      </c>
    </row>
    <row r="125" spans="1:19" ht="15" x14ac:dyDescent="0.25">
      <c r="A125" t="s">
        <v>279</v>
      </c>
      <c r="B125">
        <v>2645.6030940000001</v>
      </c>
      <c r="C125">
        <v>283.87640099999999</v>
      </c>
      <c r="D125">
        <v>36.943821999999997</v>
      </c>
      <c r="E125">
        <v>33.126759</v>
      </c>
      <c r="F125">
        <v>167.83426700000001</v>
      </c>
      <c r="G125">
        <v>17.657302999999999</v>
      </c>
      <c r="H125">
        <v>2.5</v>
      </c>
      <c r="I125">
        <v>19.836762</v>
      </c>
      <c r="J125">
        <v>37.404493000000002</v>
      </c>
      <c r="K125">
        <v>6.4728972841695596</v>
      </c>
      <c r="L125">
        <v>10.7358746732</v>
      </c>
      <c r="M125">
        <v>9.6266361654000097</v>
      </c>
      <c r="N125">
        <v>123.7609884858</v>
      </c>
      <c r="O125">
        <v>31.281677994799999</v>
      </c>
      <c r="P125">
        <v>5.9107500000000002</v>
      </c>
      <c r="Q125">
        <v>63.521279276400001</v>
      </c>
      <c r="R125">
        <v>176.56790920649999</v>
      </c>
      <c r="S125">
        <v>3073.4811070862702</v>
      </c>
    </row>
    <row r="126" spans="1:19" ht="15" x14ac:dyDescent="0.25">
      <c r="A126" t="s">
        <v>280</v>
      </c>
      <c r="B126">
        <v>927.53281600000003</v>
      </c>
      <c r="C126">
        <v>780.90405599999997</v>
      </c>
      <c r="D126">
        <v>16.084250999999998</v>
      </c>
      <c r="E126">
        <v>28.719725</v>
      </c>
      <c r="F126">
        <v>129.043003</v>
      </c>
      <c r="G126">
        <v>14.741758000000001</v>
      </c>
      <c r="H126">
        <v>2</v>
      </c>
      <c r="I126">
        <v>8.3976609999999994</v>
      </c>
      <c r="J126">
        <v>8.1111109999999993</v>
      </c>
      <c r="K126">
        <v>136.91556620618999</v>
      </c>
      <c r="L126">
        <v>4.6740833406000002</v>
      </c>
      <c r="M126">
        <v>8.3459520850000004</v>
      </c>
      <c r="N126">
        <v>95.156310412199801</v>
      </c>
      <c r="O126">
        <v>26.1164984728</v>
      </c>
      <c r="P126">
        <v>4.7286000000000001</v>
      </c>
      <c r="Q126">
        <v>26.8909900542</v>
      </c>
      <c r="R126">
        <v>38.288499475499997</v>
      </c>
      <c r="S126">
        <v>1268.64931604649</v>
      </c>
    </row>
    <row r="127" spans="1:19" ht="15" x14ac:dyDescent="0.25">
      <c r="A127" t="s">
        <v>281</v>
      </c>
      <c r="B127">
        <v>2012.2340750000001</v>
      </c>
      <c r="C127">
        <v>976.22578599999997</v>
      </c>
      <c r="D127">
        <v>3</v>
      </c>
      <c r="E127">
        <v>39.228805000000001</v>
      </c>
      <c r="F127">
        <v>187.56434899999999</v>
      </c>
      <c r="G127">
        <v>11.704938</v>
      </c>
      <c r="H127">
        <v>0</v>
      </c>
      <c r="I127">
        <v>19</v>
      </c>
      <c r="J127">
        <v>22.737227000000001</v>
      </c>
      <c r="K127">
        <v>97.879918357816095</v>
      </c>
      <c r="L127">
        <v>0.87180000000000002</v>
      </c>
      <c r="M127">
        <v>11.399890732999999</v>
      </c>
      <c r="N127">
        <v>138.30995095259999</v>
      </c>
      <c r="O127">
        <v>20.736468160800001</v>
      </c>
      <c r="P127">
        <v>0</v>
      </c>
      <c r="Q127">
        <v>60.841799999999999</v>
      </c>
      <c r="R127">
        <v>107.3310800535</v>
      </c>
      <c r="S127">
        <v>2449.6049832577201</v>
      </c>
    </row>
    <row r="128" spans="1:19" ht="15" x14ac:dyDescent="0.25">
      <c r="A128" t="s">
        <v>283</v>
      </c>
      <c r="B128">
        <v>2083.3792709999998</v>
      </c>
      <c r="C128">
        <v>1107.4345659999999</v>
      </c>
      <c r="D128">
        <v>85.450280000000006</v>
      </c>
      <c r="E128">
        <v>33.788361999999999</v>
      </c>
      <c r="F128">
        <v>164.94896800000001</v>
      </c>
      <c r="G128">
        <v>11.313891999999999</v>
      </c>
      <c r="H128">
        <v>1.3112280000000001</v>
      </c>
      <c r="I128">
        <v>7.5648710000000001</v>
      </c>
      <c r="J128">
        <v>32.374996000000003</v>
      </c>
      <c r="K128">
        <v>121.96702153267</v>
      </c>
      <c r="L128">
        <v>24.831851367999999</v>
      </c>
      <c r="M128">
        <v>9.8188979972000006</v>
      </c>
      <c r="N128">
        <v>121.6333690032</v>
      </c>
      <c r="O128">
        <v>20.043691067200001</v>
      </c>
      <c r="P128">
        <v>3.1001363604000001</v>
      </c>
      <c r="Q128">
        <v>24.224229916199999</v>
      </c>
      <c r="R128">
        <v>152.826168618</v>
      </c>
      <c r="S128">
        <v>2561.8246368628702</v>
      </c>
    </row>
    <row r="129" spans="1:19" ht="15" x14ac:dyDescent="0.25">
      <c r="A129" t="s">
        <v>284</v>
      </c>
      <c r="B129">
        <v>3209.3222339999902</v>
      </c>
      <c r="C129">
        <v>3005.5112649999901</v>
      </c>
      <c r="D129">
        <v>16.807297999999999</v>
      </c>
      <c r="E129">
        <v>80.749235999999996</v>
      </c>
      <c r="F129">
        <v>282.15066400000001</v>
      </c>
      <c r="G129">
        <v>46.350898000000001</v>
      </c>
      <c r="H129">
        <v>2</v>
      </c>
      <c r="I129">
        <v>33.914997999999997</v>
      </c>
      <c r="J129">
        <v>63.031398000000003</v>
      </c>
      <c r="K129">
        <v>592.16048097311398</v>
      </c>
      <c r="L129">
        <v>4.8842007988000002</v>
      </c>
      <c r="M129">
        <v>23.465727981600001</v>
      </c>
      <c r="N129">
        <v>208.05789963359999</v>
      </c>
      <c r="O129">
        <v>82.115250896800006</v>
      </c>
      <c r="P129">
        <v>4.7286000000000001</v>
      </c>
      <c r="Q129">
        <v>108.60260659559999</v>
      </c>
      <c r="R129">
        <v>297.53971425899999</v>
      </c>
      <c r="S129">
        <v>4530.87671513851</v>
      </c>
    </row>
    <row r="130" spans="1:19" ht="15" x14ac:dyDescent="0.25">
      <c r="A130" t="s">
        <v>285</v>
      </c>
      <c r="B130">
        <v>4910.7194300000001</v>
      </c>
      <c r="C130">
        <v>1456.1756829999999</v>
      </c>
      <c r="D130">
        <v>69.340542999999997</v>
      </c>
      <c r="E130">
        <v>19</v>
      </c>
      <c r="F130">
        <v>558.43734700000005</v>
      </c>
      <c r="G130">
        <v>61.618118000000003</v>
      </c>
      <c r="H130">
        <v>0</v>
      </c>
      <c r="I130">
        <v>27.997249</v>
      </c>
      <c r="J130">
        <v>94.864451000000003</v>
      </c>
      <c r="K130">
        <v>90.369866828348194</v>
      </c>
      <c r="L130">
        <v>20.150361795799999</v>
      </c>
      <c r="M130">
        <v>5.5213999999999999</v>
      </c>
      <c r="N130">
        <v>411.791699677797</v>
      </c>
      <c r="O130">
        <v>109.1626578488</v>
      </c>
      <c r="P130">
        <v>0</v>
      </c>
      <c r="Q130">
        <v>89.652790747799997</v>
      </c>
      <c r="R130">
        <v>447.8076409455</v>
      </c>
      <c r="S130">
        <v>6085.1758478440497</v>
      </c>
    </row>
    <row r="131" spans="1:19" ht="15" x14ac:dyDescent="0.25">
      <c r="A131" t="s">
        <v>286</v>
      </c>
      <c r="B131">
        <v>1697.232493</v>
      </c>
      <c r="C131">
        <v>665.50931100000003</v>
      </c>
      <c r="D131">
        <v>2</v>
      </c>
      <c r="E131">
        <v>18.287365000000001</v>
      </c>
      <c r="F131">
        <v>142.69934000000001</v>
      </c>
      <c r="G131">
        <v>14.279301999999999</v>
      </c>
      <c r="H131">
        <v>1</v>
      </c>
      <c r="I131">
        <v>6.0643039999999999</v>
      </c>
      <c r="J131">
        <v>30.642609</v>
      </c>
      <c r="K131">
        <v>53.949030414888597</v>
      </c>
      <c r="L131">
        <v>0.58120000000000005</v>
      </c>
      <c r="M131">
        <v>5.3143082689999996</v>
      </c>
      <c r="N131">
        <v>105.226493316</v>
      </c>
      <c r="O131">
        <v>25.2972114232</v>
      </c>
      <c r="P131">
        <v>2.3643000000000001</v>
      </c>
      <c r="Q131">
        <v>19.419114268800001</v>
      </c>
      <c r="R131">
        <v>144.64843578450001</v>
      </c>
      <c r="S131">
        <v>2054.03258647639</v>
      </c>
    </row>
    <row r="132" spans="1:19" ht="15" x14ac:dyDescent="0.25">
      <c r="A132" t="s">
        <v>287</v>
      </c>
      <c r="B132">
        <v>1787.4792070000001</v>
      </c>
      <c r="C132">
        <v>822.262687999999</v>
      </c>
      <c r="D132">
        <v>0</v>
      </c>
      <c r="E132">
        <v>45.167012999999997</v>
      </c>
      <c r="F132">
        <v>156.83112299999999</v>
      </c>
      <c r="G132">
        <v>5.0468190000000002</v>
      </c>
      <c r="H132">
        <v>1</v>
      </c>
      <c r="I132">
        <v>22.248522999999999</v>
      </c>
      <c r="J132">
        <v>16.92841</v>
      </c>
      <c r="K132">
        <v>78.640381981931199</v>
      </c>
      <c r="L132">
        <v>0</v>
      </c>
      <c r="M132">
        <v>13.1255339778</v>
      </c>
      <c r="N132">
        <v>115.6472701002</v>
      </c>
      <c r="O132">
        <v>8.9409445404000003</v>
      </c>
      <c r="P132">
        <v>2.3643000000000001</v>
      </c>
      <c r="Q132">
        <v>71.244220350600003</v>
      </c>
      <c r="R132">
        <v>79.910559405000001</v>
      </c>
      <c r="S132">
        <v>2157.3524173559299</v>
      </c>
    </row>
    <row r="133" spans="1:19" ht="15" x14ac:dyDescent="0.25">
      <c r="A133" t="s">
        <v>288</v>
      </c>
      <c r="B133">
        <v>3125.8635480000098</v>
      </c>
      <c r="C133">
        <v>1867.4584150000001</v>
      </c>
      <c r="D133">
        <v>41.705500999999998</v>
      </c>
      <c r="E133">
        <v>66.986076999999995</v>
      </c>
      <c r="F133">
        <v>404.17747200000002</v>
      </c>
      <c r="G133">
        <v>14.714276</v>
      </c>
      <c r="H133">
        <v>8.6743900000000007</v>
      </c>
      <c r="I133">
        <v>34.973239999999997</v>
      </c>
      <c r="J133">
        <v>46.605355000000003</v>
      </c>
      <c r="K133">
        <v>232.47010860802101</v>
      </c>
      <c r="L133">
        <v>12.1196185906</v>
      </c>
      <c r="M133">
        <v>19.466153976200001</v>
      </c>
      <c r="N133">
        <v>298.04046785280002</v>
      </c>
      <c r="O133">
        <v>26.0678113616</v>
      </c>
      <c r="P133">
        <v>20.508860277</v>
      </c>
      <c r="Q133">
        <v>111.991309128</v>
      </c>
      <c r="R133">
        <v>220.00057827750001</v>
      </c>
      <c r="S133">
        <v>4066.52845607173</v>
      </c>
    </row>
    <row r="134" spans="1:19" ht="15" x14ac:dyDescent="0.25">
      <c r="A134" t="s">
        <v>290</v>
      </c>
      <c r="B134">
        <v>3315.28489299999</v>
      </c>
      <c r="C134">
        <v>1785.86123</v>
      </c>
      <c r="D134">
        <v>49.420758999999997</v>
      </c>
      <c r="E134">
        <v>42.203045000000003</v>
      </c>
      <c r="F134">
        <v>358.76840900000002</v>
      </c>
      <c r="G134">
        <v>70.519793000000007</v>
      </c>
      <c r="H134">
        <v>0</v>
      </c>
      <c r="I134">
        <v>27.398171999999999</v>
      </c>
      <c r="J134">
        <v>64.684031000000004</v>
      </c>
      <c r="K134">
        <v>202.35878337547601</v>
      </c>
      <c r="L134">
        <v>14.361672565399999</v>
      </c>
      <c r="M134">
        <v>12.264204876999999</v>
      </c>
      <c r="N134">
        <v>264.55582479660097</v>
      </c>
      <c r="O134">
        <v>124.93286527879999</v>
      </c>
      <c r="P134">
        <v>0</v>
      </c>
      <c r="Q134">
        <v>87.734426378400002</v>
      </c>
      <c r="R134">
        <v>305.34096833550001</v>
      </c>
      <c r="S134">
        <v>4326.8336386071696</v>
      </c>
    </row>
    <row r="135" spans="1:19" ht="15" x14ac:dyDescent="0.25">
      <c r="A135" t="s">
        <v>291</v>
      </c>
      <c r="B135">
        <v>22760.704660000101</v>
      </c>
      <c r="C135">
        <v>12747.103945000001</v>
      </c>
      <c r="D135">
        <v>2386.9507180000001</v>
      </c>
      <c r="E135">
        <v>380.40536800000001</v>
      </c>
      <c r="F135">
        <v>2688.5913860000001</v>
      </c>
      <c r="G135">
        <v>233.79791</v>
      </c>
      <c r="H135">
        <v>25.114975999999999</v>
      </c>
      <c r="I135">
        <v>129.94338099999999</v>
      </c>
      <c r="J135">
        <v>404.29974800000002</v>
      </c>
      <c r="K135">
        <v>1483.4972696109801</v>
      </c>
      <c r="L135">
        <v>693.64787865081303</v>
      </c>
      <c r="M135">
        <v>110.54579994079999</v>
      </c>
      <c r="N135">
        <v>1982.56728803636</v>
      </c>
      <c r="O135">
        <v>414.196377355999</v>
      </c>
      <c r="P135">
        <v>59.379337756799998</v>
      </c>
      <c r="Q135">
        <v>416.10469463819999</v>
      </c>
      <c r="R135">
        <v>1908.4969604339899</v>
      </c>
      <c r="S135">
        <v>29829.140266424001</v>
      </c>
    </row>
    <row r="136" spans="1:19" ht="15" x14ac:dyDescent="0.25">
      <c r="A136" t="s">
        <v>292</v>
      </c>
      <c r="B136">
        <v>7608.0516639999996</v>
      </c>
      <c r="C136">
        <v>7332.6705750000001</v>
      </c>
      <c r="D136">
        <v>241.76868099999999</v>
      </c>
      <c r="E136">
        <v>207.93998300000001</v>
      </c>
      <c r="F136">
        <v>943.44714099999999</v>
      </c>
      <c r="G136">
        <v>57.979244000000001</v>
      </c>
      <c r="H136">
        <v>9.4051369999999999</v>
      </c>
      <c r="I136">
        <v>83.357372999999995</v>
      </c>
      <c r="J136">
        <v>122.967917</v>
      </c>
      <c r="K136">
        <v>1473.2050264285599</v>
      </c>
      <c r="L136">
        <v>70.2579786985998</v>
      </c>
      <c r="M136">
        <v>60.427359059799898</v>
      </c>
      <c r="N136">
        <v>695.69792177339104</v>
      </c>
      <c r="O136">
        <v>102.71602867039999</v>
      </c>
      <c r="P136">
        <v>22.236565409099999</v>
      </c>
      <c r="Q136">
        <v>266.92697982060002</v>
      </c>
      <c r="R136">
        <v>580.47005219849996</v>
      </c>
      <c r="S136">
        <v>10879.989576058901</v>
      </c>
    </row>
    <row r="137" spans="1:19" ht="15" x14ac:dyDescent="0.25">
      <c r="A137" t="s">
        <v>294</v>
      </c>
      <c r="B137">
        <v>2524.0016099999998</v>
      </c>
      <c r="C137">
        <v>2438.6025460000001</v>
      </c>
      <c r="D137">
        <v>1.9662919999999999</v>
      </c>
      <c r="E137">
        <v>36.837077999999998</v>
      </c>
      <c r="F137">
        <v>222.449748</v>
      </c>
      <c r="G137">
        <v>18.466479</v>
      </c>
      <c r="H137">
        <v>3</v>
      </c>
      <c r="I137">
        <v>30.696629999999999</v>
      </c>
      <c r="J137">
        <v>33.213482999999997</v>
      </c>
      <c r="K137">
        <v>490.04232829057503</v>
      </c>
      <c r="L137">
        <v>0.57140445520000005</v>
      </c>
      <c r="M137">
        <v>10.7048548668</v>
      </c>
      <c r="N137">
        <v>164.03444417520001</v>
      </c>
      <c r="O137">
        <v>32.715214196399998</v>
      </c>
      <c r="P137">
        <v>7.0929000000000002</v>
      </c>
      <c r="Q137">
        <v>98.296748586000007</v>
      </c>
      <c r="R137">
        <v>156.78424650150001</v>
      </c>
      <c r="S137">
        <v>3484.24375107167</v>
      </c>
    </row>
    <row r="138" spans="1:19" ht="15" x14ac:dyDescent="0.25">
      <c r="A138" t="s">
        <v>296</v>
      </c>
      <c r="B138">
        <v>5167.50108800001</v>
      </c>
      <c r="C138">
        <v>1161.8902419999999</v>
      </c>
      <c r="D138">
        <v>82.220425000000006</v>
      </c>
      <c r="E138">
        <v>38.218089999999997</v>
      </c>
      <c r="F138">
        <v>502.33367500000003</v>
      </c>
      <c r="G138">
        <v>44.703175000000002</v>
      </c>
      <c r="H138">
        <v>2.0526309999999999</v>
      </c>
      <c r="I138">
        <v>30.680757</v>
      </c>
      <c r="J138">
        <v>83.844143000000003</v>
      </c>
      <c r="K138">
        <v>54.696767831867703</v>
      </c>
      <c r="L138">
        <v>23.893255504999999</v>
      </c>
      <c r="M138">
        <v>11.106176954</v>
      </c>
      <c r="N138">
        <v>370.42085194499799</v>
      </c>
      <c r="O138">
        <v>79.196144829999994</v>
      </c>
      <c r="P138">
        <v>4.8530354733000003</v>
      </c>
      <c r="Q138">
        <v>98.2459200654</v>
      </c>
      <c r="R138">
        <v>395.78627703149999</v>
      </c>
      <c r="S138">
        <v>6205.6995176360797</v>
      </c>
    </row>
    <row r="139" spans="1:19" ht="15" x14ac:dyDescent="0.25">
      <c r="A139" t="s">
        <v>297</v>
      </c>
      <c r="B139">
        <v>5343.0710380000201</v>
      </c>
      <c r="C139">
        <v>1019.432187</v>
      </c>
      <c r="D139">
        <v>109.332117</v>
      </c>
      <c r="E139">
        <v>71.795688999999996</v>
      </c>
      <c r="F139">
        <v>351.42364099999998</v>
      </c>
      <c r="G139">
        <v>25.893253000000001</v>
      </c>
      <c r="H139">
        <v>3</v>
      </c>
      <c r="I139">
        <v>21.736174999999999</v>
      </c>
      <c r="J139">
        <v>83.709280000000007</v>
      </c>
      <c r="K139">
        <v>40.332636661983599</v>
      </c>
      <c r="L139">
        <v>31.7719132002</v>
      </c>
      <c r="M139">
        <v>20.863827223400001</v>
      </c>
      <c r="N139">
        <v>259.13979287340101</v>
      </c>
      <c r="O139">
        <v>45.872487014800001</v>
      </c>
      <c r="P139">
        <v>7.0929000000000002</v>
      </c>
      <c r="Q139">
        <v>69.603579585000006</v>
      </c>
      <c r="R139">
        <v>395.14965624000001</v>
      </c>
      <c r="S139">
        <v>6212.89783079881</v>
      </c>
    </row>
    <row r="140" spans="1:19" ht="15" x14ac:dyDescent="0.25">
      <c r="A140" t="s">
        <v>298</v>
      </c>
      <c r="B140">
        <v>1854.062815</v>
      </c>
      <c r="C140">
        <v>1203.4531730000001</v>
      </c>
      <c r="D140">
        <v>11.770826</v>
      </c>
      <c r="E140">
        <v>10.544974</v>
      </c>
      <c r="F140">
        <v>183.94638699999999</v>
      </c>
      <c r="G140">
        <v>13.345613999999999</v>
      </c>
      <c r="H140">
        <v>0</v>
      </c>
      <c r="I140">
        <v>5.8127750000000002</v>
      </c>
      <c r="J140">
        <v>27.122729</v>
      </c>
      <c r="K140">
        <v>159.953674058524</v>
      </c>
      <c r="L140">
        <v>3.4206020356</v>
      </c>
      <c r="M140">
        <v>3.0643694444</v>
      </c>
      <c r="N140">
        <v>135.6420657738</v>
      </c>
      <c r="O140">
        <v>23.643089762399999</v>
      </c>
      <c r="P140">
        <v>0</v>
      </c>
      <c r="Q140">
        <v>18.613668104999999</v>
      </c>
      <c r="R140">
        <v>128.03284224449999</v>
      </c>
      <c r="S140">
        <v>2326.4331264242201</v>
      </c>
    </row>
    <row r="141" spans="1:19" ht="15" x14ac:dyDescent="0.25">
      <c r="A141" t="s">
        <v>299</v>
      </c>
      <c r="B141">
        <v>5334.0062049999797</v>
      </c>
      <c r="C141">
        <v>746.20049000000097</v>
      </c>
      <c r="D141">
        <v>185.69336100000001</v>
      </c>
      <c r="E141">
        <v>45.682665999999998</v>
      </c>
      <c r="F141">
        <v>291.31727899999998</v>
      </c>
      <c r="G141">
        <v>26.718544000000001</v>
      </c>
      <c r="H141">
        <v>3.1901410000000001</v>
      </c>
      <c r="I141">
        <v>37.158225000000002</v>
      </c>
      <c r="J141">
        <v>99.732051999999996</v>
      </c>
      <c r="K141">
        <v>22.060840306923101</v>
      </c>
      <c r="L141">
        <v>53.962490706600001</v>
      </c>
      <c r="M141">
        <v>13.275382739599999</v>
      </c>
      <c r="N141">
        <v>214.8173615346</v>
      </c>
      <c r="O141">
        <v>47.334572550399997</v>
      </c>
      <c r="P141">
        <v>7.5424503662999998</v>
      </c>
      <c r="Q141">
        <v>118.988068095</v>
      </c>
      <c r="R141">
        <v>470.785151466</v>
      </c>
      <c r="S141">
        <v>6282.77252276541</v>
      </c>
    </row>
    <row r="142" spans="1:19" ht="15" x14ac:dyDescent="0.25">
      <c r="A142" t="s">
        <v>300</v>
      </c>
      <c r="B142">
        <v>7707.2120939999904</v>
      </c>
      <c r="C142">
        <v>1572.098493</v>
      </c>
      <c r="D142">
        <v>136.42642499999999</v>
      </c>
      <c r="E142">
        <v>68.085783000000006</v>
      </c>
      <c r="F142">
        <v>625.18114300000002</v>
      </c>
      <c r="G142">
        <v>72.505020000000002</v>
      </c>
      <c r="H142">
        <v>3.635659</v>
      </c>
      <c r="I142">
        <v>37.650328999999999</v>
      </c>
      <c r="J142">
        <v>141.93544800000001</v>
      </c>
      <c r="K142">
        <v>67.773196778687094</v>
      </c>
      <c r="L142">
        <v>39.645519104999998</v>
      </c>
      <c r="M142">
        <v>19.785728539800001</v>
      </c>
      <c r="N142">
        <v>461.00857484819602</v>
      </c>
      <c r="O142">
        <v>128.44989343200001</v>
      </c>
      <c r="P142">
        <v>8.5957885737000002</v>
      </c>
      <c r="Q142">
        <v>120.5638835238</v>
      </c>
      <c r="R142">
        <v>670.00628228400103</v>
      </c>
      <c r="S142">
        <v>9223.0409610851802</v>
      </c>
    </row>
    <row r="143" spans="1:19" ht="15" x14ac:dyDescent="0.25">
      <c r="A143" t="s">
        <v>301</v>
      </c>
      <c r="B143">
        <v>2325.8969529999999</v>
      </c>
      <c r="C143">
        <v>478.12380999999999</v>
      </c>
      <c r="D143">
        <v>38.419938000000002</v>
      </c>
      <c r="E143">
        <v>21.418614999999999</v>
      </c>
      <c r="F143">
        <v>211.104794</v>
      </c>
      <c r="G143">
        <v>23.665510999999999</v>
      </c>
      <c r="H143">
        <v>0</v>
      </c>
      <c r="I143">
        <v>18.680702</v>
      </c>
      <c r="J143">
        <v>35.582197000000001</v>
      </c>
      <c r="K143">
        <v>21.048996110072</v>
      </c>
      <c r="L143">
        <v>11.164833982799999</v>
      </c>
      <c r="M143">
        <v>6.2242495189999998</v>
      </c>
      <c r="N143">
        <v>155.66867509560001</v>
      </c>
      <c r="O143">
        <v>41.9258192876</v>
      </c>
      <c r="P143">
        <v>0</v>
      </c>
      <c r="Q143">
        <v>59.819343944400003</v>
      </c>
      <c r="R143">
        <v>167.96576093850001</v>
      </c>
      <c r="S143">
        <v>2789.7146318779701</v>
      </c>
    </row>
    <row r="144" spans="1:19" ht="15" x14ac:dyDescent="0.25">
      <c r="A144" t="s">
        <v>302</v>
      </c>
      <c r="B144">
        <v>2579.3915010000001</v>
      </c>
      <c r="C144">
        <v>1060.576264</v>
      </c>
      <c r="D144">
        <v>17.189502000000001</v>
      </c>
      <c r="E144">
        <v>58.677919000000003</v>
      </c>
      <c r="F144">
        <v>248.883781</v>
      </c>
      <c r="G144">
        <v>15.827197</v>
      </c>
      <c r="H144">
        <v>3</v>
      </c>
      <c r="I144">
        <v>12.891102</v>
      </c>
      <c r="J144">
        <v>36.605840999999998</v>
      </c>
      <c r="K144">
        <v>91.176217620137507</v>
      </c>
      <c r="L144">
        <v>4.9952692811999997</v>
      </c>
      <c r="M144">
        <v>17.0518032614</v>
      </c>
      <c r="N144">
        <v>183.5269001094</v>
      </c>
      <c r="O144">
        <v>28.0394622052</v>
      </c>
      <c r="P144">
        <v>7.0929000000000002</v>
      </c>
      <c r="Q144">
        <v>41.279886824400002</v>
      </c>
      <c r="R144">
        <v>172.79787244049999</v>
      </c>
      <c r="S144">
        <v>3125.3518127422399</v>
      </c>
    </row>
    <row r="145" spans="1:19" ht="15" x14ac:dyDescent="0.25">
      <c r="A145" t="s">
        <v>303</v>
      </c>
      <c r="B145">
        <v>23080.562478</v>
      </c>
      <c r="C145">
        <v>18763.037765000001</v>
      </c>
      <c r="D145">
        <v>298.70030300000002</v>
      </c>
      <c r="E145">
        <v>324.29486800000001</v>
      </c>
      <c r="F145">
        <v>3420.6717880000001</v>
      </c>
      <c r="G145">
        <v>653.63181599999996</v>
      </c>
      <c r="H145">
        <v>25.423098</v>
      </c>
      <c r="I145">
        <v>250.838899</v>
      </c>
      <c r="J145">
        <v>385.021817</v>
      </c>
      <c r="K145">
        <v>3257.2578353252902</v>
      </c>
      <c r="L145">
        <v>86.802308051799699</v>
      </c>
      <c r="M145">
        <v>94.240088640799598</v>
      </c>
      <c r="N145">
        <v>2522.4033764711498</v>
      </c>
      <c r="O145">
        <v>1157.9741252256099</v>
      </c>
      <c r="P145">
        <v>60.107830601400003</v>
      </c>
      <c r="Q145">
        <v>803.236322377796</v>
      </c>
      <c r="R145">
        <v>1817.4954871484899</v>
      </c>
      <c r="S145">
        <v>32880.079851842303</v>
      </c>
    </row>
    <row r="146" spans="1:19" ht="15" x14ac:dyDescent="0.25">
      <c r="A146" t="s">
        <v>304</v>
      </c>
      <c r="B146">
        <v>929.79531600000098</v>
      </c>
      <c r="C146">
        <v>499.985771</v>
      </c>
      <c r="D146">
        <v>0</v>
      </c>
      <c r="E146">
        <v>25.356964000000001</v>
      </c>
      <c r="F146">
        <v>62.145614999999999</v>
      </c>
      <c r="G146">
        <v>14.10252</v>
      </c>
      <c r="H146">
        <v>0</v>
      </c>
      <c r="I146">
        <v>7.7293979999999998</v>
      </c>
      <c r="J146">
        <v>9.0162420000000001</v>
      </c>
      <c r="K146">
        <v>56.669978066128003</v>
      </c>
      <c r="L146">
        <v>0</v>
      </c>
      <c r="M146">
        <v>7.3687337383999996</v>
      </c>
      <c r="N146">
        <v>45.826176500999999</v>
      </c>
      <c r="O146">
        <v>24.984024431999998</v>
      </c>
      <c r="P146">
        <v>0</v>
      </c>
      <c r="Q146">
        <v>24.751078275600001</v>
      </c>
      <c r="R146">
        <v>42.561170361000002</v>
      </c>
      <c r="S146">
        <v>1131.9564773741299</v>
      </c>
    </row>
    <row r="147" spans="1:19" ht="15" x14ac:dyDescent="0.25">
      <c r="A147" t="s">
        <v>305</v>
      </c>
      <c r="B147">
        <v>4024.3261700000298</v>
      </c>
      <c r="C147">
        <v>1341.2007960000001</v>
      </c>
      <c r="D147">
        <v>55.097518000000001</v>
      </c>
      <c r="E147">
        <v>54.984174000000003</v>
      </c>
      <c r="F147">
        <v>313.23201599999999</v>
      </c>
      <c r="G147">
        <v>22.061986999999998</v>
      </c>
      <c r="H147">
        <v>2</v>
      </c>
      <c r="I147">
        <v>30.189094000000001</v>
      </c>
      <c r="J147">
        <v>37.049967000000002</v>
      </c>
      <c r="K147">
        <v>92.435066347675402</v>
      </c>
      <c r="L147">
        <v>16.011338730799999</v>
      </c>
      <c r="M147">
        <v>15.9784009644</v>
      </c>
      <c r="N147">
        <v>230.97728859840001</v>
      </c>
      <c r="O147">
        <v>39.085016169200003</v>
      </c>
      <c r="P147">
        <v>4.7286000000000001</v>
      </c>
      <c r="Q147">
        <v>96.6715168068</v>
      </c>
      <c r="R147">
        <v>174.89436922350001</v>
      </c>
      <c r="S147">
        <v>4695.1077668407997</v>
      </c>
    </row>
    <row r="148" spans="1:19" ht="15" x14ac:dyDescent="0.25">
      <c r="A148" t="s">
        <v>306</v>
      </c>
      <c r="B148">
        <v>5852.1137550000003</v>
      </c>
      <c r="C148">
        <v>166.759075</v>
      </c>
      <c r="D148">
        <v>72.990718999999999</v>
      </c>
      <c r="E148">
        <v>83.113693999999995</v>
      </c>
      <c r="F148">
        <v>657.02102100000002</v>
      </c>
      <c r="G148">
        <v>43.943272999999998</v>
      </c>
      <c r="H148">
        <v>0</v>
      </c>
      <c r="I148">
        <v>30.722552</v>
      </c>
      <c r="J148">
        <v>76.511020000000002</v>
      </c>
      <c r="K148">
        <v>1.0320504803602699</v>
      </c>
      <c r="L148">
        <v>21.2111029414</v>
      </c>
      <c r="M148">
        <v>24.152839476400001</v>
      </c>
      <c r="N148">
        <v>484.48730088539497</v>
      </c>
      <c r="O148">
        <v>77.849902446800002</v>
      </c>
      <c r="P148">
        <v>0</v>
      </c>
      <c r="Q148">
        <v>98.379756014400002</v>
      </c>
      <c r="R148">
        <v>361.17026991</v>
      </c>
      <c r="S148">
        <v>6920.3969771547499</v>
      </c>
    </row>
    <row r="149" spans="1:19" ht="15" x14ac:dyDescent="0.25">
      <c r="A149" t="s">
        <v>307</v>
      </c>
      <c r="B149">
        <v>1925.724377</v>
      </c>
      <c r="C149">
        <v>982.34000400000002</v>
      </c>
      <c r="D149">
        <v>4</v>
      </c>
      <c r="E149">
        <v>70.859995999999995</v>
      </c>
      <c r="F149">
        <v>198.87126799999999</v>
      </c>
      <c r="G149">
        <v>24.301476000000001</v>
      </c>
      <c r="H149">
        <v>0</v>
      </c>
      <c r="I149">
        <v>31.578146</v>
      </c>
      <c r="J149">
        <v>27.350549999999998</v>
      </c>
      <c r="K149">
        <v>104.72196396066199</v>
      </c>
      <c r="L149">
        <v>1.1624000000000001</v>
      </c>
      <c r="M149">
        <v>20.591914837600001</v>
      </c>
      <c r="N149">
        <v>146.64767302320001</v>
      </c>
      <c r="O149">
        <v>43.052494881599998</v>
      </c>
      <c r="P149">
        <v>0</v>
      </c>
      <c r="Q149">
        <v>101.11953912120001</v>
      </c>
      <c r="R149">
        <v>129.10827127499999</v>
      </c>
      <c r="S149">
        <v>2472.1286340992601</v>
      </c>
    </row>
    <row r="150" spans="1:19" ht="15" x14ac:dyDescent="0.25">
      <c r="A150" t="s">
        <v>309</v>
      </c>
      <c r="B150">
        <v>2833.2636889999999</v>
      </c>
      <c r="C150">
        <v>803.28342599999996</v>
      </c>
      <c r="D150">
        <v>14.511626</v>
      </c>
      <c r="E150">
        <v>44.001798999999998</v>
      </c>
      <c r="F150">
        <v>294.961252</v>
      </c>
      <c r="G150">
        <v>28.220929999999999</v>
      </c>
      <c r="H150">
        <v>2.5035970000000001</v>
      </c>
      <c r="I150">
        <v>22.236155</v>
      </c>
      <c r="J150">
        <v>29.285736</v>
      </c>
      <c r="K150">
        <v>47.314853059721699</v>
      </c>
      <c r="L150">
        <v>4.2170785155999999</v>
      </c>
      <c r="M150">
        <v>12.7869227894</v>
      </c>
      <c r="N150">
        <v>217.5044272248</v>
      </c>
      <c r="O150">
        <v>49.996199588000003</v>
      </c>
      <c r="P150">
        <v>5.9192543870999996</v>
      </c>
      <c r="Q150">
        <v>71.204615540999995</v>
      </c>
      <c r="R150">
        <v>138.24331678799999</v>
      </c>
      <c r="S150">
        <v>3380.4503568936202</v>
      </c>
    </row>
    <row r="151" spans="1:19" ht="15" x14ac:dyDescent="0.25">
      <c r="A151" t="s">
        <v>310</v>
      </c>
      <c r="B151">
        <v>2041.3429169999999</v>
      </c>
      <c r="C151">
        <v>930.92681500000003</v>
      </c>
      <c r="D151">
        <v>9.8038950000000007</v>
      </c>
      <c r="E151">
        <v>69.656809999999993</v>
      </c>
      <c r="F151">
        <v>185.94298599999999</v>
      </c>
      <c r="G151">
        <v>11.236997000000001</v>
      </c>
      <c r="H151">
        <v>1</v>
      </c>
      <c r="I151">
        <v>21.243866000000001</v>
      </c>
      <c r="J151">
        <v>32.811374999999998</v>
      </c>
      <c r="K151">
        <v>89.189587866314</v>
      </c>
      <c r="L151">
        <v>2.8490118870000001</v>
      </c>
      <c r="M151">
        <v>20.242268985999999</v>
      </c>
      <c r="N151">
        <v>137.11435787639999</v>
      </c>
      <c r="O151">
        <v>19.907463885199999</v>
      </c>
      <c r="P151">
        <v>2.3643000000000001</v>
      </c>
      <c r="Q151">
        <v>68.027107705199995</v>
      </c>
      <c r="R151">
        <v>154.88609568749999</v>
      </c>
      <c r="S151">
        <v>2535.9231108936101</v>
      </c>
    </row>
    <row r="152" spans="1:19" ht="15" x14ac:dyDescent="0.25">
      <c r="A152" t="s">
        <v>312</v>
      </c>
      <c r="B152">
        <v>4579.5657549999996</v>
      </c>
      <c r="C152">
        <v>1018.261543</v>
      </c>
      <c r="D152">
        <v>10.808130999999999</v>
      </c>
      <c r="E152">
        <v>112.04896599999999</v>
      </c>
      <c r="F152">
        <v>357.58206200000001</v>
      </c>
      <c r="G152">
        <v>31.356331000000001</v>
      </c>
      <c r="H152">
        <v>2.7565810000000002</v>
      </c>
      <c r="I152">
        <v>28.405622999999999</v>
      </c>
      <c r="J152">
        <v>55.199548999999998</v>
      </c>
      <c r="K152">
        <v>47.620446676931998</v>
      </c>
      <c r="L152">
        <v>3.1408428686000001</v>
      </c>
      <c r="M152">
        <v>32.561429519599997</v>
      </c>
      <c r="N152">
        <v>263.6810125188</v>
      </c>
      <c r="O152">
        <v>55.550875999600002</v>
      </c>
      <c r="P152">
        <v>6.5173844582999996</v>
      </c>
      <c r="Q152">
        <v>90.960485970600004</v>
      </c>
      <c r="R152">
        <v>260.56947105450001</v>
      </c>
      <c r="S152">
        <v>5340.1677040669301</v>
      </c>
    </row>
    <row r="153" spans="1:19" ht="15" x14ac:dyDescent="0.25">
      <c r="A153" t="s">
        <v>313</v>
      </c>
      <c r="B153">
        <v>3066.3177609999998</v>
      </c>
      <c r="C153">
        <v>1183.664634</v>
      </c>
      <c r="D153">
        <v>1.3435360000000001</v>
      </c>
      <c r="E153">
        <v>70.311670000000007</v>
      </c>
      <c r="F153">
        <v>270.24219900000003</v>
      </c>
      <c r="G153">
        <v>7.6815660000000001</v>
      </c>
      <c r="H153">
        <v>4.9786390000000003</v>
      </c>
      <c r="I153">
        <v>25.572444999999998</v>
      </c>
      <c r="J153">
        <v>33.772973999999998</v>
      </c>
      <c r="K153">
        <v>94.709179579333707</v>
      </c>
      <c r="L153">
        <v>0.39043156159999998</v>
      </c>
      <c r="M153">
        <v>20.432571301999999</v>
      </c>
      <c r="N153">
        <v>199.2765975426</v>
      </c>
      <c r="O153">
        <v>13.608662325599999</v>
      </c>
      <c r="P153">
        <v>11.7709961877</v>
      </c>
      <c r="Q153">
        <v>81.888083378999994</v>
      </c>
      <c r="R153">
        <v>159.42532376700001</v>
      </c>
      <c r="S153">
        <v>3647.8196066448299</v>
      </c>
    </row>
    <row r="154" spans="1:19" ht="15" x14ac:dyDescent="0.25">
      <c r="A154" t="s">
        <v>314</v>
      </c>
      <c r="B154">
        <v>4917.9263790000005</v>
      </c>
      <c r="C154">
        <v>4739.43948</v>
      </c>
      <c r="D154">
        <v>29.023064000000002</v>
      </c>
      <c r="E154">
        <v>130.62357700000001</v>
      </c>
      <c r="F154">
        <v>591.403773</v>
      </c>
      <c r="G154">
        <v>66.026967999999997</v>
      </c>
      <c r="H154">
        <v>8.8033239999999999</v>
      </c>
      <c r="I154">
        <v>42.256951000000001</v>
      </c>
      <c r="J154">
        <v>59.087958999999998</v>
      </c>
      <c r="K154">
        <v>951.08269858635299</v>
      </c>
      <c r="L154">
        <v>8.4341023984000092</v>
      </c>
      <c r="M154">
        <v>37.959211476199997</v>
      </c>
      <c r="N154">
        <v>436.101142210197</v>
      </c>
      <c r="O154">
        <v>116.9733765088</v>
      </c>
      <c r="P154">
        <v>20.813698933200001</v>
      </c>
      <c r="Q154">
        <v>135.31520849219999</v>
      </c>
      <c r="R154">
        <v>278.92471045949998</v>
      </c>
      <c r="S154">
        <v>6903.5305280648499</v>
      </c>
    </row>
    <row r="155" spans="1:19" ht="15" x14ac:dyDescent="0.25">
      <c r="A155" t="s">
        <v>315</v>
      </c>
      <c r="B155">
        <v>1640.18931</v>
      </c>
      <c r="C155">
        <v>1539.3714</v>
      </c>
      <c r="D155">
        <v>6.5227469999999999</v>
      </c>
      <c r="E155">
        <v>7.8201650000000003</v>
      </c>
      <c r="F155">
        <v>250.03483499999999</v>
      </c>
      <c r="G155">
        <v>53.307201999999997</v>
      </c>
      <c r="H155">
        <v>2</v>
      </c>
      <c r="I155">
        <v>10.884335</v>
      </c>
      <c r="J155">
        <v>20.974121</v>
      </c>
      <c r="K155">
        <v>306.643490107476</v>
      </c>
      <c r="L155">
        <v>1.8955102782</v>
      </c>
      <c r="M155">
        <v>2.272539949</v>
      </c>
      <c r="N155">
        <v>184.37568732899999</v>
      </c>
      <c r="O155">
        <v>94.439039063200099</v>
      </c>
      <c r="P155">
        <v>4.7286000000000001</v>
      </c>
      <c r="Q155">
        <v>34.853817536999998</v>
      </c>
      <c r="R155">
        <v>99.008338180500004</v>
      </c>
      <c r="S155">
        <v>2368.40633244437</v>
      </c>
    </row>
    <row r="156" spans="1:19" ht="15" x14ac:dyDescent="0.25">
      <c r="A156" t="s">
        <v>316</v>
      </c>
      <c r="B156">
        <v>2191.2904870000002</v>
      </c>
      <c r="C156">
        <v>1155.9555889999999</v>
      </c>
      <c r="D156">
        <v>7</v>
      </c>
      <c r="E156">
        <v>74.299784000000002</v>
      </c>
      <c r="F156">
        <v>270.68189000000001</v>
      </c>
      <c r="G156">
        <v>18.840643</v>
      </c>
      <c r="H156">
        <v>6.8272139999999997</v>
      </c>
      <c r="I156">
        <v>35.088357000000002</v>
      </c>
      <c r="J156">
        <v>29.668427999999999</v>
      </c>
      <c r="K156">
        <v>128.872299839188</v>
      </c>
      <c r="L156">
        <v>2.0341999999999998</v>
      </c>
      <c r="M156">
        <v>21.591517230400001</v>
      </c>
      <c r="N156">
        <v>199.60082568600001</v>
      </c>
      <c r="O156">
        <v>33.378083138800001</v>
      </c>
      <c r="P156">
        <v>16.141582060200001</v>
      </c>
      <c r="Q156">
        <v>112.3599367854</v>
      </c>
      <c r="R156">
        <v>140.04981437399999</v>
      </c>
      <c r="S156">
        <v>2845.3187461139901</v>
      </c>
    </row>
    <row r="157" spans="1:19" ht="15" x14ac:dyDescent="0.25">
      <c r="A157" t="s">
        <v>318</v>
      </c>
      <c r="B157">
        <v>1314.5461069999999</v>
      </c>
      <c r="C157">
        <v>1281.3206250000001</v>
      </c>
      <c r="D157">
        <v>0</v>
      </c>
      <c r="E157">
        <v>54.124085999999998</v>
      </c>
      <c r="F157">
        <v>144.06448700000001</v>
      </c>
      <c r="G157">
        <v>3.2018330000000002</v>
      </c>
      <c r="H157">
        <v>0</v>
      </c>
      <c r="I157">
        <v>13.316454</v>
      </c>
      <c r="J157">
        <v>16.707194999999999</v>
      </c>
      <c r="K157">
        <v>257.48637630576599</v>
      </c>
      <c r="L157">
        <v>0</v>
      </c>
      <c r="M157">
        <v>15.7284593916</v>
      </c>
      <c r="N157">
        <v>106.2331527138</v>
      </c>
      <c r="O157">
        <v>5.6723673428000003</v>
      </c>
      <c r="P157">
        <v>0</v>
      </c>
      <c r="Q157">
        <v>42.641948998799997</v>
      </c>
      <c r="R157">
        <v>78.866313997500001</v>
      </c>
      <c r="S157">
        <v>1821.17472575027</v>
      </c>
    </row>
    <row r="158" spans="1:19" ht="15" x14ac:dyDescent="0.25">
      <c r="A158" t="s">
        <v>319</v>
      </c>
      <c r="B158">
        <v>744.36255800000004</v>
      </c>
      <c r="C158">
        <v>717.48649</v>
      </c>
      <c r="D158">
        <v>0</v>
      </c>
      <c r="E158">
        <v>21.099247999999999</v>
      </c>
      <c r="F158">
        <v>77.234707999999998</v>
      </c>
      <c r="G158">
        <v>5.0946400000000001</v>
      </c>
      <c r="H158">
        <v>1</v>
      </c>
      <c r="I158">
        <v>10.087524999999999</v>
      </c>
      <c r="J158">
        <v>8.2924980000000001</v>
      </c>
      <c r="K158">
        <v>143.499751087417</v>
      </c>
      <c r="L158">
        <v>0</v>
      </c>
      <c r="M158">
        <v>6.1314414688000003</v>
      </c>
      <c r="N158">
        <v>56.952873679200103</v>
      </c>
      <c r="O158">
        <v>9.0256642239999998</v>
      </c>
      <c r="P158">
        <v>2.3643000000000001</v>
      </c>
      <c r="Q158">
        <v>32.302272555000002</v>
      </c>
      <c r="R158">
        <v>39.144736809000001</v>
      </c>
      <c r="S158">
        <v>1033.78359782342</v>
      </c>
    </row>
    <row r="159" spans="1:19" ht="15" x14ac:dyDescent="0.25">
      <c r="A159" t="s">
        <v>320</v>
      </c>
      <c r="B159">
        <v>14776.561906999999</v>
      </c>
      <c r="C159">
        <v>4989.3444049999998</v>
      </c>
      <c r="D159">
        <v>1089.669754</v>
      </c>
      <c r="E159">
        <v>277.92377800000003</v>
      </c>
      <c r="F159">
        <v>1288.939472</v>
      </c>
      <c r="G159">
        <v>172.99065100000001</v>
      </c>
      <c r="H159">
        <v>10.936287</v>
      </c>
      <c r="I159">
        <v>104.311176</v>
      </c>
      <c r="J159">
        <v>214.17241200000001</v>
      </c>
      <c r="K159">
        <v>353.511382821231</v>
      </c>
      <c r="L159">
        <v>316.65803051240101</v>
      </c>
      <c r="M159">
        <v>80.764649886799802</v>
      </c>
      <c r="N159">
        <v>950.46396665278303</v>
      </c>
      <c r="O159">
        <v>306.47023731159999</v>
      </c>
      <c r="P159">
        <v>25.8566633541</v>
      </c>
      <c r="Q159">
        <v>334.02524778719999</v>
      </c>
      <c r="R159">
        <v>1011.000870846</v>
      </c>
      <c r="S159">
        <v>18155.3129561721</v>
      </c>
    </row>
    <row r="160" spans="1:19" ht="15" x14ac:dyDescent="0.25">
      <c r="A160" t="s">
        <v>321</v>
      </c>
      <c r="B160">
        <v>3619.4741600000002</v>
      </c>
      <c r="C160">
        <v>2119.0284040000001</v>
      </c>
      <c r="D160">
        <v>184.97691</v>
      </c>
      <c r="E160">
        <v>120.694486</v>
      </c>
      <c r="F160">
        <v>470.16193600000003</v>
      </c>
      <c r="G160">
        <v>35.135500999999998</v>
      </c>
      <c r="H160">
        <v>3</v>
      </c>
      <c r="I160">
        <v>22.084337000000001</v>
      </c>
      <c r="J160">
        <v>53.061990000000002</v>
      </c>
      <c r="K160">
        <v>257.55584717843999</v>
      </c>
      <c r="L160">
        <v>53.754290045999902</v>
      </c>
      <c r="M160">
        <v>35.073817631600001</v>
      </c>
      <c r="N160">
        <v>346.69741160639899</v>
      </c>
      <c r="O160">
        <v>62.246053571600001</v>
      </c>
      <c r="P160">
        <v>7.0929000000000002</v>
      </c>
      <c r="Q160">
        <v>70.718463941400003</v>
      </c>
      <c r="R160">
        <v>250.47912379499999</v>
      </c>
      <c r="S160">
        <v>4703.0920677704398</v>
      </c>
    </row>
    <row r="161" spans="1:19" ht="15" x14ac:dyDescent="0.25">
      <c r="A161" t="s">
        <v>322</v>
      </c>
      <c r="B161">
        <v>3489.169868</v>
      </c>
      <c r="C161">
        <v>593.79754400000002</v>
      </c>
      <c r="D161">
        <v>132.76803899999999</v>
      </c>
      <c r="E161">
        <v>81.869191000000001</v>
      </c>
      <c r="F161">
        <v>293.44915600000002</v>
      </c>
      <c r="G161">
        <v>16.075581</v>
      </c>
      <c r="H161">
        <v>1</v>
      </c>
      <c r="I161">
        <v>16.220032</v>
      </c>
      <c r="J161">
        <v>71.540163000000007</v>
      </c>
      <c r="K161">
        <v>21.075405181551499</v>
      </c>
      <c r="L161">
        <v>38.582392133399999</v>
      </c>
      <c r="M161">
        <v>23.7911869046</v>
      </c>
      <c r="N161">
        <v>216.38940763439999</v>
      </c>
      <c r="O161">
        <v>28.4794992996</v>
      </c>
      <c r="P161">
        <v>2.3643000000000001</v>
      </c>
      <c r="Q161">
        <v>51.939786470400001</v>
      </c>
      <c r="R161">
        <v>337.70533944149997</v>
      </c>
      <c r="S161">
        <v>4209.4971850654501</v>
      </c>
    </row>
    <row r="162" spans="1:19" ht="15" x14ac:dyDescent="0.25">
      <c r="A162" t="s">
        <v>323</v>
      </c>
      <c r="B162">
        <v>3480.9721100000002</v>
      </c>
      <c r="C162">
        <v>3024.7608700000001</v>
      </c>
      <c r="D162">
        <v>398.156204</v>
      </c>
      <c r="E162">
        <v>60.987873</v>
      </c>
      <c r="F162">
        <v>259.022265</v>
      </c>
      <c r="G162">
        <v>69.101645000000005</v>
      </c>
      <c r="H162">
        <v>4</v>
      </c>
      <c r="I162">
        <v>27.464167</v>
      </c>
      <c r="J162">
        <v>76.715941000000001</v>
      </c>
      <c r="K162">
        <v>556.41541775139694</v>
      </c>
      <c r="L162">
        <v>115.70419288239999</v>
      </c>
      <c r="M162">
        <v>17.723075893800001</v>
      </c>
      <c r="N162">
        <v>191.00301821100001</v>
      </c>
      <c r="O162">
        <v>122.420474282</v>
      </c>
      <c r="P162">
        <v>9.4572000000000003</v>
      </c>
      <c r="Q162">
        <v>87.945755567399999</v>
      </c>
      <c r="R162">
        <v>362.13759949050001</v>
      </c>
      <c r="S162">
        <v>4943.7788440784898</v>
      </c>
    </row>
    <row r="163" spans="1:19" ht="15" x14ac:dyDescent="0.25">
      <c r="A163" t="s">
        <v>324</v>
      </c>
      <c r="B163">
        <v>1309.4008899999999</v>
      </c>
      <c r="C163">
        <v>486.230256</v>
      </c>
      <c r="D163">
        <v>5.6869899999999998</v>
      </c>
      <c r="E163">
        <v>15.983245</v>
      </c>
      <c r="F163">
        <v>132.112753</v>
      </c>
      <c r="G163">
        <v>19.943791999999998</v>
      </c>
      <c r="H163">
        <v>0</v>
      </c>
      <c r="I163">
        <v>7.0869470000000003</v>
      </c>
      <c r="J163">
        <v>15.421728</v>
      </c>
      <c r="K163">
        <v>37.787244558891103</v>
      </c>
      <c r="L163">
        <v>1.6526392940000001</v>
      </c>
      <c r="M163">
        <v>4.6447309969999999</v>
      </c>
      <c r="N163">
        <v>97.419944062199804</v>
      </c>
      <c r="O163">
        <v>35.332421907200001</v>
      </c>
      <c r="P163">
        <v>0</v>
      </c>
      <c r="Q163">
        <v>22.6938216834</v>
      </c>
      <c r="R163">
        <v>72.798267023999998</v>
      </c>
      <c r="S163">
        <v>1581.72995952669</v>
      </c>
    </row>
    <row r="164" spans="1:19" ht="15" x14ac:dyDescent="0.25">
      <c r="A164" t="s">
        <v>325</v>
      </c>
      <c r="B164">
        <v>1462.989049</v>
      </c>
      <c r="C164">
        <v>884.664805</v>
      </c>
      <c r="D164">
        <v>177.39873900000001</v>
      </c>
      <c r="E164">
        <v>41.983713999999999</v>
      </c>
      <c r="F164">
        <v>133.639702</v>
      </c>
      <c r="G164">
        <v>7.701193</v>
      </c>
      <c r="H164">
        <v>0</v>
      </c>
      <c r="I164">
        <v>9.8120930000000008</v>
      </c>
      <c r="J164">
        <v>13</v>
      </c>
      <c r="K164">
        <v>109.799356169113</v>
      </c>
      <c r="L164">
        <v>51.5520735533999</v>
      </c>
      <c r="M164">
        <v>12.2004672884</v>
      </c>
      <c r="N164">
        <v>98.545916254799806</v>
      </c>
      <c r="O164">
        <v>13.6434335188</v>
      </c>
      <c r="P164">
        <v>0</v>
      </c>
      <c r="Q164">
        <v>31.420284204600001</v>
      </c>
      <c r="R164">
        <v>61.366500000000002</v>
      </c>
      <c r="S164">
        <v>1841.51707998911</v>
      </c>
    </row>
    <row r="165" spans="1:19" ht="15" x14ac:dyDescent="0.25">
      <c r="A165" t="s">
        <v>326</v>
      </c>
      <c r="B165">
        <v>7787.2679920000101</v>
      </c>
      <c r="C165">
        <v>2598.6207650000001</v>
      </c>
      <c r="D165">
        <v>84.599310000000003</v>
      </c>
      <c r="E165">
        <v>96.676826000000005</v>
      </c>
      <c r="F165">
        <v>802.25397299999997</v>
      </c>
      <c r="G165">
        <v>98.651077999999998</v>
      </c>
      <c r="H165">
        <v>3.9117649999999999</v>
      </c>
      <c r="I165">
        <v>36.476469999999999</v>
      </c>
      <c r="J165">
        <v>157.21525399999999</v>
      </c>
      <c r="K165">
        <v>183.51098883014399</v>
      </c>
      <c r="L165">
        <v>24.584559486</v>
      </c>
      <c r="M165">
        <v>28.094285635599999</v>
      </c>
      <c r="N165">
        <v>591.58207969019304</v>
      </c>
      <c r="O165">
        <v>174.7702497848</v>
      </c>
      <c r="P165">
        <v>9.2485859895000004</v>
      </c>
      <c r="Q165">
        <v>116.804952234</v>
      </c>
      <c r="R165">
        <v>742.13460650700097</v>
      </c>
      <c r="S165">
        <v>9657.9983001572491</v>
      </c>
    </row>
    <row r="166" spans="1:19" ht="15" x14ac:dyDescent="0.25">
      <c r="A166" t="s">
        <v>327</v>
      </c>
      <c r="B166">
        <v>2796.2040940000102</v>
      </c>
      <c r="C166">
        <v>1403.347381</v>
      </c>
      <c r="D166">
        <v>23.521640000000001</v>
      </c>
      <c r="E166">
        <v>64.464039</v>
      </c>
      <c r="F166">
        <v>238.544387</v>
      </c>
      <c r="G166">
        <v>10.138346</v>
      </c>
      <c r="H166">
        <v>2</v>
      </c>
      <c r="I166">
        <v>12.921866</v>
      </c>
      <c r="J166">
        <v>35.760187000000002</v>
      </c>
      <c r="K166">
        <v>144.817892891708</v>
      </c>
      <c r="L166">
        <v>6.8353885840000004</v>
      </c>
      <c r="M166">
        <v>18.733249733400001</v>
      </c>
      <c r="N166">
        <v>175.9026309738</v>
      </c>
      <c r="O166">
        <v>17.961093773599998</v>
      </c>
      <c r="P166">
        <v>4.7286000000000001</v>
      </c>
      <c r="Q166">
        <v>41.378399305199999</v>
      </c>
      <c r="R166">
        <v>168.8059627335</v>
      </c>
      <c r="S166">
        <v>3375.36731199521</v>
      </c>
    </row>
    <row r="167" spans="1:19" ht="15" x14ac:dyDescent="0.25">
      <c r="A167" t="s">
        <v>329</v>
      </c>
      <c r="B167">
        <v>3505.0380060000002</v>
      </c>
      <c r="C167">
        <v>1546.5986250000001</v>
      </c>
      <c r="D167">
        <v>41.967025999999997</v>
      </c>
      <c r="E167">
        <v>72.688942999999995</v>
      </c>
      <c r="F167">
        <v>297.03722499999998</v>
      </c>
      <c r="G167">
        <v>47.048169000000001</v>
      </c>
      <c r="H167">
        <v>5</v>
      </c>
      <c r="I167">
        <v>27.544080999999998</v>
      </c>
      <c r="J167">
        <v>59.016803000000003</v>
      </c>
      <c r="K167">
        <v>144.10721570563601</v>
      </c>
      <c r="L167">
        <v>12.195617755600001</v>
      </c>
      <c r="M167">
        <v>21.123406835800001</v>
      </c>
      <c r="N167">
        <v>219.03524971499999</v>
      </c>
      <c r="O167">
        <v>83.350536200400001</v>
      </c>
      <c r="P167">
        <v>11.8215</v>
      </c>
      <c r="Q167">
        <v>88.201656178199997</v>
      </c>
      <c r="R167">
        <v>278.58881856149998</v>
      </c>
      <c r="S167">
        <v>4363.4620069521397</v>
      </c>
    </row>
    <row r="168" spans="1:19" ht="15" x14ac:dyDescent="0.25">
      <c r="A168" t="s">
        <v>330</v>
      </c>
      <c r="B168">
        <v>9887.5721630000808</v>
      </c>
      <c r="C168">
        <v>2349.1631229999998</v>
      </c>
      <c r="D168">
        <v>398.90638100000001</v>
      </c>
      <c r="E168">
        <v>155.15920199999999</v>
      </c>
      <c r="F168">
        <v>925.86621000000002</v>
      </c>
      <c r="G168">
        <v>62.530664000000002</v>
      </c>
      <c r="H168">
        <v>2</v>
      </c>
      <c r="I168">
        <v>37.375884999999997</v>
      </c>
      <c r="J168">
        <v>175.89739499999999</v>
      </c>
      <c r="K168">
        <v>116.40674944448899</v>
      </c>
      <c r="L168">
        <v>115.92219431860001</v>
      </c>
      <c r="M168">
        <v>45.089264101200001</v>
      </c>
      <c r="N168">
        <v>682.73374325399004</v>
      </c>
      <c r="O168">
        <v>110.7793243424</v>
      </c>
      <c r="P168">
        <v>4.7286000000000001</v>
      </c>
      <c r="Q168">
        <v>119.685058947</v>
      </c>
      <c r="R168">
        <v>830.32365309750105</v>
      </c>
      <c r="S168">
        <v>11913.2407505053</v>
      </c>
    </row>
    <row r="169" spans="1:19" ht="15" x14ac:dyDescent="0.25">
      <c r="A169" t="s">
        <v>331</v>
      </c>
      <c r="B169">
        <v>1925.6909949999999</v>
      </c>
      <c r="C169">
        <v>123.603874</v>
      </c>
      <c r="D169">
        <v>4.4109860000000003</v>
      </c>
      <c r="E169">
        <v>9.387931</v>
      </c>
      <c r="F169">
        <v>127.98757999999999</v>
      </c>
      <c r="G169">
        <v>10.602271999999999</v>
      </c>
      <c r="H169">
        <v>0</v>
      </c>
      <c r="I169">
        <v>5</v>
      </c>
      <c r="J169">
        <v>13.75872</v>
      </c>
      <c r="K169">
        <v>1.6072131107880501</v>
      </c>
      <c r="L169">
        <v>1.2818325316000001</v>
      </c>
      <c r="M169">
        <v>2.7281327486000002</v>
      </c>
      <c r="N169">
        <v>94.378041491999795</v>
      </c>
      <c r="O169">
        <v>18.782985075199999</v>
      </c>
      <c r="P169">
        <v>0</v>
      </c>
      <c r="Q169">
        <v>16.010999999999999</v>
      </c>
      <c r="R169">
        <v>64.948037760000005</v>
      </c>
      <c r="S169">
        <v>2125.4282377181898</v>
      </c>
    </row>
    <row r="170" spans="1:19" ht="15" x14ac:dyDescent="0.25">
      <c r="A170" t="s">
        <v>332</v>
      </c>
      <c r="B170">
        <v>4142.2770480000099</v>
      </c>
      <c r="C170">
        <v>3252.468969</v>
      </c>
      <c r="D170">
        <v>18.963906999999999</v>
      </c>
      <c r="E170">
        <v>150.862864</v>
      </c>
      <c r="F170">
        <v>343.398954</v>
      </c>
      <c r="G170">
        <v>31.040208</v>
      </c>
      <c r="H170">
        <v>6.5646579999999997</v>
      </c>
      <c r="I170">
        <v>66.255261000000004</v>
      </c>
      <c r="J170">
        <v>53.495085000000003</v>
      </c>
      <c r="K170">
        <v>532.82031898695902</v>
      </c>
      <c r="L170">
        <v>5.5109113742</v>
      </c>
      <c r="M170">
        <v>43.8407482784</v>
      </c>
      <c r="N170">
        <v>253.22238867960101</v>
      </c>
      <c r="O170">
        <v>54.990832492800003</v>
      </c>
      <c r="P170">
        <v>15.520820909399999</v>
      </c>
      <c r="Q170">
        <v>212.16259677420001</v>
      </c>
      <c r="R170">
        <v>252.5235487425</v>
      </c>
      <c r="S170">
        <v>5512.8692142380696</v>
      </c>
    </row>
    <row r="171" spans="1:19" ht="15" x14ac:dyDescent="0.25">
      <c r="A171" t="s">
        <v>333</v>
      </c>
      <c r="B171">
        <v>5266.2278289999804</v>
      </c>
      <c r="C171">
        <v>5041.7729950000003</v>
      </c>
      <c r="D171">
        <v>300.73342200000002</v>
      </c>
      <c r="E171">
        <v>59.427776000000001</v>
      </c>
      <c r="F171">
        <v>645.45338400000003</v>
      </c>
      <c r="G171">
        <v>95.292449000000005</v>
      </c>
      <c r="H171">
        <v>3.1826859999999999</v>
      </c>
      <c r="I171">
        <v>72.650482999999994</v>
      </c>
      <c r="J171">
        <v>53.310678000000003</v>
      </c>
      <c r="K171">
        <v>1012.96798909737</v>
      </c>
      <c r="L171">
        <v>87.393132433199796</v>
      </c>
      <c r="M171">
        <v>17.269711705599999</v>
      </c>
      <c r="N171">
        <v>475.95732536159699</v>
      </c>
      <c r="O171">
        <v>168.8201026484</v>
      </c>
      <c r="P171">
        <v>7.5248245098000002</v>
      </c>
      <c r="Q171">
        <v>232.64137666260001</v>
      </c>
      <c r="R171">
        <v>251.653055499</v>
      </c>
      <c r="S171">
        <v>7520.4553469175498</v>
      </c>
    </row>
    <row r="172" spans="1:19" ht="15" x14ac:dyDescent="0.25">
      <c r="A172" t="s">
        <v>334</v>
      </c>
      <c r="B172">
        <v>3157.8169309999998</v>
      </c>
      <c r="C172">
        <v>2970.1345849999998</v>
      </c>
      <c r="D172">
        <v>0</v>
      </c>
      <c r="E172">
        <v>114.15293800000001</v>
      </c>
      <c r="F172">
        <v>523.83058800000003</v>
      </c>
      <c r="G172">
        <v>27.388235000000002</v>
      </c>
      <c r="H172">
        <v>9.8117649999999994</v>
      </c>
      <c r="I172">
        <v>39.100000999999999</v>
      </c>
      <c r="J172">
        <v>59.988236999999998</v>
      </c>
      <c r="K172">
        <v>582.41195457015897</v>
      </c>
      <c r="L172">
        <v>0</v>
      </c>
      <c r="M172">
        <v>33.172843782800001</v>
      </c>
      <c r="N172">
        <v>386.27267559119798</v>
      </c>
      <c r="O172">
        <v>48.520997125999997</v>
      </c>
      <c r="P172">
        <v>23.197955989499999</v>
      </c>
      <c r="Q172">
        <v>125.2060232022</v>
      </c>
      <c r="R172">
        <v>283.17447275849997</v>
      </c>
      <c r="S172">
        <v>4639.77385402036</v>
      </c>
    </row>
    <row r="173" spans="1:19" ht="15" x14ac:dyDescent="0.25">
      <c r="A173" t="s">
        <v>336</v>
      </c>
      <c r="B173">
        <v>844.25121300000103</v>
      </c>
      <c r="C173">
        <v>276.111446</v>
      </c>
      <c r="D173">
        <v>6.2448740000000003</v>
      </c>
      <c r="E173">
        <v>17.682755</v>
      </c>
      <c r="F173">
        <v>55.872179000000003</v>
      </c>
      <c r="G173">
        <v>5.3788220000000004</v>
      </c>
      <c r="H173">
        <v>1</v>
      </c>
      <c r="I173">
        <v>0.15824299999999999</v>
      </c>
      <c r="J173">
        <v>11.717162</v>
      </c>
      <c r="K173">
        <v>18.683634343725402</v>
      </c>
      <c r="L173">
        <v>1.8147603844</v>
      </c>
      <c r="M173">
        <v>5.1386086029999998</v>
      </c>
      <c r="N173">
        <v>41.2001447946</v>
      </c>
      <c r="O173">
        <v>9.5291210551999992</v>
      </c>
      <c r="P173">
        <v>2.3643000000000001</v>
      </c>
      <c r="Q173">
        <v>0.50672573460000003</v>
      </c>
      <c r="R173">
        <v>55.310863220999998</v>
      </c>
      <c r="S173">
        <v>978.79937113652602</v>
      </c>
    </row>
    <row r="174" spans="1:19" ht="15" x14ac:dyDescent="0.25">
      <c r="A174" t="s">
        <v>337</v>
      </c>
      <c r="B174">
        <v>3610.8694650000002</v>
      </c>
      <c r="C174">
        <v>718.44778699999995</v>
      </c>
      <c r="D174">
        <v>23.078455000000002</v>
      </c>
      <c r="E174">
        <v>41.029432999999997</v>
      </c>
      <c r="F174">
        <v>313.015535</v>
      </c>
      <c r="G174">
        <v>16.702058000000001</v>
      </c>
      <c r="H174">
        <v>3</v>
      </c>
      <c r="I174">
        <v>17.023183</v>
      </c>
      <c r="J174">
        <v>47.788038999999998</v>
      </c>
      <c r="K174">
        <v>29.580001779183299</v>
      </c>
      <c r="L174">
        <v>6.7065990229999999</v>
      </c>
      <c r="M174">
        <v>11.9231532298</v>
      </c>
      <c r="N174">
        <v>230.81765550900101</v>
      </c>
      <c r="O174">
        <v>29.589365952800001</v>
      </c>
      <c r="P174">
        <v>7.0929000000000002</v>
      </c>
      <c r="Q174">
        <v>54.511636602599999</v>
      </c>
      <c r="R174">
        <v>225.5834380995</v>
      </c>
      <c r="S174">
        <v>4206.6742151958897</v>
      </c>
    </row>
    <row r="175" spans="1:19" ht="15" x14ac:dyDescent="0.25">
      <c r="A175" t="s">
        <v>338</v>
      </c>
      <c r="B175">
        <v>1371.2220910000001</v>
      </c>
      <c r="C175">
        <v>496.87564099999997</v>
      </c>
      <c r="D175">
        <v>1</v>
      </c>
      <c r="E175">
        <v>35.520361000000001</v>
      </c>
      <c r="F175">
        <v>81.011392999999998</v>
      </c>
      <c r="G175">
        <v>4.6607719999999997</v>
      </c>
      <c r="H175">
        <v>1</v>
      </c>
      <c r="I175">
        <v>4</v>
      </c>
      <c r="J175">
        <v>12.88</v>
      </c>
      <c r="K175">
        <v>36.876026307043098</v>
      </c>
      <c r="L175">
        <v>0.29060000000000002</v>
      </c>
      <c r="M175">
        <v>10.3222169066</v>
      </c>
      <c r="N175">
        <v>59.737801198200103</v>
      </c>
      <c r="O175">
        <v>8.2570236751999992</v>
      </c>
      <c r="P175">
        <v>2.3643000000000001</v>
      </c>
      <c r="Q175">
        <v>12.8088</v>
      </c>
      <c r="R175">
        <v>60.800040000000003</v>
      </c>
      <c r="S175">
        <v>1562.67889908705</v>
      </c>
    </row>
    <row r="176" spans="1:19" ht="15" x14ac:dyDescent="0.25">
      <c r="A176" t="s">
        <v>339</v>
      </c>
      <c r="B176">
        <v>1115.8484940000001</v>
      </c>
      <c r="C176">
        <v>206.419972</v>
      </c>
      <c r="D176">
        <v>2</v>
      </c>
      <c r="E176">
        <v>20.794651000000002</v>
      </c>
      <c r="F176">
        <v>72.382564000000002</v>
      </c>
      <c r="G176">
        <v>1.726785</v>
      </c>
      <c r="H176">
        <v>0</v>
      </c>
      <c r="I176">
        <v>4.8600000000000003</v>
      </c>
      <c r="J176">
        <v>6.5088059999999999</v>
      </c>
      <c r="K176">
        <v>7.7748864761169703</v>
      </c>
      <c r="L176">
        <v>0.58120000000000005</v>
      </c>
      <c r="M176">
        <v>6.0429255806000004</v>
      </c>
      <c r="N176">
        <v>53.374902693599999</v>
      </c>
      <c r="O176">
        <v>3.0591723059999998</v>
      </c>
      <c r="P176">
        <v>0</v>
      </c>
      <c r="Q176">
        <v>15.562692</v>
      </c>
      <c r="R176">
        <v>30.724818722999998</v>
      </c>
      <c r="S176">
        <v>1232.96909177932</v>
      </c>
    </row>
    <row r="177" spans="1:19" ht="15" x14ac:dyDescent="0.25">
      <c r="A177" t="s">
        <v>340</v>
      </c>
      <c r="B177">
        <v>453.99615100000102</v>
      </c>
      <c r="C177">
        <v>194.40276499999999</v>
      </c>
      <c r="D177">
        <v>0</v>
      </c>
      <c r="E177">
        <v>12</v>
      </c>
      <c r="F177">
        <v>45.012906000000001</v>
      </c>
      <c r="G177">
        <v>2.7272729999999998</v>
      </c>
      <c r="H177">
        <v>1</v>
      </c>
      <c r="I177">
        <v>0.939133</v>
      </c>
      <c r="J177">
        <v>4</v>
      </c>
      <c r="K177">
        <v>17.071328559725799</v>
      </c>
      <c r="L177">
        <v>0</v>
      </c>
      <c r="M177">
        <v>3.4872000000000001</v>
      </c>
      <c r="N177">
        <v>33.1925168844</v>
      </c>
      <c r="O177">
        <v>4.8316368468000004</v>
      </c>
      <c r="P177">
        <v>2.3643000000000001</v>
      </c>
      <c r="Q177">
        <v>3.0072916926</v>
      </c>
      <c r="R177">
        <v>18.882000000000001</v>
      </c>
      <c r="S177">
        <v>536.83242498352604</v>
      </c>
    </row>
    <row r="178" spans="1:19" ht="15" x14ac:dyDescent="0.25">
      <c r="A178" t="s">
        <v>341</v>
      </c>
      <c r="B178">
        <v>777.33679600000005</v>
      </c>
      <c r="C178">
        <v>435.43961200000001</v>
      </c>
      <c r="D178">
        <v>0</v>
      </c>
      <c r="E178">
        <v>11.856299</v>
      </c>
      <c r="F178">
        <v>75.090051000000003</v>
      </c>
      <c r="G178">
        <v>7.5009139999999999</v>
      </c>
      <c r="H178">
        <v>0</v>
      </c>
      <c r="I178">
        <v>5</v>
      </c>
      <c r="J178">
        <v>10</v>
      </c>
      <c r="K178">
        <v>50.986632231079199</v>
      </c>
      <c r="L178">
        <v>0</v>
      </c>
      <c r="M178">
        <v>3.4454404894000001</v>
      </c>
      <c r="N178">
        <v>55.371403607399998</v>
      </c>
      <c r="O178">
        <v>13.288619242399999</v>
      </c>
      <c r="P178">
        <v>0</v>
      </c>
      <c r="Q178">
        <v>16.010999999999999</v>
      </c>
      <c r="R178">
        <v>47.204999999999998</v>
      </c>
      <c r="S178">
        <v>963.64489157027901</v>
      </c>
    </row>
    <row r="179" spans="1:19" ht="15" x14ac:dyDescent="0.25">
      <c r="A179" t="s">
        <v>342</v>
      </c>
      <c r="B179">
        <v>1503.0758840000001</v>
      </c>
      <c r="C179">
        <v>775.18774399999995</v>
      </c>
      <c r="D179">
        <v>0</v>
      </c>
      <c r="E179">
        <v>49.208542000000001</v>
      </c>
      <c r="F179">
        <v>157.72841199999999</v>
      </c>
      <c r="G179">
        <v>10.978538</v>
      </c>
      <c r="H179">
        <v>1</v>
      </c>
      <c r="I179">
        <v>11.461141</v>
      </c>
      <c r="J179">
        <v>14.786692</v>
      </c>
      <c r="K179">
        <v>82.437890223297202</v>
      </c>
      <c r="L179">
        <v>0</v>
      </c>
      <c r="M179">
        <v>14.3000023052</v>
      </c>
      <c r="N179">
        <v>116.3089310088</v>
      </c>
      <c r="O179">
        <v>19.449577920799999</v>
      </c>
      <c r="P179">
        <v>2.3643000000000001</v>
      </c>
      <c r="Q179">
        <v>36.700865710199999</v>
      </c>
      <c r="R179">
        <v>69.800579585999998</v>
      </c>
      <c r="S179">
        <v>1844.4380307542999</v>
      </c>
    </row>
    <row r="180" spans="1:19" ht="15" x14ac:dyDescent="0.25">
      <c r="A180" t="s">
        <v>344</v>
      </c>
      <c r="B180">
        <v>819.08211500000004</v>
      </c>
      <c r="C180">
        <v>359.03055699999999</v>
      </c>
      <c r="D180">
        <v>0</v>
      </c>
      <c r="E180">
        <v>17.214406</v>
      </c>
      <c r="F180">
        <v>82.051552999999998</v>
      </c>
      <c r="G180">
        <v>6.3669690000000001</v>
      </c>
      <c r="H180">
        <v>2</v>
      </c>
      <c r="I180">
        <v>3.0265810000000002</v>
      </c>
      <c r="J180">
        <v>9.5455930000000002</v>
      </c>
      <c r="K180">
        <v>32.8870218689406</v>
      </c>
      <c r="L180">
        <v>0</v>
      </c>
      <c r="M180">
        <v>5.0025063836000001</v>
      </c>
      <c r="N180">
        <v>60.504815182200097</v>
      </c>
      <c r="O180">
        <v>11.2797222804</v>
      </c>
      <c r="P180">
        <v>4.7286000000000001</v>
      </c>
      <c r="Q180">
        <v>9.6917176781999999</v>
      </c>
      <c r="R180">
        <v>45.059971756499998</v>
      </c>
      <c r="S180">
        <v>988.23647014984101</v>
      </c>
    </row>
    <row r="181" spans="1:19" ht="15" x14ac:dyDescent="0.25">
      <c r="A181" t="s">
        <v>346</v>
      </c>
      <c r="B181">
        <v>791.84678100000099</v>
      </c>
      <c r="C181">
        <v>239.735253</v>
      </c>
      <c r="D181">
        <v>0</v>
      </c>
      <c r="E181">
        <v>28.062308999999999</v>
      </c>
      <c r="F181">
        <v>80.351743999999997</v>
      </c>
      <c r="G181">
        <v>6.8315219999999997</v>
      </c>
      <c r="H181">
        <v>1</v>
      </c>
      <c r="I181">
        <v>0</v>
      </c>
      <c r="J181">
        <v>7</v>
      </c>
      <c r="K181">
        <v>14.940213068438499</v>
      </c>
      <c r="L181">
        <v>0</v>
      </c>
      <c r="M181">
        <v>8.15490699540001</v>
      </c>
      <c r="N181">
        <v>59.251376025600102</v>
      </c>
      <c r="O181">
        <v>12.102724375199999</v>
      </c>
      <c r="P181">
        <v>2.3643000000000001</v>
      </c>
      <c r="Q181">
        <v>0</v>
      </c>
      <c r="R181">
        <v>33.043500000000002</v>
      </c>
      <c r="S181">
        <v>921.70380146463901</v>
      </c>
    </row>
    <row r="182" spans="1:19" ht="15" x14ac:dyDescent="0.25">
      <c r="A182" t="s">
        <v>348</v>
      </c>
      <c r="B182">
        <v>1940.014099</v>
      </c>
      <c r="C182">
        <v>954.56312000000105</v>
      </c>
      <c r="D182">
        <v>11.064441</v>
      </c>
      <c r="E182">
        <v>36.146090000000001</v>
      </c>
      <c r="F182">
        <v>245.172777</v>
      </c>
      <c r="G182">
        <v>17.000311</v>
      </c>
      <c r="H182">
        <v>1</v>
      </c>
      <c r="I182">
        <v>6.3201080000000003</v>
      </c>
      <c r="J182">
        <v>26.291277000000001</v>
      </c>
      <c r="K182">
        <v>97.742165759591899</v>
      </c>
      <c r="L182">
        <v>3.2153265545999998</v>
      </c>
      <c r="M182">
        <v>10.504053753999999</v>
      </c>
      <c r="N182">
        <v>180.7904057598</v>
      </c>
      <c r="O182">
        <v>30.117750967599999</v>
      </c>
      <c r="P182">
        <v>2.3643000000000001</v>
      </c>
      <c r="Q182">
        <v>20.238249837600002</v>
      </c>
      <c r="R182">
        <v>124.1079730785</v>
      </c>
      <c r="S182">
        <v>2409.0943247116902</v>
      </c>
    </row>
    <row r="183" spans="1:19" ht="15" x14ac:dyDescent="0.25">
      <c r="A183" t="s">
        <v>350</v>
      </c>
      <c r="B183">
        <v>1921.081872</v>
      </c>
      <c r="C183">
        <v>91.844434000000007</v>
      </c>
      <c r="D183">
        <v>17.143204000000001</v>
      </c>
      <c r="E183">
        <v>24.035661999999999</v>
      </c>
      <c r="F183">
        <v>137.655035</v>
      </c>
      <c r="G183">
        <v>8.2382349999999995</v>
      </c>
      <c r="H183">
        <v>0</v>
      </c>
      <c r="I183">
        <v>3</v>
      </c>
      <c r="J183">
        <v>25.488697999999999</v>
      </c>
      <c r="K183">
        <v>0.89198855016738199</v>
      </c>
      <c r="L183">
        <v>4.9818150823999998</v>
      </c>
      <c r="M183">
        <v>6.9847633772000002</v>
      </c>
      <c r="N183">
        <v>101.506822809</v>
      </c>
      <c r="O183">
        <v>14.594857126000001</v>
      </c>
      <c r="P183">
        <v>0</v>
      </c>
      <c r="Q183">
        <v>9.6066000000000003</v>
      </c>
      <c r="R183">
        <v>120.319398909</v>
      </c>
      <c r="S183">
        <v>2179.9681178537699</v>
      </c>
    </row>
    <row r="184" spans="1:19" ht="15" x14ac:dyDescent="0.25">
      <c r="A184" t="s">
        <v>351</v>
      </c>
      <c r="B184">
        <v>1333.171969</v>
      </c>
      <c r="C184">
        <v>774.214582000002</v>
      </c>
      <c r="D184">
        <v>1.1104970000000001</v>
      </c>
      <c r="E184">
        <v>11.674855000000001</v>
      </c>
      <c r="F184">
        <v>134.59821600000001</v>
      </c>
      <c r="G184">
        <v>11.600714</v>
      </c>
      <c r="H184">
        <v>5.58</v>
      </c>
      <c r="I184">
        <v>14.717127</v>
      </c>
      <c r="J184">
        <v>37.393053000000002</v>
      </c>
      <c r="K184">
        <v>94.986307379962895</v>
      </c>
      <c r="L184">
        <v>0.32271042820000001</v>
      </c>
      <c r="M184">
        <v>3.3927128629999999</v>
      </c>
      <c r="N184">
        <v>99.252724478399799</v>
      </c>
      <c r="O184">
        <v>20.551824922400002</v>
      </c>
      <c r="P184">
        <v>13.192793999999999</v>
      </c>
      <c r="Q184">
        <v>47.127184079400003</v>
      </c>
      <c r="R184">
        <v>176.51390668650001</v>
      </c>
      <c r="S184">
        <v>1788.5121338378599</v>
      </c>
    </row>
    <row r="185" spans="1:19" ht="15" x14ac:dyDescent="0.25">
      <c r="A185" t="s">
        <v>352</v>
      </c>
      <c r="B185">
        <v>2132.9909280000002</v>
      </c>
      <c r="C185">
        <v>863.01314600000103</v>
      </c>
      <c r="D185">
        <v>1.340408</v>
      </c>
      <c r="E185">
        <v>85.066427000000004</v>
      </c>
      <c r="F185">
        <v>197.113947</v>
      </c>
      <c r="G185">
        <v>17.654626</v>
      </c>
      <c r="H185">
        <v>4.2220139999999997</v>
      </c>
      <c r="I185">
        <v>18.281437</v>
      </c>
      <c r="J185">
        <v>19.36</v>
      </c>
      <c r="K185">
        <v>72.435213808262503</v>
      </c>
      <c r="L185">
        <v>0.38952256480000003</v>
      </c>
      <c r="M185">
        <v>24.720303686200001</v>
      </c>
      <c r="N185">
        <v>145.3518245178</v>
      </c>
      <c r="O185">
        <v>31.276935421600001</v>
      </c>
      <c r="P185">
        <v>9.9821077002000003</v>
      </c>
      <c r="Q185">
        <v>58.540817561399997</v>
      </c>
      <c r="R185">
        <v>91.38888</v>
      </c>
      <c r="S185">
        <v>2567.07653326026</v>
      </c>
    </row>
    <row r="186" spans="1:19" ht="15" x14ac:dyDescent="0.25">
      <c r="A186" t="s">
        <v>353</v>
      </c>
      <c r="B186">
        <v>1328.087156</v>
      </c>
      <c r="C186">
        <v>211.00202200000001</v>
      </c>
      <c r="D186">
        <v>16.957747999999999</v>
      </c>
      <c r="E186">
        <v>19.156433</v>
      </c>
      <c r="F186">
        <v>116.18716000000001</v>
      </c>
      <c r="G186">
        <v>4</v>
      </c>
      <c r="H186">
        <v>0</v>
      </c>
      <c r="I186">
        <v>9</v>
      </c>
      <c r="J186">
        <v>7</v>
      </c>
      <c r="K186">
        <v>6.99205125923846</v>
      </c>
      <c r="L186">
        <v>4.9279215688000004</v>
      </c>
      <c r="M186">
        <v>5.5668594298</v>
      </c>
      <c r="N186">
        <v>85.676411783999896</v>
      </c>
      <c r="O186">
        <v>7.0864000000000003</v>
      </c>
      <c r="P186">
        <v>0</v>
      </c>
      <c r="Q186">
        <v>28.819800000000001</v>
      </c>
      <c r="R186">
        <v>33.043500000000002</v>
      </c>
      <c r="S186">
        <v>1500.20010004184</v>
      </c>
    </row>
    <row r="187" spans="1:19" ht="15" x14ac:dyDescent="0.25">
      <c r="A187" t="s">
        <v>354</v>
      </c>
      <c r="B187">
        <v>1032.1848440000001</v>
      </c>
      <c r="C187">
        <v>273.67703899999998</v>
      </c>
      <c r="D187">
        <v>1.8989499999999999</v>
      </c>
      <c r="E187">
        <v>36.262922000000003</v>
      </c>
      <c r="F187">
        <v>101.286197</v>
      </c>
      <c r="G187">
        <v>3.9605320000000002</v>
      </c>
      <c r="H187">
        <v>1</v>
      </c>
      <c r="I187">
        <v>4</v>
      </c>
      <c r="J187">
        <v>12.698195</v>
      </c>
      <c r="K187">
        <v>15.067150056353601</v>
      </c>
      <c r="L187">
        <v>0.55183486999999998</v>
      </c>
      <c r="M187">
        <v>10.5380051332</v>
      </c>
      <c r="N187">
        <v>74.688441667800006</v>
      </c>
      <c r="O187">
        <v>7.0164784912</v>
      </c>
      <c r="P187">
        <v>2.3643000000000001</v>
      </c>
      <c r="Q187">
        <v>12.8088</v>
      </c>
      <c r="R187">
        <v>59.941829497500002</v>
      </c>
      <c r="S187">
        <v>1215.16168371605</v>
      </c>
    </row>
    <row r="188" spans="1:19" ht="15" x14ac:dyDescent="0.25">
      <c r="A188" t="s">
        <v>355</v>
      </c>
      <c r="B188">
        <v>771.62424799999906</v>
      </c>
      <c r="C188">
        <v>253.51549399999999</v>
      </c>
      <c r="D188">
        <v>0</v>
      </c>
      <c r="E188">
        <v>9.9529619999999994</v>
      </c>
      <c r="F188">
        <v>42.677483000000002</v>
      </c>
      <c r="G188">
        <v>1.465014</v>
      </c>
      <c r="H188">
        <v>0</v>
      </c>
      <c r="I188">
        <v>6.1465040000000002</v>
      </c>
      <c r="J188">
        <v>5</v>
      </c>
      <c r="K188">
        <v>17.193961259380099</v>
      </c>
      <c r="L188">
        <v>0</v>
      </c>
      <c r="M188">
        <v>2.8923307571999999</v>
      </c>
      <c r="N188">
        <v>31.470375964199999</v>
      </c>
      <c r="O188">
        <v>2.5954188023999998</v>
      </c>
      <c r="P188">
        <v>0</v>
      </c>
      <c r="Q188">
        <v>19.6823351088</v>
      </c>
      <c r="R188">
        <v>23.602499999999999</v>
      </c>
      <c r="S188">
        <v>869.06116989197903</v>
      </c>
    </row>
    <row r="189" spans="1:19" ht="15" x14ac:dyDescent="0.25">
      <c r="A189" t="s">
        <v>356</v>
      </c>
      <c r="B189">
        <v>580.69473000000096</v>
      </c>
      <c r="C189">
        <v>558.90410099999997</v>
      </c>
      <c r="D189">
        <v>0</v>
      </c>
      <c r="E189">
        <v>31.896719000000001</v>
      </c>
      <c r="F189">
        <v>47.631732999999997</v>
      </c>
      <c r="G189">
        <v>4.1837710000000001</v>
      </c>
      <c r="H189">
        <v>0.86</v>
      </c>
      <c r="I189">
        <v>7.8623329999999996</v>
      </c>
      <c r="J189">
        <v>6.86</v>
      </c>
      <c r="K189">
        <v>111.629521560901</v>
      </c>
      <c r="L189">
        <v>0</v>
      </c>
      <c r="M189">
        <v>9.2691865413999999</v>
      </c>
      <c r="N189">
        <v>35.123639914199998</v>
      </c>
      <c r="O189">
        <v>7.4119687036000004</v>
      </c>
      <c r="P189">
        <v>2.0332979999999998</v>
      </c>
      <c r="Q189">
        <v>25.1767627326</v>
      </c>
      <c r="R189">
        <v>32.382629999999999</v>
      </c>
      <c r="S189">
        <v>803.72173745270197</v>
      </c>
    </row>
    <row r="190" spans="1:19" ht="15" x14ac:dyDescent="0.25">
      <c r="A190" t="s">
        <v>357</v>
      </c>
      <c r="B190">
        <v>1095.578526</v>
      </c>
      <c r="C190">
        <v>1058.260053</v>
      </c>
      <c r="D190">
        <v>0</v>
      </c>
      <c r="E190">
        <v>18.416340000000002</v>
      </c>
      <c r="F190">
        <v>125.80905199999999</v>
      </c>
      <c r="G190">
        <v>9.3949960000000008</v>
      </c>
      <c r="H190">
        <v>0.99389099999999997</v>
      </c>
      <c r="I190">
        <v>14</v>
      </c>
      <c r="J190">
        <v>12.929586</v>
      </c>
      <c r="K190">
        <v>212.661484502457</v>
      </c>
      <c r="L190">
        <v>0</v>
      </c>
      <c r="M190">
        <v>5.3517884039999997</v>
      </c>
      <c r="N190">
        <v>92.771594944799801</v>
      </c>
      <c r="O190">
        <v>16.644174913600001</v>
      </c>
      <c r="P190">
        <v>2.3498564913000002</v>
      </c>
      <c r="Q190">
        <v>44.830800000000004</v>
      </c>
      <c r="R190">
        <v>61.034110712999997</v>
      </c>
      <c r="S190">
        <v>1531.22233596916</v>
      </c>
    </row>
    <row r="191" spans="1:19" ht="15" x14ac:dyDescent="0.25">
      <c r="A191" t="s">
        <v>358</v>
      </c>
      <c r="B191">
        <v>669.66387699999905</v>
      </c>
      <c r="C191">
        <v>265.14721700000001</v>
      </c>
      <c r="D191">
        <v>14.5</v>
      </c>
      <c r="E191">
        <v>5.5833329999999997</v>
      </c>
      <c r="F191">
        <v>68.724995000000007</v>
      </c>
      <c r="G191">
        <v>2.9833340000000002</v>
      </c>
      <c r="H191">
        <v>0</v>
      </c>
      <c r="I191">
        <v>1</v>
      </c>
      <c r="J191">
        <v>5.8833330000000004</v>
      </c>
      <c r="K191">
        <v>21.384423529271402</v>
      </c>
      <c r="L191">
        <v>4.2137000000000002</v>
      </c>
      <c r="M191">
        <v>1.6225165697999999</v>
      </c>
      <c r="N191">
        <v>50.677811312999999</v>
      </c>
      <c r="O191">
        <v>5.2852745144000002</v>
      </c>
      <c r="P191">
        <v>0</v>
      </c>
      <c r="Q191">
        <v>3.2021999999999999</v>
      </c>
      <c r="R191">
        <v>27.7722734265</v>
      </c>
      <c r="S191">
        <v>783.82207635297004</v>
      </c>
    </row>
    <row r="192" spans="1:19" ht="15" x14ac:dyDescent="0.25">
      <c r="A192" t="s">
        <v>359</v>
      </c>
      <c r="B192">
        <v>1001.033787</v>
      </c>
      <c r="C192">
        <v>508.812871000001</v>
      </c>
      <c r="D192">
        <v>0</v>
      </c>
      <c r="E192">
        <v>4.393783</v>
      </c>
      <c r="F192">
        <v>94.139242999999993</v>
      </c>
      <c r="G192">
        <v>5.96584</v>
      </c>
      <c r="H192">
        <v>0</v>
      </c>
      <c r="I192">
        <v>9.7325529999999993</v>
      </c>
      <c r="J192">
        <v>9.0774910000000002</v>
      </c>
      <c r="K192">
        <v>53.169096315997002</v>
      </c>
      <c r="L192">
        <v>0</v>
      </c>
      <c r="M192">
        <v>1.2768333398</v>
      </c>
      <c r="N192">
        <v>69.418277788200101</v>
      </c>
      <c r="O192">
        <v>10.569082143999999</v>
      </c>
      <c r="P192">
        <v>0</v>
      </c>
      <c r="Q192">
        <v>31.1655812166</v>
      </c>
      <c r="R192">
        <v>42.850296265499999</v>
      </c>
      <c r="S192">
        <v>1209.4829540701</v>
      </c>
    </row>
    <row r="193" spans="1:19" ht="15" x14ac:dyDescent="0.25">
      <c r="A193" t="s">
        <v>361</v>
      </c>
      <c r="B193">
        <v>895.05410400000005</v>
      </c>
      <c r="C193">
        <v>311.79649799999999</v>
      </c>
      <c r="D193">
        <v>0</v>
      </c>
      <c r="E193">
        <v>28.482716</v>
      </c>
      <c r="F193">
        <v>78.926215999999997</v>
      </c>
      <c r="G193">
        <v>6</v>
      </c>
      <c r="H193">
        <v>1</v>
      </c>
      <c r="I193">
        <v>2</v>
      </c>
      <c r="J193">
        <v>5</v>
      </c>
      <c r="K193">
        <v>22.386803476414901</v>
      </c>
      <c r="L193">
        <v>0</v>
      </c>
      <c r="M193">
        <v>8.2770772695999995</v>
      </c>
      <c r="N193">
        <v>58.200191678400103</v>
      </c>
      <c r="O193">
        <v>10.6296</v>
      </c>
      <c r="P193">
        <v>2.3643000000000001</v>
      </c>
      <c r="Q193">
        <v>6.4043999999999999</v>
      </c>
      <c r="R193">
        <v>23.602499999999999</v>
      </c>
      <c r="S193">
        <v>1026.91897642442</v>
      </c>
    </row>
    <row r="194" spans="1:19" ht="15" x14ac:dyDescent="0.25">
      <c r="A194" t="s">
        <v>362</v>
      </c>
      <c r="B194">
        <v>2426.9211829999899</v>
      </c>
      <c r="C194">
        <v>103.949485</v>
      </c>
      <c r="D194">
        <v>13.126296999999999</v>
      </c>
      <c r="E194">
        <v>38.33</v>
      </c>
      <c r="F194">
        <v>166.28749199999999</v>
      </c>
      <c r="G194">
        <v>13.115539</v>
      </c>
      <c r="H194">
        <v>1</v>
      </c>
      <c r="I194">
        <v>18.121441000000001</v>
      </c>
      <c r="J194">
        <v>36.802503000000002</v>
      </c>
      <c r="K194">
        <v>1.0069749188633801</v>
      </c>
      <c r="L194">
        <v>3.8145019082</v>
      </c>
      <c r="M194">
        <v>11.138698</v>
      </c>
      <c r="N194">
        <v>122.62039660080001</v>
      </c>
      <c r="O194">
        <v>23.235488892399999</v>
      </c>
      <c r="P194">
        <v>2.3643000000000001</v>
      </c>
      <c r="Q194">
        <v>58.028478370199998</v>
      </c>
      <c r="R194">
        <v>173.72621541149999</v>
      </c>
      <c r="S194">
        <v>2822.8562371019598</v>
      </c>
    </row>
    <row r="195" spans="1:19" ht="15" x14ac:dyDescent="0.25">
      <c r="A195" t="s">
        <v>363</v>
      </c>
      <c r="B195">
        <v>1908.7980789999999</v>
      </c>
      <c r="C195">
        <v>1095.2317559999999</v>
      </c>
      <c r="D195">
        <v>0</v>
      </c>
      <c r="E195">
        <v>39.000089000000003</v>
      </c>
      <c r="F195">
        <v>167.59787499999999</v>
      </c>
      <c r="G195">
        <v>11.183401999999999</v>
      </c>
      <c r="H195">
        <v>1</v>
      </c>
      <c r="I195">
        <v>11.678138000000001</v>
      </c>
      <c r="J195">
        <v>17.025917</v>
      </c>
      <c r="K195">
        <v>129.951075584476</v>
      </c>
      <c r="L195">
        <v>0</v>
      </c>
      <c r="M195">
        <v>11.3334258634</v>
      </c>
      <c r="N195">
        <v>123.586673025</v>
      </c>
      <c r="O195">
        <v>19.8125149832</v>
      </c>
      <c r="P195">
        <v>2.3643000000000001</v>
      </c>
      <c r="Q195">
        <v>37.395733503599999</v>
      </c>
      <c r="R195">
        <v>80.370841198500003</v>
      </c>
      <c r="S195">
        <v>2313.6126431581702</v>
      </c>
    </row>
    <row r="196" spans="1:19" ht="15" x14ac:dyDescent="0.25">
      <c r="A196" t="s">
        <v>364</v>
      </c>
      <c r="B196">
        <v>917.365497</v>
      </c>
      <c r="C196">
        <v>325.48224099999999</v>
      </c>
      <c r="D196">
        <v>0</v>
      </c>
      <c r="E196">
        <v>22.627306000000001</v>
      </c>
      <c r="F196">
        <v>128.19664299999999</v>
      </c>
      <c r="G196">
        <v>6.3340719999999999</v>
      </c>
      <c r="H196">
        <v>0</v>
      </c>
      <c r="I196">
        <v>2.3087140000000002</v>
      </c>
      <c r="J196">
        <v>9.7427390000000003</v>
      </c>
      <c r="K196">
        <v>23.863635981787102</v>
      </c>
      <c r="L196">
        <v>0</v>
      </c>
      <c r="M196">
        <v>6.5754951235999997</v>
      </c>
      <c r="N196">
        <v>94.5322045481998</v>
      </c>
      <c r="O196">
        <v>11.2214419552</v>
      </c>
      <c r="P196">
        <v>0</v>
      </c>
      <c r="Q196">
        <v>7.3929639708000003</v>
      </c>
      <c r="R196">
        <v>45.990599449500003</v>
      </c>
      <c r="S196">
        <v>1106.9418380290899</v>
      </c>
    </row>
    <row r="197" spans="1:19" ht="15" x14ac:dyDescent="0.25">
      <c r="A197" t="s">
        <v>365</v>
      </c>
      <c r="B197">
        <v>1903.395272</v>
      </c>
      <c r="C197">
        <v>729.56785300000001</v>
      </c>
      <c r="D197">
        <v>2.1481819999999998</v>
      </c>
      <c r="E197">
        <v>18.939024</v>
      </c>
      <c r="F197">
        <v>112.63315900000001</v>
      </c>
      <c r="G197">
        <v>16.492920999999999</v>
      </c>
      <c r="H197">
        <v>3</v>
      </c>
      <c r="I197">
        <v>5.2307420000000002</v>
      </c>
      <c r="J197">
        <v>13.674789000000001</v>
      </c>
      <c r="K197">
        <v>57.7717202861704</v>
      </c>
      <c r="L197">
        <v>0.62426168920000003</v>
      </c>
      <c r="M197">
        <v>5.5036803744</v>
      </c>
      <c r="N197">
        <v>83.055691446599894</v>
      </c>
      <c r="O197">
        <v>29.2188588436</v>
      </c>
      <c r="P197">
        <v>7.0929000000000002</v>
      </c>
      <c r="Q197">
        <v>16.749882032399999</v>
      </c>
      <c r="R197">
        <v>64.551841474499994</v>
      </c>
      <c r="S197">
        <v>2167.9641081468699</v>
      </c>
    </row>
    <row r="198" spans="1:19" ht="15" x14ac:dyDescent="0.25">
      <c r="A198" t="s">
        <v>366</v>
      </c>
      <c r="B198">
        <v>1976.91774099999</v>
      </c>
      <c r="C198">
        <v>94.120530000000002</v>
      </c>
      <c r="D198">
        <v>13.726544000000001</v>
      </c>
      <c r="E198">
        <v>19.925743000000001</v>
      </c>
      <c r="F198">
        <v>78.566823999999997</v>
      </c>
      <c r="G198">
        <v>10.355886999999999</v>
      </c>
      <c r="H198">
        <v>2.4478589999999998</v>
      </c>
      <c r="I198">
        <v>15.838233000000001</v>
      </c>
      <c r="J198">
        <v>11.85422</v>
      </c>
      <c r="K198">
        <v>0.96675497214503303</v>
      </c>
      <c r="L198">
        <v>3.9889336863999998</v>
      </c>
      <c r="M198">
        <v>5.7904209158000004</v>
      </c>
      <c r="N198">
        <v>57.9351760176</v>
      </c>
      <c r="O198">
        <v>18.3464894092</v>
      </c>
      <c r="P198">
        <v>5.7874730337000004</v>
      </c>
      <c r="Q198">
        <v>50.717189712600003</v>
      </c>
      <c r="R198">
        <v>55.957845509999999</v>
      </c>
      <c r="S198">
        <v>2176.40802425744</v>
      </c>
    </row>
    <row r="199" spans="1:19" ht="15" x14ac:dyDescent="0.25">
      <c r="A199" t="s">
        <v>367</v>
      </c>
      <c r="B199">
        <v>659.67001900000002</v>
      </c>
      <c r="C199">
        <v>403.58553599999999</v>
      </c>
      <c r="D199">
        <v>0</v>
      </c>
      <c r="E199">
        <v>10.605703</v>
      </c>
      <c r="F199">
        <v>97.036929999999998</v>
      </c>
      <c r="G199">
        <v>5.5</v>
      </c>
      <c r="H199">
        <v>1</v>
      </c>
      <c r="I199">
        <v>6.834587</v>
      </c>
      <c r="J199">
        <v>13.651876</v>
      </c>
      <c r="K199">
        <v>52.061811722569402</v>
      </c>
      <c r="L199">
        <v>0</v>
      </c>
      <c r="M199">
        <v>3.0820172918000002</v>
      </c>
      <c r="N199">
        <v>71.555032182000005</v>
      </c>
      <c r="O199">
        <v>9.7438000000000002</v>
      </c>
      <c r="P199">
        <v>2.3643000000000001</v>
      </c>
      <c r="Q199">
        <v>21.885714491400002</v>
      </c>
      <c r="R199">
        <v>64.443680658000005</v>
      </c>
      <c r="S199">
        <v>884.80637534576897</v>
      </c>
    </row>
    <row r="200" spans="1:19" ht="15" x14ac:dyDescent="0.25">
      <c r="A200" t="s">
        <v>368</v>
      </c>
      <c r="B200">
        <v>875.27932299999998</v>
      </c>
      <c r="C200">
        <v>476.92618900000002</v>
      </c>
      <c r="D200">
        <v>0</v>
      </c>
      <c r="E200">
        <v>39.359878999999999</v>
      </c>
      <c r="F200">
        <v>83.967016000000001</v>
      </c>
      <c r="G200">
        <v>12.076725</v>
      </c>
      <c r="H200">
        <v>0</v>
      </c>
      <c r="I200">
        <v>9.6272319999999993</v>
      </c>
      <c r="J200">
        <v>7.7050010000000002</v>
      </c>
      <c r="K200">
        <v>54.236671927183501</v>
      </c>
      <c r="L200">
        <v>0</v>
      </c>
      <c r="M200">
        <v>11.4379808374</v>
      </c>
      <c r="N200">
        <v>61.917277598399998</v>
      </c>
      <c r="O200">
        <v>21.395126009999998</v>
      </c>
      <c r="P200">
        <v>0</v>
      </c>
      <c r="Q200">
        <v>30.828322310400001</v>
      </c>
      <c r="R200">
        <v>36.371457220499998</v>
      </c>
      <c r="S200">
        <v>1091.4661589038799</v>
      </c>
    </row>
    <row r="201" spans="1:19" ht="15" x14ac:dyDescent="0.25">
      <c r="A201" t="s">
        <v>369</v>
      </c>
      <c r="B201">
        <v>1018.538185</v>
      </c>
      <c r="C201">
        <v>379.077494</v>
      </c>
      <c r="D201">
        <v>2.0242719999999998</v>
      </c>
      <c r="E201">
        <v>14.666880000000001</v>
      </c>
      <c r="F201">
        <v>109.38855100000001</v>
      </c>
      <c r="G201">
        <v>32.553668000000002</v>
      </c>
      <c r="H201">
        <v>1</v>
      </c>
      <c r="I201">
        <v>4.9466020000000004</v>
      </c>
      <c r="J201">
        <v>15.594802</v>
      </c>
      <c r="K201">
        <v>29.762466020578099</v>
      </c>
      <c r="L201">
        <v>0.58825344319999995</v>
      </c>
      <c r="M201">
        <v>4.2621953279999998</v>
      </c>
      <c r="N201">
        <v>80.663117507399903</v>
      </c>
      <c r="O201">
        <v>57.672078228799997</v>
      </c>
      <c r="P201">
        <v>2.3643000000000001</v>
      </c>
      <c r="Q201">
        <v>15.840008924399999</v>
      </c>
      <c r="R201">
        <v>73.615262841000003</v>
      </c>
      <c r="S201">
        <v>1283.3058672933801</v>
      </c>
    </row>
    <row r="202" spans="1:19" ht="15" x14ac:dyDescent="0.25">
      <c r="A202" t="s">
        <v>370</v>
      </c>
      <c r="B202">
        <v>4961.6763529999898</v>
      </c>
      <c r="C202">
        <v>1070.6379360000001</v>
      </c>
      <c r="D202">
        <v>30.708463999999999</v>
      </c>
      <c r="E202">
        <v>149.97607300000001</v>
      </c>
      <c r="F202">
        <v>505.51450199999999</v>
      </c>
      <c r="G202">
        <v>51.739967</v>
      </c>
      <c r="H202">
        <v>4</v>
      </c>
      <c r="I202">
        <v>44.925781000000001</v>
      </c>
      <c r="J202">
        <v>76.475099999999998</v>
      </c>
      <c r="K202">
        <v>49.344701272111998</v>
      </c>
      <c r="L202">
        <v>8.9238796384000008</v>
      </c>
      <c r="M202">
        <v>43.583046813800003</v>
      </c>
      <c r="N202">
        <v>372.76639377479802</v>
      </c>
      <c r="O202">
        <v>91.662525537200096</v>
      </c>
      <c r="P202">
        <v>9.4572000000000003</v>
      </c>
      <c r="Q202">
        <v>143.86133591820001</v>
      </c>
      <c r="R202">
        <v>361.00070955000001</v>
      </c>
      <c r="S202">
        <v>6042.2761455045002</v>
      </c>
    </row>
    <row r="203" spans="1:19" ht="15" x14ac:dyDescent="0.25">
      <c r="A203" t="s">
        <v>372</v>
      </c>
      <c r="B203">
        <v>828.68592100000205</v>
      </c>
      <c r="C203">
        <v>247.670367</v>
      </c>
      <c r="D203">
        <v>0</v>
      </c>
      <c r="E203">
        <v>13.877552</v>
      </c>
      <c r="F203">
        <v>90.051107000000002</v>
      </c>
      <c r="G203">
        <v>4.8893230000000001</v>
      </c>
      <c r="H203">
        <v>0.88</v>
      </c>
      <c r="I203">
        <v>7.88</v>
      </c>
      <c r="J203">
        <v>14.621344000000001</v>
      </c>
      <c r="K203">
        <v>15.302149667846001</v>
      </c>
      <c r="L203">
        <v>0</v>
      </c>
      <c r="M203">
        <v>4.0328166112000003</v>
      </c>
      <c r="N203">
        <v>66.403686301800093</v>
      </c>
      <c r="O203">
        <v>8.6619246267999994</v>
      </c>
      <c r="P203">
        <v>2.080584</v>
      </c>
      <c r="Q203">
        <v>25.233336000000001</v>
      </c>
      <c r="R203">
        <v>69.020054352000002</v>
      </c>
      <c r="S203">
        <v>1019.42047255965</v>
      </c>
    </row>
    <row r="204" spans="1:19" ht="15" x14ac:dyDescent="0.25">
      <c r="A204" t="s">
        <v>373</v>
      </c>
      <c r="B204">
        <v>7687.0927460000003</v>
      </c>
      <c r="C204">
        <v>2014.9678739999999</v>
      </c>
      <c r="D204">
        <v>98.340018999999998</v>
      </c>
      <c r="E204">
        <v>47.19997</v>
      </c>
      <c r="F204">
        <v>631.90270299999997</v>
      </c>
      <c r="G204">
        <v>101.58427399999999</v>
      </c>
      <c r="H204">
        <v>2</v>
      </c>
      <c r="I204">
        <v>58.020955999999998</v>
      </c>
      <c r="J204">
        <v>156.32425499999999</v>
      </c>
      <c r="K204">
        <v>112.941180545745</v>
      </c>
      <c r="L204">
        <v>28.577609521399999</v>
      </c>
      <c r="M204">
        <v>13.716311281999999</v>
      </c>
      <c r="N204">
        <v>465.965053192195</v>
      </c>
      <c r="O204">
        <v>179.9666998184</v>
      </c>
      <c r="P204">
        <v>4.7286000000000001</v>
      </c>
      <c r="Q204">
        <v>185.7947053032</v>
      </c>
      <c r="R204">
        <v>737.92864572750102</v>
      </c>
      <c r="S204">
        <v>9416.7115513904391</v>
      </c>
    </row>
    <row r="205" spans="1:19" ht="15" x14ac:dyDescent="0.25">
      <c r="A205" t="s">
        <v>374</v>
      </c>
      <c r="B205">
        <v>6344.6228700000001</v>
      </c>
      <c r="C205">
        <v>1219.685291</v>
      </c>
      <c r="D205">
        <v>28.856818000000001</v>
      </c>
      <c r="E205">
        <v>85.286565999999993</v>
      </c>
      <c r="F205">
        <v>465.24504200000001</v>
      </c>
      <c r="G205">
        <v>38.847352999999998</v>
      </c>
      <c r="H205">
        <v>3.9999989999999999</v>
      </c>
      <c r="I205">
        <v>32.7136</v>
      </c>
      <c r="J205">
        <v>86.087067000000005</v>
      </c>
      <c r="K205">
        <v>48.971529380512202</v>
      </c>
      <c r="L205">
        <v>8.3857913108000002</v>
      </c>
      <c r="M205">
        <v>24.784276079600001</v>
      </c>
      <c r="N205">
        <v>343.071693970799</v>
      </c>
      <c r="O205">
        <v>68.821970574800005</v>
      </c>
      <c r="P205">
        <v>9.4571976357</v>
      </c>
      <c r="Q205">
        <v>104.75548992</v>
      </c>
      <c r="R205">
        <v>406.37399977349997</v>
      </c>
      <c r="S205">
        <v>7359.2448186457104</v>
      </c>
    </row>
    <row r="206" spans="1:19" ht="15" x14ac:dyDescent="0.25">
      <c r="A206" t="s">
        <v>376</v>
      </c>
      <c r="B206">
        <v>1381.133178</v>
      </c>
      <c r="C206">
        <v>528.48178399999995</v>
      </c>
      <c r="D206">
        <v>0</v>
      </c>
      <c r="E206">
        <v>29.822265999999999</v>
      </c>
      <c r="F206">
        <v>98.427150999999995</v>
      </c>
      <c r="G206">
        <v>13</v>
      </c>
      <c r="H206">
        <v>0</v>
      </c>
      <c r="I206">
        <v>8.8828340000000008</v>
      </c>
      <c r="J206">
        <v>16.340468999999999</v>
      </c>
      <c r="K206">
        <v>42.069531050316499</v>
      </c>
      <c r="L206">
        <v>0</v>
      </c>
      <c r="M206">
        <v>8.6663504996</v>
      </c>
      <c r="N206">
        <v>72.580181147399998</v>
      </c>
      <c r="O206">
        <v>23.030799999999999</v>
      </c>
      <c r="P206">
        <v>0</v>
      </c>
      <c r="Q206">
        <v>28.444611034800001</v>
      </c>
      <c r="R206">
        <v>77.135183914500004</v>
      </c>
      <c r="S206">
        <v>1633.0598356466201</v>
      </c>
    </row>
    <row r="207" spans="1:19" ht="15" x14ac:dyDescent="0.25">
      <c r="A207" t="s">
        <v>377</v>
      </c>
      <c r="B207">
        <v>882.93197299999997</v>
      </c>
      <c r="C207">
        <v>378.49970000000002</v>
      </c>
      <c r="D207">
        <v>0</v>
      </c>
      <c r="E207">
        <v>11.033429</v>
      </c>
      <c r="F207">
        <v>90.903250999999997</v>
      </c>
      <c r="G207">
        <v>17.303146000000002</v>
      </c>
      <c r="H207">
        <v>2</v>
      </c>
      <c r="I207">
        <v>2.5769860000000002</v>
      </c>
      <c r="J207">
        <v>4.953525</v>
      </c>
      <c r="K207">
        <v>33.9947569154794</v>
      </c>
      <c r="L207">
        <v>0</v>
      </c>
      <c r="M207">
        <v>3.2063144673999999</v>
      </c>
      <c r="N207">
        <v>67.032057287399994</v>
      </c>
      <c r="O207">
        <v>30.654253453599999</v>
      </c>
      <c r="P207">
        <v>4.7286000000000001</v>
      </c>
      <c r="Q207">
        <v>8.2520245691999996</v>
      </c>
      <c r="R207">
        <v>23.3831147625</v>
      </c>
      <c r="S207">
        <v>1054.18309445558</v>
      </c>
    </row>
    <row r="208" spans="1:19" ht="15" x14ac:dyDescent="0.25">
      <c r="A208" t="s">
        <v>378</v>
      </c>
      <c r="B208">
        <v>1176.4135080000001</v>
      </c>
      <c r="C208">
        <v>574.38876100000004</v>
      </c>
      <c r="D208">
        <v>4</v>
      </c>
      <c r="E208">
        <v>24.500574</v>
      </c>
      <c r="F208">
        <v>145.23094399999999</v>
      </c>
      <c r="G208">
        <v>4.3494890000000002</v>
      </c>
      <c r="H208">
        <v>0</v>
      </c>
      <c r="I208">
        <v>14.897705</v>
      </c>
      <c r="J208">
        <v>16.256757</v>
      </c>
      <c r="K208">
        <v>58.349527999700904</v>
      </c>
      <c r="L208">
        <v>1.1624000000000001</v>
      </c>
      <c r="M208">
        <v>7.1198668044</v>
      </c>
      <c r="N208">
        <v>107.0932981056</v>
      </c>
      <c r="O208">
        <v>7.7055547123999997</v>
      </c>
      <c r="P208">
        <v>0</v>
      </c>
      <c r="Q208">
        <v>47.705430950999997</v>
      </c>
      <c r="R208">
        <v>76.740021418500007</v>
      </c>
      <c r="S208">
        <v>1482.2896079916</v>
      </c>
    </row>
    <row r="209" spans="1:19" ht="15" x14ac:dyDescent="0.25">
      <c r="A209" t="s">
        <v>380</v>
      </c>
      <c r="B209">
        <v>997.75234899999896</v>
      </c>
      <c r="C209">
        <v>791.22326199999998</v>
      </c>
      <c r="D209">
        <v>0.46960600000000002</v>
      </c>
      <c r="E209">
        <v>11.879766999999999</v>
      </c>
      <c r="F209">
        <v>119.955551</v>
      </c>
      <c r="G209">
        <v>4.2451990000000004</v>
      </c>
      <c r="H209">
        <v>1.4008449999999999</v>
      </c>
      <c r="I209">
        <v>8</v>
      </c>
      <c r="J209">
        <v>24.972066999999999</v>
      </c>
      <c r="K209">
        <v>131.65488445268599</v>
      </c>
      <c r="L209">
        <v>0.13646750360000001</v>
      </c>
      <c r="M209">
        <v>3.4522602901999999</v>
      </c>
      <c r="N209">
        <v>88.455223307399905</v>
      </c>
      <c r="O209">
        <v>7.5207945483999996</v>
      </c>
      <c r="P209">
        <v>3.3120178335000001</v>
      </c>
      <c r="Q209">
        <v>25.617599999999999</v>
      </c>
      <c r="R209">
        <v>117.8806422735</v>
      </c>
      <c r="S209">
        <v>1375.7822392092901</v>
      </c>
    </row>
    <row r="210" spans="1:19" ht="15" x14ac:dyDescent="0.25">
      <c r="A210" t="s">
        <v>381</v>
      </c>
      <c r="B210">
        <v>2361.1603869999899</v>
      </c>
      <c r="C210">
        <v>927.81545600000095</v>
      </c>
      <c r="D210">
        <v>3</v>
      </c>
      <c r="E210">
        <v>32.778649000000001</v>
      </c>
      <c r="F210">
        <v>289.66468500000002</v>
      </c>
      <c r="G210">
        <v>27.893716000000001</v>
      </c>
      <c r="H210">
        <v>2</v>
      </c>
      <c r="I210">
        <v>16.952940000000002</v>
      </c>
      <c r="J210">
        <v>30.497050000000002</v>
      </c>
      <c r="K210">
        <v>77.167688469620103</v>
      </c>
      <c r="L210">
        <v>0.87180000000000002</v>
      </c>
      <c r="M210">
        <v>9.5254753993999994</v>
      </c>
      <c r="N210">
        <v>213.59873871900001</v>
      </c>
      <c r="O210">
        <v>49.416507265600004</v>
      </c>
      <c r="P210">
        <v>4.7286000000000001</v>
      </c>
      <c r="Q210">
        <v>54.286704468000003</v>
      </c>
      <c r="R210">
        <v>143.96132452500001</v>
      </c>
      <c r="S210">
        <v>2914.7172258466098</v>
      </c>
    </row>
    <row r="211" spans="1:19" ht="15" x14ac:dyDescent="0.25">
      <c r="A211" t="s">
        <v>382</v>
      </c>
      <c r="B211">
        <v>1000.519509</v>
      </c>
      <c r="C211">
        <v>521.79298800000004</v>
      </c>
      <c r="D211">
        <v>1</v>
      </c>
      <c r="E211">
        <v>10.804878</v>
      </c>
      <c r="F211">
        <v>113.38323</v>
      </c>
      <c r="G211">
        <v>12.170731999999999</v>
      </c>
      <c r="H211">
        <v>1</v>
      </c>
      <c r="I211">
        <v>6</v>
      </c>
      <c r="J211">
        <v>8.4878049999999998</v>
      </c>
      <c r="K211">
        <v>56.051789281907297</v>
      </c>
      <c r="L211">
        <v>0.29060000000000002</v>
      </c>
      <c r="M211">
        <v>3.1398975467999999</v>
      </c>
      <c r="N211">
        <v>83.608793801999894</v>
      </c>
      <c r="O211">
        <v>21.561668811200001</v>
      </c>
      <c r="P211">
        <v>2.3643000000000001</v>
      </c>
      <c r="Q211">
        <v>19.213200000000001</v>
      </c>
      <c r="R211">
        <v>40.066683502499998</v>
      </c>
      <c r="S211">
        <v>1226.8164419444099</v>
      </c>
    </row>
    <row r="212" spans="1:19" ht="15" x14ac:dyDescent="0.25">
      <c r="A212" t="s">
        <v>383</v>
      </c>
      <c r="B212">
        <v>1422.2752399999999</v>
      </c>
      <c r="C212">
        <v>607.38228600000002</v>
      </c>
      <c r="D212">
        <v>2.1473550000000001</v>
      </c>
      <c r="E212">
        <v>56.640793000000002</v>
      </c>
      <c r="F212">
        <v>140.12871699999999</v>
      </c>
      <c r="G212">
        <v>10.628239000000001</v>
      </c>
      <c r="H212">
        <v>0</v>
      </c>
      <c r="I212">
        <v>13.245685999999999</v>
      </c>
      <c r="J212">
        <v>14.962612999999999</v>
      </c>
      <c r="K212">
        <v>53.950830019931203</v>
      </c>
      <c r="L212">
        <v>0.624021363</v>
      </c>
      <c r="M212">
        <v>16.459814445799999</v>
      </c>
      <c r="N212">
        <v>103.33091591580001</v>
      </c>
      <c r="O212">
        <v>18.828988212399999</v>
      </c>
      <c r="P212">
        <v>0</v>
      </c>
      <c r="Q212">
        <v>42.415335709200001</v>
      </c>
      <c r="R212">
        <v>70.631014666499993</v>
      </c>
      <c r="S212">
        <v>1728.5161603326301</v>
      </c>
    </row>
    <row r="213" spans="1:19" ht="15" x14ac:dyDescent="0.25">
      <c r="A213" t="s">
        <v>385</v>
      </c>
      <c r="B213">
        <v>5031.5245519999999</v>
      </c>
      <c r="C213">
        <v>553.00537299999996</v>
      </c>
      <c r="D213">
        <v>29.226942999999999</v>
      </c>
      <c r="E213">
        <v>99.251802999999995</v>
      </c>
      <c r="F213">
        <v>274.63427799999999</v>
      </c>
      <c r="G213">
        <v>27.677541000000002</v>
      </c>
      <c r="H213">
        <v>3.1971630000000002</v>
      </c>
      <c r="I213">
        <v>16.815882999999999</v>
      </c>
      <c r="J213">
        <v>86.009844999999999</v>
      </c>
      <c r="K213">
        <v>12.6473753753219</v>
      </c>
      <c r="L213">
        <v>8.4933496357999996</v>
      </c>
      <c r="M213">
        <v>28.842573951799999</v>
      </c>
      <c r="N213">
        <v>202.51531659720001</v>
      </c>
      <c r="O213">
        <v>49.033531635599999</v>
      </c>
      <c r="P213">
        <v>7.5590524809000001</v>
      </c>
      <c r="Q213">
        <v>53.847820542599997</v>
      </c>
      <c r="R213">
        <v>406.00947332250001</v>
      </c>
      <c r="S213">
        <v>5800.4730455417202</v>
      </c>
    </row>
    <row r="214" spans="1:19" ht="15" x14ac:dyDescent="0.25">
      <c r="A214" t="s">
        <v>386</v>
      </c>
      <c r="B214">
        <v>971.05184099999997</v>
      </c>
      <c r="C214">
        <v>459.26811099999998</v>
      </c>
      <c r="D214">
        <v>0</v>
      </c>
      <c r="E214">
        <v>20.408442000000001</v>
      </c>
      <c r="F214">
        <v>82.758449999999996</v>
      </c>
      <c r="G214">
        <v>15.466241</v>
      </c>
      <c r="H214">
        <v>0</v>
      </c>
      <c r="I214">
        <v>0.21463599999999999</v>
      </c>
      <c r="J214">
        <v>8.3309160000000002</v>
      </c>
      <c r="K214">
        <v>45.381236035799802</v>
      </c>
      <c r="L214">
        <v>0</v>
      </c>
      <c r="M214">
        <v>5.9306932451999996</v>
      </c>
      <c r="N214">
        <v>61.0260810300001</v>
      </c>
      <c r="O214">
        <v>27.399992555600001</v>
      </c>
      <c r="P214">
        <v>0</v>
      </c>
      <c r="Q214">
        <v>0.68730739919999995</v>
      </c>
      <c r="R214">
        <v>39.326088978000001</v>
      </c>
      <c r="S214">
        <v>1150.8032402438</v>
      </c>
    </row>
    <row r="215" spans="1:19" ht="15" x14ac:dyDescent="0.25">
      <c r="A215" t="s">
        <v>387</v>
      </c>
      <c r="B215">
        <v>1520.1349170000001</v>
      </c>
      <c r="C215">
        <v>641.32161599999995</v>
      </c>
      <c r="D215">
        <v>1.4714370000000001</v>
      </c>
      <c r="E215">
        <v>8.3730619999999991</v>
      </c>
      <c r="F215">
        <v>124.59852100000001</v>
      </c>
      <c r="G215">
        <v>1.760561</v>
      </c>
      <c r="H215">
        <v>0</v>
      </c>
      <c r="I215">
        <v>4.5999999999999996</v>
      </c>
      <c r="J215">
        <v>13.790749999999999</v>
      </c>
      <c r="K215">
        <v>55.133856513331303</v>
      </c>
      <c r="L215">
        <v>0.42759959219999999</v>
      </c>
      <c r="M215">
        <v>2.4332118172000001</v>
      </c>
      <c r="N215">
        <v>91.878949385399906</v>
      </c>
      <c r="O215">
        <v>3.1190098676</v>
      </c>
      <c r="P215">
        <v>0</v>
      </c>
      <c r="Q215">
        <v>14.730119999999999</v>
      </c>
      <c r="R215">
        <v>65.099235375000006</v>
      </c>
      <c r="S215">
        <v>1752.95689955073</v>
      </c>
    </row>
    <row r="216" spans="1:19" ht="15" x14ac:dyDescent="0.25">
      <c r="A216" t="s">
        <v>388</v>
      </c>
      <c r="B216">
        <v>2458.3774119999998</v>
      </c>
      <c r="C216">
        <v>263.75096000000002</v>
      </c>
      <c r="D216">
        <v>27.752746999999999</v>
      </c>
      <c r="E216">
        <v>60.725113</v>
      </c>
      <c r="F216">
        <v>231.963449</v>
      </c>
      <c r="G216">
        <v>2</v>
      </c>
      <c r="H216">
        <v>1</v>
      </c>
      <c r="I216">
        <v>15</v>
      </c>
      <c r="J216">
        <v>24.260334</v>
      </c>
      <c r="K216">
        <v>5.8157392890817299</v>
      </c>
      <c r="L216">
        <v>8.0649482781999993</v>
      </c>
      <c r="M216">
        <v>17.646717837800001</v>
      </c>
      <c r="N216">
        <v>171.04984729259999</v>
      </c>
      <c r="O216">
        <v>3.5432000000000001</v>
      </c>
      <c r="P216">
        <v>2.3643000000000001</v>
      </c>
      <c r="Q216">
        <v>48.033000000000001</v>
      </c>
      <c r="R216">
        <v>114.520906647</v>
      </c>
      <c r="S216">
        <v>2829.4160713446799</v>
      </c>
    </row>
    <row r="217" spans="1:19" ht="15" x14ac:dyDescent="0.25">
      <c r="A217" t="s">
        <v>389</v>
      </c>
      <c r="B217">
        <v>1538.089477</v>
      </c>
      <c r="C217">
        <v>554.722846</v>
      </c>
      <c r="D217">
        <v>29.246110999999999</v>
      </c>
      <c r="E217">
        <v>43.027904999999997</v>
      </c>
      <c r="F217">
        <v>165.52861799999999</v>
      </c>
      <c r="G217">
        <v>13.456084000000001</v>
      </c>
      <c r="H217">
        <v>1</v>
      </c>
      <c r="I217">
        <v>5</v>
      </c>
      <c r="J217">
        <v>14.408299</v>
      </c>
      <c r="K217">
        <v>41.709740585385298</v>
      </c>
      <c r="L217">
        <v>8.4989198566000006</v>
      </c>
      <c r="M217">
        <v>12.503909193</v>
      </c>
      <c r="N217">
        <v>122.06080291320001</v>
      </c>
      <c r="O217">
        <v>23.838798414399999</v>
      </c>
      <c r="P217">
        <v>2.3643000000000001</v>
      </c>
      <c r="Q217">
        <v>16.010999999999999</v>
      </c>
      <c r="R217">
        <v>68.014375429500006</v>
      </c>
      <c r="S217">
        <v>1833.0913233920801</v>
      </c>
    </row>
    <row r="218" spans="1:19" ht="15" x14ac:dyDescent="0.25">
      <c r="A218" t="s">
        <v>390</v>
      </c>
      <c r="B218">
        <v>1321.916929</v>
      </c>
      <c r="C218">
        <v>162.790774</v>
      </c>
      <c r="D218">
        <v>2</v>
      </c>
      <c r="E218">
        <v>21</v>
      </c>
      <c r="F218">
        <v>45.900958000000003</v>
      </c>
      <c r="G218">
        <v>4</v>
      </c>
      <c r="H218">
        <v>0</v>
      </c>
      <c r="I218">
        <v>8.9842899999999997</v>
      </c>
      <c r="J218">
        <v>11.98429</v>
      </c>
      <c r="K218">
        <v>4.2760483983693103</v>
      </c>
      <c r="L218">
        <v>0.58120000000000005</v>
      </c>
      <c r="M218">
        <v>6.1025999999999998</v>
      </c>
      <c r="N218">
        <v>33.847366429200001</v>
      </c>
      <c r="O218">
        <v>7.0864000000000003</v>
      </c>
      <c r="P218">
        <v>0</v>
      </c>
      <c r="Q218">
        <v>28.769493438000001</v>
      </c>
      <c r="R218">
        <v>56.571840944999998</v>
      </c>
      <c r="S218">
        <v>1459.15187821057</v>
      </c>
    </row>
    <row r="219" spans="1:19" ht="15" x14ac:dyDescent="0.25">
      <c r="A219" t="s">
        <v>391</v>
      </c>
      <c r="B219">
        <v>1793.9872130000001</v>
      </c>
      <c r="C219">
        <v>615.30855699999995</v>
      </c>
      <c r="D219">
        <v>26.770652999999999</v>
      </c>
      <c r="E219">
        <v>40.551493000000001</v>
      </c>
      <c r="F219">
        <v>109.83414999999999</v>
      </c>
      <c r="G219">
        <v>9.0817979999999991</v>
      </c>
      <c r="H219">
        <v>1</v>
      </c>
      <c r="I219">
        <v>14.473591000000001</v>
      </c>
      <c r="J219">
        <v>21.748301000000001</v>
      </c>
      <c r="K219">
        <v>44.344369660153802</v>
      </c>
      <c r="L219">
        <v>7.7795517617999996</v>
      </c>
      <c r="M219">
        <v>11.7842638658</v>
      </c>
      <c r="N219">
        <v>80.99170221</v>
      </c>
      <c r="O219">
        <v>16.0893133368</v>
      </c>
      <c r="P219">
        <v>2.3643000000000001</v>
      </c>
      <c r="Q219">
        <v>46.347333100199997</v>
      </c>
      <c r="R219">
        <v>102.6628548705</v>
      </c>
      <c r="S219">
        <v>2106.35090180525</v>
      </c>
    </row>
    <row r="220" spans="1:19" ht="15" x14ac:dyDescent="0.25">
      <c r="A220" t="s">
        <v>393</v>
      </c>
      <c r="B220">
        <v>1009.062355</v>
      </c>
      <c r="C220">
        <v>361.02278999999999</v>
      </c>
      <c r="D220">
        <v>2</v>
      </c>
      <c r="E220">
        <v>9.3779219999999999</v>
      </c>
      <c r="F220">
        <v>106.988782</v>
      </c>
      <c r="G220">
        <v>10.977798</v>
      </c>
      <c r="H220">
        <v>0</v>
      </c>
      <c r="I220">
        <v>3</v>
      </c>
      <c r="J220">
        <v>13.298709000000001</v>
      </c>
      <c r="K220">
        <v>27.297271088651598</v>
      </c>
      <c r="L220">
        <v>0.58120000000000005</v>
      </c>
      <c r="M220">
        <v>2.7252241331999998</v>
      </c>
      <c r="N220">
        <v>78.893527846799898</v>
      </c>
      <c r="O220">
        <v>19.4482669368</v>
      </c>
      <c r="P220">
        <v>0</v>
      </c>
      <c r="Q220">
        <v>9.6066000000000003</v>
      </c>
      <c r="R220">
        <v>62.776555834500002</v>
      </c>
      <c r="S220">
        <v>1210.39100083995</v>
      </c>
    </row>
    <row r="221" spans="1:19" ht="15" x14ac:dyDescent="0.25">
      <c r="A221" t="s">
        <v>394</v>
      </c>
      <c r="B221">
        <v>506.99448999999998</v>
      </c>
      <c r="C221">
        <v>485.69158900000002</v>
      </c>
      <c r="D221">
        <v>0</v>
      </c>
      <c r="E221">
        <v>19.351433</v>
      </c>
      <c r="F221">
        <v>66.897694999999999</v>
      </c>
      <c r="G221">
        <v>5.836633</v>
      </c>
      <c r="H221">
        <v>1</v>
      </c>
      <c r="I221">
        <v>6</v>
      </c>
      <c r="J221">
        <v>8.4662679999999995</v>
      </c>
      <c r="K221">
        <v>97.601618840561201</v>
      </c>
      <c r="L221">
        <v>0</v>
      </c>
      <c r="M221">
        <v>5.6235264298000001</v>
      </c>
      <c r="N221">
        <v>49.330360292999998</v>
      </c>
      <c r="O221">
        <v>10.340179022799999</v>
      </c>
      <c r="P221">
        <v>2.3643000000000001</v>
      </c>
      <c r="Q221">
        <v>19.213200000000001</v>
      </c>
      <c r="R221">
        <v>39.965018094000001</v>
      </c>
      <c r="S221">
        <v>731.43269268016104</v>
      </c>
    </row>
    <row r="222" spans="1:19" ht="15" x14ac:dyDescent="0.25">
      <c r="A222" t="s">
        <v>395</v>
      </c>
      <c r="B222">
        <v>712.07810200000097</v>
      </c>
      <c r="C222">
        <v>243.65319600000001</v>
      </c>
      <c r="D222">
        <v>2.86</v>
      </c>
      <c r="E222">
        <v>11.460122999999999</v>
      </c>
      <c r="F222">
        <v>64.458181999999994</v>
      </c>
      <c r="G222">
        <v>3.1019950000000001</v>
      </c>
      <c r="H222">
        <v>0</v>
      </c>
      <c r="I222">
        <v>7.8242190000000003</v>
      </c>
      <c r="J222">
        <v>10.72</v>
      </c>
      <c r="K222">
        <v>17.3605490175805</v>
      </c>
      <c r="L222">
        <v>0.83111599999999997</v>
      </c>
      <c r="M222">
        <v>3.3303117437999998</v>
      </c>
      <c r="N222">
        <v>47.5314634068</v>
      </c>
      <c r="O222">
        <v>5.4954943419999998</v>
      </c>
      <c r="P222">
        <v>0</v>
      </c>
      <c r="Q222">
        <v>25.0547140818</v>
      </c>
      <c r="R222">
        <v>50.603760000000001</v>
      </c>
      <c r="S222">
        <v>862.28551059198196</v>
      </c>
    </row>
    <row r="223" spans="1:19" ht="15" x14ac:dyDescent="0.25">
      <c r="A223" t="s">
        <v>396</v>
      </c>
      <c r="B223">
        <v>1081.348477</v>
      </c>
      <c r="C223">
        <v>325.56160499999999</v>
      </c>
      <c r="D223">
        <v>2.9676719999999999</v>
      </c>
      <c r="E223">
        <v>29</v>
      </c>
      <c r="F223">
        <v>70.228147000000007</v>
      </c>
      <c r="G223">
        <v>3</v>
      </c>
      <c r="H223">
        <v>1</v>
      </c>
      <c r="I223">
        <v>3.8499940000000001</v>
      </c>
      <c r="J223">
        <v>8.7953829999999993</v>
      </c>
      <c r="K223">
        <v>19.9509217459666</v>
      </c>
      <c r="L223">
        <v>0.86240548319999999</v>
      </c>
      <c r="M223">
        <v>8.4274000000000093</v>
      </c>
      <c r="N223">
        <v>51.786235597800001</v>
      </c>
      <c r="O223">
        <v>5.3148</v>
      </c>
      <c r="P223">
        <v>2.3643000000000001</v>
      </c>
      <c r="Q223">
        <v>12.3284507868</v>
      </c>
      <c r="R223">
        <v>41.518605451500001</v>
      </c>
      <c r="S223">
        <v>1223.90159606527</v>
      </c>
    </row>
    <row r="224" spans="1:19" ht="15" x14ac:dyDescent="0.25">
      <c r="A224" t="s">
        <v>397</v>
      </c>
      <c r="B224">
        <v>1736.409418</v>
      </c>
      <c r="C224">
        <v>677.16659499999901</v>
      </c>
      <c r="D224">
        <v>5.9593930000000004</v>
      </c>
      <c r="E224">
        <v>61.998215999999999</v>
      </c>
      <c r="F224">
        <v>90.696995999999999</v>
      </c>
      <c r="G224">
        <v>11.865143</v>
      </c>
      <c r="H224">
        <v>0</v>
      </c>
      <c r="I224">
        <v>12.059442000000001</v>
      </c>
      <c r="J224">
        <v>5.7720120000000001</v>
      </c>
      <c r="K224">
        <v>54.256376919590501</v>
      </c>
      <c r="L224">
        <v>1.7317996058</v>
      </c>
      <c r="M224">
        <v>18.016681569599999</v>
      </c>
      <c r="N224">
        <v>66.8799648504</v>
      </c>
      <c r="O224">
        <v>21.020287338799999</v>
      </c>
      <c r="P224">
        <v>0</v>
      </c>
      <c r="Q224">
        <v>38.616745172400002</v>
      </c>
      <c r="R224">
        <v>27.246782646</v>
      </c>
      <c r="S224">
        <v>1964.1780561025901</v>
      </c>
    </row>
    <row r="225" spans="1:19" ht="15" x14ac:dyDescent="0.25">
      <c r="A225" t="s">
        <v>398</v>
      </c>
      <c r="B225">
        <v>2363.3749469999998</v>
      </c>
      <c r="C225">
        <v>1195.6889100000001</v>
      </c>
      <c r="D225">
        <v>18.926514999999998</v>
      </c>
      <c r="E225">
        <v>63.550325000000001</v>
      </c>
      <c r="F225">
        <v>121.169175</v>
      </c>
      <c r="G225">
        <v>10.489198999999999</v>
      </c>
      <c r="H225">
        <v>0.86</v>
      </c>
      <c r="I225">
        <v>8.1892630000000004</v>
      </c>
      <c r="J225">
        <v>12.750932000000001</v>
      </c>
      <c r="K225">
        <v>122.577695045243</v>
      </c>
      <c r="L225">
        <v>5.5000452590000002</v>
      </c>
      <c r="M225">
        <v>18.467724445000002</v>
      </c>
      <c r="N225">
        <v>89.350149644999902</v>
      </c>
      <c r="O225">
        <v>18.582664948400001</v>
      </c>
      <c r="P225">
        <v>2.0332979999999998</v>
      </c>
      <c r="Q225">
        <v>26.223657978599999</v>
      </c>
      <c r="R225">
        <v>60.190774505999997</v>
      </c>
      <c r="S225">
        <v>2706.30095682724</v>
      </c>
    </row>
    <row r="226" spans="1:19" ht="15" x14ac:dyDescent="0.25">
      <c r="A226" t="s">
        <v>399</v>
      </c>
      <c r="B226">
        <v>741.44789100000003</v>
      </c>
      <c r="C226">
        <v>725.73406500000101</v>
      </c>
      <c r="D226">
        <v>0</v>
      </c>
      <c r="E226">
        <v>23.596685000000001</v>
      </c>
      <c r="F226">
        <v>74.861936999999998</v>
      </c>
      <c r="G226">
        <v>5.7938910000000003</v>
      </c>
      <c r="H226">
        <v>0</v>
      </c>
      <c r="I226">
        <v>2.4110779999999998</v>
      </c>
      <c r="J226">
        <v>7.2470059999999998</v>
      </c>
      <c r="K226">
        <v>145.78758569470301</v>
      </c>
      <c r="L226">
        <v>0</v>
      </c>
      <c r="M226">
        <v>6.8571966609999997</v>
      </c>
      <c r="N226">
        <v>55.203192343799998</v>
      </c>
      <c r="O226">
        <v>10.2644572956</v>
      </c>
      <c r="P226">
        <v>0</v>
      </c>
      <c r="Q226">
        <v>7.7207539715999998</v>
      </c>
      <c r="R226">
        <v>34.209491823</v>
      </c>
      <c r="S226">
        <v>1001.4905687897</v>
      </c>
    </row>
    <row r="227" spans="1:19" ht="15" x14ac:dyDescent="0.25">
      <c r="A227" t="s">
        <v>400</v>
      </c>
      <c r="B227">
        <v>2373.4700790000002</v>
      </c>
      <c r="C227">
        <v>638.52766900000097</v>
      </c>
      <c r="D227">
        <v>3.43804</v>
      </c>
      <c r="E227">
        <v>26.077745</v>
      </c>
      <c r="F227">
        <v>115.512524</v>
      </c>
      <c r="G227">
        <v>6.8449660000000003</v>
      </c>
      <c r="H227">
        <v>0</v>
      </c>
      <c r="I227">
        <v>8.8148540000000004</v>
      </c>
      <c r="J227">
        <v>12.069501000000001</v>
      </c>
      <c r="K227">
        <v>35.205602787636003</v>
      </c>
      <c r="L227">
        <v>0.99909442400000004</v>
      </c>
      <c r="M227">
        <v>7.5781926970000004</v>
      </c>
      <c r="N227">
        <v>85.178935197599898</v>
      </c>
      <c r="O227">
        <v>12.126541765600001</v>
      </c>
      <c r="P227">
        <v>0</v>
      </c>
      <c r="Q227">
        <v>28.226925478799998</v>
      </c>
      <c r="R227">
        <v>56.974079470500001</v>
      </c>
      <c r="S227">
        <v>2599.75945082113</v>
      </c>
    </row>
    <row r="228" spans="1:19" ht="15" x14ac:dyDescent="0.25">
      <c r="A228" t="s">
        <v>401</v>
      </c>
      <c r="B228">
        <v>954.53000899999802</v>
      </c>
      <c r="C228">
        <v>355.61801300000002</v>
      </c>
      <c r="D228">
        <v>0</v>
      </c>
      <c r="E228">
        <v>21</v>
      </c>
      <c r="F228">
        <v>83.223099000000005</v>
      </c>
      <c r="G228">
        <v>2.6062180000000001</v>
      </c>
      <c r="H228">
        <v>1</v>
      </c>
      <c r="I228">
        <v>7.7153749999999999</v>
      </c>
      <c r="J228">
        <v>10</v>
      </c>
      <c r="K228">
        <v>27.297867596041101</v>
      </c>
      <c r="L228">
        <v>0</v>
      </c>
      <c r="M228">
        <v>6.1025999999999998</v>
      </c>
      <c r="N228">
        <v>61.368713202600098</v>
      </c>
      <c r="O228">
        <v>4.6171758087999999</v>
      </c>
      <c r="P228">
        <v>2.3643000000000001</v>
      </c>
      <c r="Q228">
        <v>24.706173825</v>
      </c>
      <c r="R228">
        <v>47.204999999999998</v>
      </c>
      <c r="S228">
        <v>1128.19183943244</v>
      </c>
    </row>
    <row r="229" spans="1:19" ht="15" x14ac:dyDescent="0.25">
      <c r="A229" t="s">
        <v>402</v>
      </c>
      <c r="B229">
        <v>796.331324</v>
      </c>
      <c r="C229">
        <v>274.74887999999999</v>
      </c>
      <c r="D229">
        <v>0.45</v>
      </c>
      <c r="E229">
        <v>16.116667</v>
      </c>
      <c r="F229">
        <v>77.589996999999997</v>
      </c>
      <c r="G229">
        <v>1</v>
      </c>
      <c r="H229">
        <v>1</v>
      </c>
      <c r="I229">
        <v>2</v>
      </c>
      <c r="J229">
        <v>5.4555550000000004</v>
      </c>
      <c r="K229">
        <v>19.326432801071501</v>
      </c>
      <c r="L229">
        <v>0.13077</v>
      </c>
      <c r="M229">
        <v>4.6835034302</v>
      </c>
      <c r="N229">
        <v>57.214863787799999</v>
      </c>
      <c r="O229">
        <v>1.7716000000000001</v>
      </c>
      <c r="P229">
        <v>2.3643000000000001</v>
      </c>
      <c r="Q229">
        <v>6.4043999999999999</v>
      </c>
      <c r="R229">
        <v>25.7529473775</v>
      </c>
      <c r="S229">
        <v>913.98014139657198</v>
      </c>
    </row>
    <row r="230" spans="1:19" ht="15" x14ac:dyDescent="0.25">
      <c r="A230" t="s">
        <v>403</v>
      </c>
      <c r="B230">
        <v>914.59755499999903</v>
      </c>
      <c r="C230">
        <v>331.305001</v>
      </c>
      <c r="D230">
        <v>1</v>
      </c>
      <c r="E230">
        <v>15.323055999999999</v>
      </c>
      <c r="F230">
        <v>73.671880000000002</v>
      </c>
      <c r="G230">
        <v>2.4528300000000001</v>
      </c>
      <c r="H230">
        <v>0</v>
      </c>
      <c r="I230">
        <v>3.844455</v>
      </c>
      <c r="J230">
        <v>6</v>
      </c>
      <c r="K230">
        <v>24.502559644121099</v>
      </c>
      <c r="L230">
        <v>0.29060000000000002</v>
      </c>
      <c r="M230">
        <v>4.4528800736000003</v>
      </c>
      <c r="N230">
        <v>54.325644312000101</v>
      </c>
      <c r="O230">
        <v>4.3454336280000003</v>
      </c>
      <c r="P230">
        <v>0</v>
      </c>
      <c r="Q230">
        <v>12.310713801</v>
      </c>
      <c r="R230">
        <v>28.323</v>
      </c>
      <c r="S230">
        <v>1043.1483864587201</v>
      </c>
    </row>
    <row r="231" spans="1:19" ht="15" x14ac:dyDescent="0.25">
      <c r="A231" t="s">
        <v>404</v>
      </c>
      <c r="B231">
        <v>1736.12248000001</v>
      </c>
      <c r="C231">
        <v>915.067525000003</v>
      </c>
      <c r="D231">
        <v>4.2833420000000002</v>
      </c>
      <c r="E231">
        <v>22.186539</v>
      </c>
      <c r="F231">
        <v>171.371679</v>
      </c>
      <c r="G231">
        <v>30.208735999999998</v>
      </c>
      <c r="H231">
        <v>2</v>
      </c>
      <c r="I231">
        <v>4.7823529999999996</v>
      </c>
      <c r="J231">
        <v>14.059291</v>
      </c>
      <c r="K231">
        <v>100.94721817631</v>
      </c>
      <c r="L231">
        <v>1.2447391852</v>
      </c>
      <c r="M231">
        <v>6.4474082334</v>
      </c>
      <c r="N231">
        <v>126.3694760946</v>
      </c>
      <c r="O231">
        <v>53.517796697599998</v>
      </c>
      <c r="P231">
        <v>4.7286000000000001</v>
      </c>
      <c r="Q231">
        <v>15.3140507766</v>
      </c>
      <c r="R231">
        <v>66.366883165499999</v>
      </c>
      <c r="S231">
        <v>2111.05865232922</v>
      </c>
    </row>
    <row r="232" spans="1:19" ht="15" x14ac:dyDescent="0.25">
      <c r="A232" t="s">
        <v>405</v>
      </c>
      <c r="B232">
        <v>1098.2556850000001</v>
      </c>
      <c r="C232">
        <v>513.68719299999998</v>
      </c>
      <c r="D232">
        <v>0</v>
      </c>
      <c r="E232">
        <v>17.482209999999998</v>
      </c>
      <c r="F232">
        <v>133.65361100000001</v>
      </c>
      <c r="G232">
        <v>15.784468</v>
      </c>
      <c r="H232">
        <v>0.29069800000000001</v>
      </c>
      <c r="I232">
        <v>3.5465119999999999</v>
      </c>
      <c r="J232">
        <v>17.482831000000001</v>
      </c>
      <c r="K232">
        <v>50.360229417352002</v>
      </c>
      <c r="L232">
        <v>0</v>
      </c>
      <c r="M232">
        <v>5.0803302260000001</v>
      </c>
      <c r="N232">
        <v>98.556172751399799</v>
      </c>
      <c r="O232">
        <v>27.9637635088</v>
      </c>
      <c r="P232">
        <v>0.68729728140000002</v>
      </c>
      <c r="Q232">
        <v>11.3566407264</v>
      </c>
      <c r="R232">
        <v>82.527703735499998</v>
      </c>
      <c r="S232">
        <v>1374.7878226468499</v>
      </c>
    </row>
    <row r="233" spans="1:19" ht="15" x14ac:dyDescent="0.25">
      <c r="A233" t="s">
        <v>406</v>
      </c>
      <c r="B233">
        <v>1630.3024869999999</v>
      </c>
      <c r="C233">
        <v>680.41627000000005</v>
      </c>
      <c r="D233">
        <v>2</v>
      </c>
      <c r="E233">
        <v>30.322316000000001</v>
      </c>
      <c r="F233">
        <v>175.19807</v>
      </c>
      <c r="G233">
        <v>15.167223999999999</v>
      </c>
      <c r="H233">
        <v>2.842838</v>
      </c>
      <c r="I233">
        <v>1.570797</v>
      </c>
      <c r="J233">
        <v>21.300941999999999</v>
      </c>
      <c r="K233">
        <v>58.7072460329222</v>
      </c>
      <c r="L233">
        <v>0.58120000000000005</v>
      </c>
      <c r="M233">
        <v>8.8116650296000003</v>
      </c>
      <c r="N233">
        <v>129.19105681799999</v>
      </c>
      <c r="O233">
        <v>26.870254038399999</v>
      </c>
      <c r="P233">
        <v>6.7213218833999999</v>
      </c>
      <c r="Q233">
        <v>5.0300061533999996</v>
      </c>
      <c r="R233">
        <v>100.551096711</v>
      </c>
      <c r="S233">
        <v>1966.7663336667199</v>
      </c>
    </row>
    <row r="234" spans="1:19" ht="15" x14ac:dyDescent="0.25">
      <c r="A234" t="s">
        <v>407</v>
      </c>
      <c r="B234">
        <v>1174.758844</v>
      </c>
      <c r="C234">
        <v>718.72545600000001</v>
      </c>
      <c r="D234">
        <v>1</v>
      </c>
      <c r="E234">
        <v>29.248225000000001</v>
      </c>
      <c r="F234">
        <v>99.236264999999904</v>
      </c>
      <c r="G234">
        <v>4.5971960000000003</v>
      </c>
      <c r="H234">
        <v>0</v>
      </c>
      <c r="I234">
        <v>6.8311630000000001</v>
      </c>
      <c r="J234">
        <v>18.253274000000001</v>
      </c>
      <c r="K234">
        <v>91.164761512631003</v>
      </c>
      <c r="L234">
        <v>0.29060000000000002</v>
      </c>
      <c r="M234">
        <v>8.4995341850000106</v>
      </c>
      <c r="N234">
        <v>73.176821810999996</v>
      </c>
      <c r="O234">
        <v>8.1443924336000002</v>
      </c>
      <c r="P234">
        <v>0</v>
      </c>
      <c r="Q234">
        <v>21.874750158600001</v>
      </c>
      <c r="R234">
        <v>86.164579916999998</v>
      </c>
      <c r="S234">
        <v>1464.07428401783</v>
      </c>
    </row>
    <row r="235" spans="1:19" ht="15" x14ac:dyDescent="0.25">
      <c r="A235" t="s">
        <v>408</v>
      </c>
      <c r="B235">
        <v>1504.1465270000001</v>
      </c>
      <c r="C235">
        <v>612.179754</v>
      </c>
      <c r="D235">
        <v>0</v>
      </c>
      <c r="E235">
        <v>24.83991</v>
      </c>
      <c r="F235">
        <v>180.78968599999999</v>
      </c>
      <c r="G235">
        <v>9.9153800000000007</v>
      </c>
      <c r="H235">
        <v>1</v>
      </c>
      <c r="I235">
        <v>14</v>
      </c>
      <c r="J235">
        <v>18.490908000000001</v>
      </c>
      <c r="K235">
        <v>52.473515789558498</v>
      </c>
      <c r="L235">
        <v>0</v>
      </c>
      <c r="M235">
        <v>7.2184778459999999</v>
      </c>
      <c r="N235">
        <v>133.31431445640001</v>
      </c>
      <c r="O235">
        <v>17.566087207999999</v>
      </c>
      <c r="P235">
        <v>2.3643000000000001</v>
      </c>
      <c r="Q235">
        <v>44.830800000000004</v>
      </c>
      <c r="R235">
        <v>87.286331214000001</v>
      </c>
      <c r="S235">
        <v>1849.20035351396</v>
      </c>
    </row>
    <row r="236" spans="1:19" ht="15" x14ac:dyDescent="0.25">
      <c r="A236" t="s">
        <v>409</v>
      </c>
      <c r="B236">
        <v>1005.906998</v>
      </c>
      <c r="C236">
        <v>961.40465599999902</v>
      </c>
      <c r="D236">
        <v>0</v>
      </c>
      <c r="E236">
        <v>36.995665000000002</v>
      </c>
      <c r="F236">
        <v>145.81364199999999</v>
      </c>
      <c r="G236">
        <v>10.565046000000001</v>
      </c>
      <c r="H236">
        <v>2</v>
      </c>
      <c r="I236">
        <v>7.0400450000000001</v>
      </c>
      <c r="J236">
        <v>8.8716039999999996</v>
      </c>
      <c r="K236">
        <v>189.755189408246</v>
      </c>
      <c r="L236">
        <v>0</v>
      </c>
      <c r="M236">
        <v>10.750940248999999</v>
      </c>
      <c r="N236">
        <v>107.52297961079999</v>
      </c>
      <c r="O236">
        <v>18.717035493600001</v>
      </c>
      <c r="P236">
        <v>4.7286000000000001</v>
      </c>
      <c r="Q236">
        <v>22.543632099</v>
      </c>
      <c r="R236">
        <v>41.878406681999998</v>
      </c>
      <c r="S236">
        <v>1401.8037815426501</v>
      </c>
    </row>
    <row r="237" spans="1:19" ht="15" x14ac:dyDescent="0.25">
      <c r="A237" t="s">
        <v>410</v>
      </c>
      <c r="B237">
        <v>790.44232699999998</v>
      </c>
      <c r="C237">
        <v>753.74474099999998</v>
      </c>
      <c r="D237">
        <v>0</v>
      </c>
      <c r="E237">
        <v>17.971478999999999</v>
      </c>
      <c r="F237">
        <v>125.465751</v>
      </c>
      <c r="G237">
        <v>10.552917000000001</v>
      </c>
      <c r="H237">
        <v>1</v>
      </c>
      <c r="I237">
        <v>4.4672130000000001</v>
      </c>
      <c r="J237">
        <v>16.368238000000002</v>
      </c>
      <c r="K237">
        <v>150.456225934413</v>
      </c>
      <c r="L237">
        <v>0</v>
      </c>
      <c r="M237">
        <v>5.2225117974000002</v>
      </c>
      <c r="N237">
        <v>92.518444787399901</v>
      </c>
      <c r="O237">
        <v>18.6955477572</v>
      </c>
      <c r="P237">
        <v>2.3643000000000001</v>
      </c>
      <c r="Q237">
        <v>14.3049094686</v>
      </c>
      <c r="R237">
        <v>77.266267479000007</v>
      </c>
      <c r="S237">
        <v>1151.2705342240099</v>
      </c>
    </row>
    <row r="238" spans="1:19" ht="15" x14ac:dyDescent="0.25">
      <c r="A238" t="s">
        <v>411</v>
      </c>
      <c r="B238">
        <v>842.46727599999997</v>
      </c>
      <c r="C238">
        <v>88.918443999999994</v>
      </c>
      <c r="D238">
        <v>2</v>
      </c>
      <c r="E238">
        <v>17.663585000000001</v>
      </c>
      <c r="F238">
        <v>51.745955000000002</v>
      </c>
      <c r="G238">
        <v>1</v>
      </c>
      <c r="H238">
        <v>0</v>
      </c>
      <c r="I238">
        <v>9.9772420000000004</v>
      </c>
      <c r="J238">
        <v>5</v>
      </c>
      <c r="K238">
        <v>1.9071464118841399</v>
      </c>
      <c r="L238">
        <v>0.58120000000000005</v>
      </c>
      <c r="M238">
        <v>5.1330378010000004</v>
      </c>
      <c r="N238">
        <v>38.157467216999997</v>
      </c>
      <c r="O238">
        <v>1.7716000000000001</v>
      </c>
      <c r="P238">
        <v>0</v>
      </c>
      <c r="Q238">
        <v>31.9491243324</v>
      </c>
      <c r="R238">
        <v>23.602499999999999</v>
      </c>
      <c r="S238">
        <v>945.56935176228399</v>
      </c>
    </row>
    <row r="239" spans="1:19" ht="15" x14ac:dyDescent="0.25">
      <c r="A239" t="s">
        <v>412</v>
      </c>
      <c r="B239">
        <v>754.78019099999995</v>
      </c>
      <c r="C239">
        <v>37.17062</v>
      </c>
      <c r="D239">
        <v>3</v>
      </c>
      <c r="E239">
        <v>9</v>
      </c>
      <c r="F239">
        <v>51.456186000000002</v>
      </c>
      <c r="G239">
        <v>2</v>
      </c>
      <c r="H239">
        <v>0</v>
      </c>
      <c r="I239">
        <v>5</v>
      </c>
      <c r="J239">
        <v>8.5756409999999992</v>
      </c>
      <c r="K239">
        <v>0.38764679310935901</v>
      </c>
      <c r="L239">
        <v>0.87180000000000002</v>
      </c>
      <c r="M239">
        <v>2.6154000000000002</v>
      </c>
      <c r="N239">
        <v>37.943791556400001</v>
      </c>
      <c r="O239">
        <v>3.5432000000000001</v>
      </c>
      <c r="P239">
        <v>0</v>
      </c>
      <c r="Q239">
        <v>16.010999999999999</v>
      </c>
      <c r="R239">
        <v>40.481313340500002</v>
      </c>
      <c r="S239">
        <v>856.63434269000902</v>
      </c>
    </row>
    <row r="240" spans="1:19" ht="15" x14ac:dyDescent="0.25">
      <c r="A240" t="s">
        <v>413</v>
      </c>
      <c r="B240">
        <v>400.604151</v>
      </c>
      <c r="C240">
        <v>50.748576999999997</v>
      </c>
      <c r="D240">
        <v>0</v>
      </c>
      <c r="E240">
        <v>2.393532</v>
      </c>
      <c r="F240">
        <v>23.497620999999999</v>
      </c>
      <c r="G240">
        <v>0</v>
      </c>
      <c r="H240">
        <v>0</v>
      </c>
      <c r="I240">
        <v>1</v>
      </c>
      <c r="J240">
        <v>3</v>
      </c>
      <c r="K240">
        <v>1.2918995038530801</v>
      </c>
      <c r="L240">
        <v>0</v>
      </c>
      <c r="M240">
        <v>0.69556039920000001</v>
      </c>
      <c r="N240">
        <v>17.327145725400001</v>
      </c>
      <c r="O240">
        <v>0</v>
      </c>
      <c r="P240">
        <v>0</v>
      </c>
      <c r="Q240">
        <v>3.2021999999999999</v>
      </c>
      <c r="R240">
        <v>14.1615</v>
      </c>
      <c r="S240">
        <v>437.28245662845302</v>
      </c>
    </row>
    <row r="241" spans="1:19" ht="15" x14ac:dyDescent="0.25">
      <c r="A241" t="s">
        <v>414</v>
      </c>
      <c r="B241">
        <v>503.44469400000003</v>
      </c>
      <c r="C241">
        <v>126.45420300000001</v>
      </c>
      <c r="D241">
        <v>0</v>
      </c>
      <c r="E241">
        <v>13</v>
      </c>
      <c r="F241">
        <v>28.504698999999999</v>
      </c>
      <c r="G241">
        <v>1</v>
      </c>
      <c r="H241">
        <v>1.255201</v>
      </c>
      <c r="I241">
        <v>6.954504</v>
      </c>
      <c r="J241">
        <v>4</v>
      </c>
      <c r="K241">
        <v>6.53422514220276</v>
      </c>
      <c r="L241">
        <v>0</v>
      </c>
      <c r="M241">
        <v>3.7778</v>
      </c>
      <c r="N241">
        <v>21.0193650426</v>
      </c>
      <c r="O241">
        <v>1.7716000000000001</v>
      </c>
      <c r="P241">
        <v>2.9676717243000001</v>
      </c>
      <c r="Q241">
        <v>22.2697127088</v>
      </c>
      <c r="R241">
        <v>18.882000000000001</v>
      </c>
      <c r="S241">
        <v>580.66706861790306</v>
      </c>
    </row>
    <row r="242" spans="1:19" ht="15" x14ac:dyDescent="0.25">
      <c r="A242" t="s">
        <v>415</v>
      </c>
      <c r="B242">
        <v>1700.5917500000201</v>
      </c>
      <c r="C242">
        <v>433.27707099999998</v>
      </c>
      <c r="D242">
        <v>4.0004429999999997</v>
      </c>
      <c r="E242">
        <v>34.152557000000002</v>
      </c>
      <c r="F242">
        <v>92.423924999999997</v>
      </c>
      <c r="G242">
        <v>23.683758999999998</v>
      </c>
      <c r="H242">
        <v>0</v>
      </c>
      <c r="I242">
        <v>11.488585</v>
      </c>
      <c r="J242">
        <v>29.536674000000001</v>
      </c>
      <c r="K242">
        <v>23.389435919371699</v>
      </c>
      <c r="L242">
        <v>1.1625287358</v>
      </c>
      <c r="M242">
        <v>9.9247330641999998</v>
      </c>
      <c r="N242">
        <v>68.153402295000006</v>
      </c>
      <c r="O242">
        <v>41.958147444399998</v>
      </c>
      <c r="P242">
        <v>0</v>
      </c>
      <c r="Q242">
        <v>36.788746887000002</v>
      </c>
      <c r="R242">
        <v>139.427869617</v>
      </c>
      <c r="S242">
        <v>2021.3966139627901</v>
      </c>
    </row>
    <row r="243" spans="1:19" ht="15" x14ac:dyDescent="0.25">
      <c r="A243" t="s">
        <v>416</v>
      </c>
      <c r="B243">
        <v>825.88724899999897</v>
      </c>
      <c r="C243">
        <v>256.49814099999998</v>
      </c>
      <c r="D243">
        <v>0</v>
      </c>
      <c r="E243">
        <v>16.994835999999999</v>
      </c>
      <c r="F243">
        <v>100.78474799999999</v>
      </c>
      <c r="G243">
        <v>6.561909</v>
      </c>
      <c r="H243">
        <v>0</v>
      </c>
      <c r="I243">
        <v>0</v>
      </c>
      <c r="J243">
        <v>7.6124289999999997</v>
      </c>
      <c r="K243">
        <v>16.342060106308502</v>
      </c>
      <c r="L243">
        <v>0</v>
      </c>
      <c r="M243">
        <v>4.9386993415999996</v>
      </c>
      <c r="N243">
        <v>74.318673175200004</v>
      </c>
      <c r="O243">
        <v>11.625077984400001</v>
      </c>
      <c r="P243">
        <v>0</v>
      </c>
      <c r="Q243">
        <v>0</v>
      </c>
      <c r="R243">
        <v>35.934471094499997</v>
      </c>
      <c r="S243">
        <v>969.04623070200705</v>
      </c>
    </row>
    <row r="244" spans="1:19" ht="15" x14ac:dyDescent="0.25">
      <c r="A244" t="s">
        <v>417</v>
      </c>
      <c r="B244">
        <v>1443.9765379999999</v>
      </c>
      <c r="C244">
        <v>501.74744299999998</v>
      </c>
      <c r="D244">
        <v>0</v>
      </c>
      <c r="E244">
        <v>37.647055000000002</v>
      </c>
      <c r="F244">
        <v>149.55314799999999</v>
      </c>
      <c r="G244">
        <v>2.2107950000000001</v>
      </c>
      <c r="H244">
        <v>3</v>
      </c>
      <c r="I244">
        <v>6</v>
      </c>
      <c r="J244">
        <v>15.212460999999999</v>
      </c>
      <c r="K244">
        <v>35.748466653520502</v>
      </c>
      <c r="L244">
        <v>0</v>
      </c>
      <c r="M244">
        <v>10.940234182999999</v>
      </c>
      <c r="N244">
        <v>110.2804913352</v>
      </c>
      <c r="O244">
        <v>3.9166444220000001</v>
      </c>
      <c r="P244">
        <v>7.0929000000000002</v>
      </c>
      <c r="Q244">
        <v>19.213200000000001</v>
      </c>
      <c r="R244">
        <v>71.810422150500003</v>
      </c>
      <c r="S244">
        <v>1702.97889674422</v>
      </c>
    </row>
    <row r="245" spans="1:19" ht="15" x14ac:dyDescent="0.25">
      <c r="A245" t="s">
        <v>418</v>
      </c>
      <c r="B245">
        <v>1252.3953739999999</v>
      </c>
      <c r="C245">
        <v>634.11228100000005</v>
      </c>
      <c r="D245">
        <v>0</v>
      </c>
      <c r="E245">
        <v>31.210025000000002</v>
      </c>
      <c r="F245">
        <v>109.794303</v>
      </c>
      <c r="G245">
        <v>3.6220189999999999</v>
      </c>
      <c r="H245">
        <v>2.1603159999999999</v>
      </c>
      <c r="I245">
        <v>5.8648009999999999</v>
      </c>
      <c r="J245">
        <v>6.4565530000000004</v>
      </c>
      <c r="K245">
        <v>65.545957501508397</v>
      </c>
      <c r="L245">
        <v>0</v>
      </c>
      <c r="M245">
        <v>9.0696332650000109</v>
      </c>
      <c r="N245">
        <v>80.9623190321999</v>
      </c>
      <c r="O245">
        <v>6.4167688604000004</v>
      </c>
      <c r="P245">
        <v>5.1076351188000002</v>
      </c>
      <c r="Q245">
        <v>18.780265762199999</v>
      </c>
      <c r="R245">
        <v>30.478158436499999</v>
      </c>
      <c r="S245">
        <v>1468.7561119766101</v>
      </c>
    </row>
    <row r="246" spans="1:19" ht="15" x14ac:dyDescent="0.25">
      <c r="A246" t="s">
        <v>419</v>
      </c>
      <c r="B246">
        <v>827.05095700000004</v>
      </c>
      <c r="C246">
        <v>334.05621200000002</v>
      </c>
      <c r="D246">
        <v>0</v>
      </c>
      <c r="E246">
        <v>19.281998999999999</v>
      </c>
      <c r="F246">
        <v>102.050732</v>
      </c>
      <c r="G246">
        <v>6</v>
      </c>
      <c r="H246">
        <v>1</v>
      </c>
      <c r="I246">
        <v>6.2223259999999998</v>
      </c>
      <c r="J246">
        <v>5</v>
      </c>
      <c r="K246">
        <v>28.1066636996329</v>
      </c>
      <c r="L246">
        <v>0</v>
      </c>
      <c r="M246">
        <v>5.6033489094000002</v>
      </c>
      <c r="N246">
        <v>75.252209776800001</v>
      </c>
      <c r="O246">
        <v>10.6296</v>
      </c>
      <c r="P246">
        <v>2.3643000000000001</v>
      </c>
      <c r="Q246">
        <v>19.925132317199999</v>
      </c>
      <c r="R246">
        <v>23.602499999999999</v>
      </c>
      <c r="S246">
        <v>992.53471170303305</v>
      </c>
    </row>
    <row r="247" spans="1:19" ht="15" x14ac:dyDescent="0.25">
      <c r="A247" t="s">
        <v>420</v>
      </c>
      <c r="B247">
        <v>2950.30493999998</v>
      </c>
      <c r="C247">
        <v>1483.6807309999999</v>
      </c>
      <c r="D247">
        <v>1</v>
      </c>
      <c r="E247">
        <v>53.390444000000002</v>
      </c>
      <c r="F247">
        <v>290.41894600000001</v>
      </c>
      <c r="G247">
        <v>17.674491</v>
      </c>
      <c r="H247">
        <v>3.6520269999999999</v>
      </c>
      <c r="I247">
        <v>21.837114</v>
      </c>
      <c r="J247">
        <v>26.203872</v>
      </c>
      <c r="K247">
        <v>154.709081900337</v>
      </c>
      <c r="L247">
        <v>0.29060000000000002</v>
      </c>
      <c r="M247">
        <v>15.5152630264</v>
      </c>
      <c r="N247">
        <v>214.15493078040001</v>
      </c>
      <c r="O247">
        <v>31.312128255600001</v>
      </c>
      <c r="P247">
        <v>8.6344874361000006</v>
      </c>
      <c r="Q247">
        <v>69.926806450800001</v>
      </c>
      <c r="R247">
        <v>123.695377776</v>
      </c>
      <c r="S247">
        <v>3568.5436156256201</v>
      </c>
    </row>
    <row r="248" spans="1:19" ht="15" x14ac:dyDescent="0.25">
      <c r="A248" t="s">
        <v>421</v>
      </c>
      <c r="B248">
        <v>808.84793999999999</v>
      </c>
      <c r="C248">
        <v>495.76019600000001</v>
      </c>
      <c r="D248">
        <v>0.50432299999999997</v>
      </c>
      <c r="E248">
        <v>11.297670999999999</v>
      </c>
      <c r="F248">
        <v>128.00089199999999</v>
      </c>
      <c r="G248">
        <v>9.0834109999999999</v>
      </c>
      <c r="H248">
        <v>0</v>
      </c>
      <c r="I248">
        <v>10.329084999999999</v>
      </c>
      <c r="J248">
        <v>8.4415289999999992</v>
      </c>
      <c r="K248">
        <v>63.7134627040979</v>
      </c>
      <c r="L248">
        <v>0.1465562638</v>
      </c>
      <c r="M248">
        <v>3.2831031926000001</v>
      </c>
      <c r="N248">
        <v>94.387857760799903</v>
      </c>
      <c r="O248">
        <v>16.092170927600002</v>
      </c>
      <c r="P248">
        <v>0</v>
      </c>
      <c r="Q248">
        <v>33.075795986999999</v>
      </c>
      <c r="R248">
        <v>39.848237644500003</v>
      </c>
      <c r="S248">
        <v>1059.3951244804</v>
      </c>
    </row>
    <row r="249" spans="1:19" ht="15" x14ac:dyDescent="0.25">
      <c r="A249" t="s">
        <v>422</v>
      </c>
      <c r="B249">
        <v>3510.0830919999698</v>
      </c>
      <c r="C249">
        <v>1211.860111</v>
      </c>
      <c r="D249">
        <v>14.450839999999999</v>
      </c>
      <c r="E249">
        <v>83.390782999999999</v>
      </c>
      <c r="F249">
        <v>356.14560599999999</v>
      </c>
      <c r="G249">
        <v>33.972608999999999</v>
      </c>
      <c r="H249">
        <v>11.240569000000001</v>
      </c>
      <c r="I249">
        <v>40.950142999999997</v>
      </c>
      <c r="J249">
        <v>55.070056000000001</v>
      </c>
      <c r="K249">
        <v>88.561490315480995</v>
      </c>
      <c r="L249">
        <v>4.1994141039999997</v>
      </c>
      <c r="M249">
        <v>24.233361539800001</v>
      </c>
      <c r="N249">
        <v>262.62176986440102</v>
      </c>
      <c r="O249">
        <v>60.1858741044</v>
      </c>
      <c r="P249">
        <v>26.576077286699999</v>
      </c>
      <c r="Q249">
        <v>131.13054791459999</v>
      </c>
      <c r="R249">
        <v>259.95819934799999</v>
      </c>
      <c r="S249">
        <v>4367.5498264773496</v>
      </c>
    </row>
    <row r="250" spans="1:19" ht="15" x14ac:dyDescent="0.25">
      <c r="A250" t="s">
        <v>423</v>
      </c>
      <c r="B250">
        <v>9201.8680809999296</v>
      </c>
      <c r="C250">
        <v>3799.9865260000101</v>
      </c>
      <c r="D250">
        <v>534.54645900000105</v>
      </c>
      <c r="E250">
        <v>114.89742200000001</v>
      </c>
      <c r="F250">
        <v>919.13230899999996</v>
      </c>
      <c r="G250">
        <v>85.552104</v>
      </c>
      <c r="H250">
        <v>7.7953219999999996</v>
      </c>
      <c r="I250">
        <v>46.895927999999998</v>
      </c>
      <c r="J250">
        <v>124.90837000000001</v>
      </c>
      <c r="K250">
        <v>325.30690904583099</v>
      </c>
      <c r="L250">
        <v>155.3392009854</v>
      </c>
      <c r="M250">
        <v>33.389190833199997</v>
      </c>
      <c r="N250">
        <v>677.76816465659397</v>
      </c>
      <c r="O250">
        <v>151.56410744639999</v>
      </c>
      <c r="P250">
        <v>18.430479804600001</v>
      </c>
      <c r="Q250">
        <v>150.1701406416</v>
      </c>
      <c r="R250">
        <v>589.62996058500005</v>
      </c>
      <c r="S250">
        <v>11303.466234998599</v>
      </c>
    </row>
    <row r="251" spans="1:19" ht="15" x14ac:dyDescent="0.25">
      <c r="A251" t="s">
        <v>424</v>
      </c>
      <c r="B251">
        <v>14954.2557119999</v>
      </c>
      <c r="C251">
        <v>2830.7534679999999</v>
      </c>
      <c r="D251">
        <v>644.07179700000097</v>
      </c>
      <c r="E251">
        <v>196.59362400000001</v>
      </c>
      <c r="F251">
        <v>943.59838500000205</v>
      </c>
      <c r="G251">
        <v>87.577032000000003</v>
      </c>
      <c r="H251">
        <v>7.900938</v>
      </c>
      <c r="I251">
        <v>95.674599000000001</v>
      </c>
      <c r="J251">
        <v>185.571191</v>
      </c>
      <c r="K251">
        <v>111.746405587026</v>
      </c>
      <c r="L251">
        <v>187.167264208201</v>
      </c>
      <c r="M251">
        <v>57.1301071343999</v>
      </c>
      <c r="N251">
        <v>695.80944909899199</v>
      </c>
      <c r="O251">
        <v>155.15146989120001</v>
      </c>
      <c r="P251">
        <v>18.680187713399999</v>
      </c>
      <c r="Q251">
        <v>306.36920091780001</v>
      </c>
      <c r="R251">
        <v>875.988807115501</v>
      </c>
      <c r="S251">
        <v>17362.298603666401</v>
      </c>
    </row>
    <row r="252" spans="1:19" ht="15" x14ac:dyDescent="0.25">
      <c r="A252" t="s">
        <v>425</v>
      </c>
      <c r="B252">
        <v>1454.7495980000001</v>
      </c>
      <c r="C252">
        <v>480.06985300000002</v>
      </c>
      <c r="D252">
        <v>0.93392200000000003</v>
      </c>
      <c r="E252">
        <v>28.365082000000001</v>
      </c>
      <c r="F252">
        <v>126.841255</v>
      </c>
      <c r="G252">
        <v>8.9801190000000002</v>
      </c>
      <c r="H252">
        <v>2.3370639999999998</v>
      </c>
      <c r="I252">
        <v>14.204146</v>
      </c>
      <c r="J252">
        <v>21.505445999999999</v>
      </c>
      <c r="K252">
        <v>33.618459191439598</v>
      </c>
      <c r="L252">
        <v>0.27139773319999999</v>
      </c>
      <c r="M252">
        <v>8.2428928292000094</v>
      </c>
      <c r="N252">
        <v>93.5327414369998</v>
      </c>
      <c r="O252">
        <v>15.909178820399999</v>
      </c>
      <c r="P252">
        <v>5.5255204151999999</v>
      </c>
      <c r="Q252">
        <v>45.484516321199997</v>
      </c>
      <c r="R252">
        <v>101.516457843</v>
      </c>
      <c r="S252">
        <v>1758.85076259064</v>
      </c>
    </row>
    <row r="253" spans="1:19" ht="15" x14ac:dyDescent="0.25">
      <c r="A253" t="s">
        <v>426</v>
      </c>
      <c r="B253">
        <v>661.90742299999999</v>
      </c>
      <c r="C253">
        <v>644.63583300000005</v>
      </c>
      <c r="D253">
        <v>0</v>
      </c>
      <c r="E253">
        <v>6.1239249999999998</v>
      </c>
      <c r="F253">
        <v>83.707678000000001</v>
      </c>
      <c r="G253">
        <v>5.8345529999999997</v>
      </c>
      <c r="H253">
        <v>2</v>
      </c>
      <c r="I253">
        <v>2</v>
      </c>
      <c r="J253">
        <v>7.4370370000000001</v>
      </c>
      <c r="K253">
        <v>129.54208450052701</v>
      </c>
      <c r="L253">
        <v>0</v>
      </c>
      <c r="M253">
        <v>1.7796126050000001</v>
      </c>
      <c r="N253">
        <v>61.7260417572001</v>
      </c>
      <c r="O253">
        <v>10.336494094800001</v>
      </c>
      <c r="P253">
        <v>4.7286000000000001</v>
      </c>
      <c r="Q253">
        <v>6.4043999999999999</v>
      </c>
      <c r="R253">
        <v>35.1065331585</v>
      </c>
      <c r="S253">
        <v>911.53118911602803</v>
      </c>
    </row>
    <row r="254" spans="1:19" ht="15" x14ac:dyDescent="0.25">
      <c r="A254" t="s">
        <v>427</v>
      </c>
      <c r="B254">
        <v>2658.2830589999999</v>
      </c>
      <c r="C254">
        <v>630.954387</v>
      </c>
      <c r="D254">
        <v>0.50193100000000002</v>
      </c>
      <c r="E254">
        <v>41.878425</v>
      </c>
      <c r="F254">
        <v>205.03883200000001</v>
      </c>
      <c r="G254">
        <v>9.9394720000000003</v>
      </c>
      <c r="H254">
        <v>5</v>
      </c>
      <c r="I254">
        <v>9</v>
      </c>
      <c r="J254">
        <v>17.699377999999999</v>
      </c>
      <c r="K254">
        <v>30.936224825048601</v>
      </c>
      <c r="L254">
        <v>0.14586114859999999</v>
      </c>
      <c r="M254">
        <v>12.169870305</v>
      </c>
      <c r="N254">
        <v>151.19563471679999</v>
      </c>
      <c r="O254">
        <v>17.608768595200001</v>
      </c>
      <c r="P254">
        <v>11.8215</v>
      </c>
      <c r="Q254">
        <v>28.819800000000001</v>
      </c>
      <c r="R254">
        <v>83.549913849000006</v>
      </c>
      <c r="S254">
        <v>2994.5306324396502</v>
      </c>
    </row>
    <row r="255" spans="1:19" ht="15" x14ac:dyDescent="0.25">
      <c r="A255" t="s">
        <v>428</v>
      </c>
      <c r="B255">
        <v>2827.7701980000002</v>
      </c>
      <c r="C255">
        <v>876.76469599999905</v>
      </c>
      <c r="D255">
        <v>32.239426999999999</v>
      </c>
      <c r="E255">
        <v>31.045719999999999</v>
      </c>
      <c r="F255">
        <v>185.51689099999999</v>
      </c>
      <c r="G255">
        <v>21.400793</v>
      </c>
      <c r="H255">
        <v>1.3712260000000001</v>
      </c>
      <c r="I255">
        <v>18.150279000000001</v>
      </c>
      <c r="J255">
        <v>23.467914</v>
      </c>
      <c r="K255">
        <v>56.380509536386597</v>
      </c>
      <c r="L255">
        <v>9.3687774862000008</v>
      </c>
      <c r="M255">
        <v>9.0218862320000106</v>
      </c>
      <c r="N255">
        <v>136.80015542340001</v>
      </c>
      <c r="O255">
        <v>37.9136448788</v>
      </c>
      <c r="P255">
        <v>3.2419896318000001</v>
      </c>
      <c r="Q255">
        <v>58.120823413799997</v>
      </c>
      <c r="R255">
        <v>110.78028803700001</v>
      </c>
      <c r="S255">
        <v>3249.3982726393901</v>
      </c>
    </row>
    <row r="256" spans="1:19" ht="15" x14ac:dyDescent="0.25">
      <c r="A256" t="s">
        <v>429</v>
      </c>
      <c r="B256">
        <v>626.36918700000001</v>
      </c>
      <c r="C256">
        <v>324.74850600000002</v>
      </c>
      <c r="D256">
        <v>0</v>
      </c>
      <c r="E256">
        <v>11.240963000000001</v>
      </c>
      <c r="F256">
        <v>61.455786000000003</v>
      </c>
      <c r="G256">
        <v>11.98795</v>
      </c>
      <c r="H256">
        <v>2</v>
      </c>
      <c r="I256">
        <v>6</v>
      </c>
      <c r="J256">
        <v>6.8931690000000003</v>
      </c>
      <c r="K256">
        <v>35.672900556335101</v>
      </c>
      <c r="L256">
        <v>0</v>
      </c>
      <c r="M256">
        <v>3.2666238478</v>
      </c>
      <c r="N256">
        <v>45.317496596399998</v>
      </c>
      <c r="O256">
        <v>21.237852220000001</v>
      </c>
      <c r="P256">
        <v>4.7286000000000001</v>
      </c>
      <c r="Q256">
        <v>19.213200000000001</v>
      </c>
      <c r="R256">
        <v>32.5392042645</v>
      </c>
      <c r="S256">
        <v>788.34506448503498</v>
      </c>
    </row>
    <row r="257" spans="1:19" ht="15" x14ac:dyDescent="0.25">
      <c r="A257" t="s">
        <v>430</v>
      </c>
      <c r="B257">
        <v>1761.3621310000101</v>
      </c>
      <c r="C257">
        <v>594.11109799999997</v>
      </c>
      <c r="D257">
        <v>1.9489300000000001</v>
      </c>
      <c r="E257">
        <v>28.438780000000001</v>
      </c>
      <c r="F257">
        <v>187.69912199999999</v>
      </c>
      <c r="G257">
        <v>16.174704999999999</v>
      </c>
      <c r="H257">
        <v>0</v>
      </c>
      <c r="I257">
        <v>27.318742</v>
      </c>
      <c r="J257">
        <v>21.418942999999999</v>
      </c>
      <c r="K257">
        <v>42.324806036465503</v>
      </c>
      <c r="L257">
        <v>0.56635905799999997</v>
      </c>
      <c r="M257">
        <v>8.2643094680000004</v>
      </c>
      <c r="N257">
        <v>138.40933256279999</v>
      </c>
      <c r="O257">
        <v>28.655107378</v>
      </c>
      <c r="P257">
        <v>0</v>
      </c>
      <c r="Q257">
        <v>87.480075632400002</v>
      </c>
      <c r="R257">
        <v>101.1081204315</v>
      </c>
      <c r="S257">
        <v>2168.1702415671798</v>
      </c>
    </row>
    <row r="258" spans="1:19" ht="15" x14ac:dyDescent="0.25">
      <c r="A258" t="s">
        <v>431</v>
      </c>
      <c r="B258">
        <v>809.83763100000203</v>
      </c>
      <c r="C258">
        <v>284.91947099999999</v>
      </c>
      <c r="D258">
        <v>0</v>
      </c>
      <c r="E258">
        <v>19.570084999999999</v>
      </c>
      <c r="F258">
        <v>77.319163000000003</v>
      </c>
      <c r="G258">
        <v>8.8658819999999992</v>
      </c>
      <c r="H258">
        <v>1</v>
      </c>
      <c r="I258">
        <v>9.2320220000000006</v>
      </c>
      <c r="J258">
        <v>10.44</v>
      </c>
      <c r="K258">
        <v>21.378862347757401</v>
      </c>
      <c r="L258">
        <v>0</v>
      </c>
      <c r="M258">
        <v>5.687066701</v>
      </c>
      <c r="N258">
        <v>57.015150796199997</v>
      </c>
      <c r="O258">
        <v>15.7067965512</v>
      </c>
      <c r="P258">
        <v>2.3643000000000001</v>
      </c>
      <c r="Q258">
        <v>29.562780848399999</v>
      </c>
      <c r="R258">
        <v>49.282020000000003</v>
      </c>
      <c r="S258">
        <v>990.83460824455994</v>
      </c>
    </row>
    <row r="259" spans="1:19" ht="15" x14ac:dyDescent="0.25">
      <c r="A259" t="s">
        <v>432</v>
      </c>
      <c r="B259">
        <v>1168.5858579999999</v>
      </c>
      <c r="C259">
        <v>244.431173</v>
      </c>
      <c r="D259">
        <v>0</v>
      </c>
      <c r="E259">
        <v>21.300896999999999</v>
      </c>
      <c r="F259">
        <v>74.002016999999995</v>
      </c>
      <c r="G259">
        <v>6</v>
      </c>
      <c r="H259">
        <v>1</v>
      </c>
      <c r="I259">
        <v>4.1392059999999997</v>
      </c>
      <c r="J259">
        <v>11.133576</v>
      </c>
      <c r="K259">
        <v>10.7694833510569</v>
      </c>
      <c r="L259">
        <v>0</v>
      </c>
      <c r="M259">
        <v>6.1900406682</v>
      </c>
      <c r="N259">
        <v>54.569087335799999</v>
      </c>
      <c r="O259">
        <v>10.6296</v>
      </c>
      <c r="P259">
        <v>2.3643000000000001</v>
      </c>
      <c r="Q259">
        <v>13.2545654532</v>
      </c>
      <c r="R259">
        <v>52.556045507999997</v>
      </c>
      <c r="S259">
        <v>1318.9189803162601</v>
      </c>
    </row>
    <row r="260" spans="1:19" ht="15" x14ac:dyDescent="0.25">
      <c r="A260" t="s">
        <v>433</v>
      </c>
      <c r="B260">
        <v>1507.9345370000001</v>
      </c>
      <c r="C260">
        <v>547.43780300000003</v>
      </c>
      <c r="D260">
        <v>3.4865249999999999</v>
      </c>
      <c r="E260">
        <v>36.922364999999999</v>
      </c>
      <c r="F260">
        <v>157.87482399999999</v>
      </c>
      <c r="G260">
        <v>8.2973990000000004</v>
      </c>
      <c r="H260">
        <v>2</v>
      </c>
      <c r="I260">
        <v>12.579196</v>
      </c>
      <c r="J260">
        <v>19</v>
      </c>
      <c r="K260">
        <v>41.577775117388903</v>
      </c>
      <c r="L260">
        <v>1.013184165</v>
      </c>
      <c r="M260">
        <v>10.729639269</v>
      </c>
      <c r="N260">
        <v>116.4168952176</v>
      </c>
      <c r="O260">
        <v>14.6996720684</v>
      </c>
      <c r="P260">
        <v>4.7286000000000001</v>
      </c>
      <c r="Q260">
        <v>40.2811014312</v>
      </c>
      <c r="R260">
        <v>89.689499999999995</v>
      </c>
      <c r="S260">
        <v>1827.0709042685901</v>
      </c>
    </row>
    <row r="261" spans="1:19" ht="15" x14ac:dyDescent="0.25">
      <c r="A261" t="s">
        <v>434</v>
      </c>
      <c r="B261">
        <v>2859.2862249999998</v>
      </c>
      <c r="C261">
        <v>1715.7840209999999</v>
      </c>
      <c r="D261">
        <v>237.950211</v>
      </c>
      <c r="E261">
        <v>63.806046000000002</v>
      </c>
      <c r="F261">
        <v>297.11569600000001</v>
      </c>
      <c r="G261">
        <v>12.597780999999999</v>
      </c>
      <c r="H261">
        <v>2</v>
      </c>
      <c r="I261">
        <v>23.654440999999998</v>
      </c>
      <c r="J261">
        <v>25.520375999999999</v>
      </c>
      <c r="K261">
        <v>211.71305746812999</v>
      </c>
      <c r="L261">
        <v>69.148331316599794</v>
      </c>
      <c r="M261">
        <v>18.542036967600001</v>
      </c>
      <c r="N261">
        <v>219.0931142304</v>
      </c>
      <c r="O261">
        <v>22.318228819600002</v>
      </c>
      <c r="P261">
        <v>4.7286000000000001</v>
      </c>
      <c r="Q261">
        <v>75.746250970199995</v>
      </c>
      <c r="R261">
        <v>120.46893490799999</v>
      </c>
      <c r="S261">
        <v>3601.0447796805302</v>
      </c>
    </row>
    <row r="262" spans="1:19" ht="15" x14ac:dyDescent="0.25">
      <c r="A262" t="s">
        <v>435</v>
      </c>
      <c r="B262">
        <v>3156.7353309999999</v>
      </c>
      <c r="C262">
        <v>873.27373799999998</v>
      </c>
      <c r="D262">
        <v>8.9186350000000001</v>
      </c>
      <c r="E262">
        <v>55.804834999999997</v>
      </c>
      <c r="F262">
        <v>211.073803</v>
      </c>
      <c r="G262">
        <v>14.292318</v>
      </c>
      <c r="H262">
        <v>3</v>
      </c>
      <c r="I262">
        <v>43.678626000000001</v>
      </c>
      <c r="J262">
        <v>20.825254000000001</v>
      </c>
      <c r="K262">
        <v>50.176292833930397</v>
      </c>
      <c r="L262">
        <v>2.5917553309999999</v>
      </c>
      <c r="M262">
        <v>16.216885050999998</v>
      </c>
      <c r="N262">
        <v>155.6458223322</v>
      </c>
      <c r="O262">
        <v>25.320270568800002</v>
      </c>
      <c r="P262">
        <v>7.0929000000000002</v>
      </c>
      <c r="Q262">
        <v>139.8676961772</v>
      </c>
      <c r="R262">
        <v>98.305611506999995</v>
      </c>
      <c r="S262">
        <v>3651.9525648011299</v>
      </c>
    </row>
    <row r="263" spans="1:19" ht="15" x14ac:dyDescent="0.25">
      <c r="A263" t="s">
        <v>436</v>
      </c>
      <c r="B263">
        <v>1605.82348</v>
      </c>
      <c r="C263">
        <v>462.40866</v>
      </c>
      <c r="D263">
        <v>0</v>
      </c>
      <c r="E263">
        <v>44.454017999999998</v>
      </c>
      <c r="F263">
        <v>134.47308699999999</v>
      </c>
      <c r="G263">
        <v>6.036111</v>
      </c>
      <c r="H263">
        <v>1.86</v>
      </c>
      <c r="I263">
        <v>14.250401999999999</v>
      </c>
      <c r="J263">
        <v>23.021508000000001</v>
      </c>
      <c r="K263">
        <v>27.931716764434</v>
      </c>
      <c r="L263">
        <v>0</v>
      </c>
      <c r="M263">
        <v>12.9183376308</v>
      </c>
      <c r="N263">
        <v>99.160454353799906</v>
      </c>
      <c r="O263">
        <v>10.693574247600001</v>
      </c>
      <c r="P263">
        <v>4.3975980000000003</v>
      </c>
      <c r="Q263">
        <v>45.632637284399998</v>
      </c>
      <c r="R263">
        <v>108.67302851399999</v>
      </c>
      <c r="S263">
        <v>1915.23082679503</v>
      </c>
    </row>
    <row r="264" spans="1:19" ht="15" x14ac:dyDescent="0.25">
      <c r="A264" t="s">
        <v>437</v>
      </c>
      <c r="B264">
        <v>722.78326100000004</v>
      </c>
      <c r="C264">
        <v>221.95035799999999</v>
      </c>
      <c r="D264">
        <v>0</v>
      </c>
      <c r="E264">
        <v>18.444443</v>
      </c>
      <c r="F264">
        <v>98.139600999999999</v>
      </c>
      <c r="G264">
        <v>4.6114980000000001</v>
      </c>
      <c r="H264">
        <v>0</v>
      </c>
      <c r="I264">
        <v>10</v>
      </c>
      <c r="J264">
        <v>7.9558010000000001</v>
      </c>
      <c r="K264">
        <v>14.436699483902</v>
      </c>
      <c r="L264">
        <v>0</v>
      </c>
      <c r="M264">
        <v>5.3599551357999999</v>
      </c>
      <c r="N264">
        <v>72.368141777399998</v>
      </c>
      <c r="O264">
        <v>8.1697298568000001</v>
      </c>
      <c r="P264">
        <v>0</v>
      </c>
      <c r="Q264">
        <v>32.021999999999998</v>
      </c>
      <c r="R264">
        <v>37.555358620500002</v>
      </c>
      <c r="S264">
        <v>892.69514587440199</v>
      </c>
    </row>
    <row r="265" spans="1:19" ht="15" x14ac:dyDescent="0.25">
      <c r="A265" t="s">
        <v>438</v>
      </c>
      <c r="B265">
        <v>1858.922808</v>
      </c>
      <c r="C265">
        <v>700.99354800000003</v>
      </c>
      <c r="D265">
        <v>5.2241580000000001</v>
      </c>
      <c r="E265">
        <v>45.072462000000002</v>
      </c>
      <c r="F265">
        <v>139.68787800000001</v>
      </c>
      <c r="G265">
        <v>7.7726189999999997</v>
      </c>
      <c r="H265">
        <v>2</v>
      </c>
      <c r="I265">
        <v>26.924994000000002</v>
      </c>
      <c r="J265">
        <v>11.385861</v>
      </c>
      <c r="K265">
        <v>55.156384786939903</v>
      </c>
      <c r="L265">
        <v>1.5181403147999999</v>
      </c>
      <c r="M265">
        <v>13.098057457199999</v>
      </c>
      <c r="N265">
        <v>103.0058412372</v>
      </c>
      <c r="O265">
        <v>13.7699718204</v>
      </c>
      <c r="P265">
        <v>4.7286000000000001</v>
      </c>
      <c r="Q265">
        <v>86.219215786800007</v>
      </c>
      <c r="R265">
        <v>53.746956850499998</v>
      </c>
      <c r="S265">
        <v>2190.1659762538402</v>
      </c>
    </row>
    <row r="266" spans="1:19" ht="15" x14ac:dyDescent="0.25">
      <c r="A266" t="s">
        <v>439</v>
      </c>
      <c r="B266">
        <v>2214.7097220000101</v>
      </c>
      <c r="C266">
        <v>916.60711300000003</v>
      </c>
      <c r="D266">
        <v>4.8461749999999997</v>
      </c>
      <c r="E266">
        <v>40.897868000000003</v>
      </c>
      <c r="F266">
        <v>271.43724200000003</v>
      </c>
      <c r="G266">
        <v>27.176269999999999</v>
      </c>
      <c r="H266">
        <v>1.9287110000000001</v>
      </c>
      <c r="I266">
        <v>32.731110000000001</v>
      </c>
      <c r="J266">
        <v>31.025507000000001</v>
      </c>
      <c r="K266">
        <v>80.798146147790902</v>
      </c>
      <c r="L266">
        <v>1.4082984549999999</v>
      </c>
      <c r="M266">
        <v>11.8849204408</v>
      </c>
      <c r="N266">
        <v>200.1578222508</v>
      </c>
      <c r="O266">
        <v>48.145479932000001</v>
      </c>
      <c r="P266">
        <v>4.5600514173000004</v>
      </c>
      <c r="Q266">
        <v>104.811560442</v>
      </c>
      <c r="R266">
        <v>146.45590579349999</v>
      </c>
      <c r="S266">
        <v>2812.9319068792001</v>
      </c>
    </row>
    <row r="267" spans="1:19" ht="15" x14ac:dyDescent="0.25">
      <c r="A267" t="s">
        <v>440</v>
      </c>
      <c r="B267">
        <v>1528.04853</v>
      </c>
      <c r="C267">
        <v>539.53487099999995</v>
      </c>
      <c r="D267">
        <v>0</v>
      </c>
      <c r="E267">
        <v>22.144696</v>
      </c>
      <c r="F267">
        <v>185.89679000000001</v>
      </c>
      <c r="G267">
        <v>13.475959</v>
      </c>
      <c r="H267">
        <v>3</v>
      </c>
      <c r="I267">
        <v>15.191385</v>
      </c>
      <c r="J267">
        <v>14.001911</v>
      </c>
      <c r="K267">
        <v>40.359748902777703</v>
      </c>
      <c r="L267">
        <v>0</v>
      </c>
      <c r="M267">
        <v>6.4352486575999999</v>
      </c>
      <c r="N267">
        <v>137.08029294599999</v>
      </c>
      <c r="O267">
        <v>23.874008964400002</v>
      </c>
      <c r="P267">
        <v>7.0929000000000002</v>
      </c>
      <c r="Q267">
        <v>48.645853047000003</v>
      </c>
      <c r="R267">
        <v>66.096020875500002</v>
      </c>
      <c r="S267">
        <v>1857.6326033932801</v>
      </c>
    </row>
    <row r="268" spans="1:19" ht="15" x14ac:dyDescent="0.25">
      <c r="A268" t="s">
        <v>441</v>
      </c>
      <c r="B268">
        <v>1438.5853520000001</v>
      </c>
      <c r="C268">
        <v>563.18870000000004</v>
      </c>
      <c r="D268">
        <v>0</v>
      </c>
      <c r="E268">
        <v>30.18045</v>
      </c>
      <c r="F268">
        <v>157.33416299999999</v>
      </c>
      <c r="G268">
        <v>21.135670000000001</v>
      </c>
      <c r="H268">
        <v>0</v>
      </c>
      <c r="I268">
        <v>11</v>
      </c>
      <c r="J268">
        <v>18.507891999999998</v>
      </c>
      <c r="K268">
        <v>46.061831825472197</v>
      </c>
      <c r="L268">
        <v>0</v>
      </c>
      <c r="M268">
        <v>8.7704387700000002</v>
      </c>
      <c r="N268">
        <v>116.01821179620001</v>
      </c>
      <c r="O268">
        <v>37.443952971999998</v>
      </c>
      <c r="P268">
        <v>0</v>
      </c>
      <c r="Q268">
        <v>35.224200000000003</v>
      </c>
      <c r="R268">
        <v>87.366504186</v>
      </c>
      <c r="S268">
        <v>1769.47049154967</v>
      </c>
    </row>
    <row r="269" spans="1:19" ht="15" x14ac:dyDescent="0.25">
      <c r="A269" t="s">
        <v>442</v>
      </c>
      <c r="B269">
        <v>829.17465200000095</v>
      </c>
      <c r="C269">
        <v>435.695719</v>
      </c>
      <c r="D269">
        <v>0</v>
      </c>
      <c r="E269">
        <v>20.166896000000001</v>
      </c>
      <c r="F269">
        <v>119.56162399999999</v>
      </c>
      <c r="G269">
        <v>20.511291</v>
      </c>
      <c r="H269">
        <v>0</v>
      </c>
      <c r="I269">
        <v>4</v>
      </c>
      <c r="J269">
        <v>6</v>
      </c>
      <c r="K269">
        <v>48.395821431923601</v>
      </c>
      <c r="L269">
        <v>0</v>
      </c>
      <c r="M269">
        <v>5.8604999776</v>
      </c>
      <c r="N269">
        <v>88.164741537599895</v>
      </c>
      <c r="O269">
        <v>36.337803135599998</v>
      </c>
      <c r="P269">
        <v>0</v>
      </c>
      <c r="Q269">
        <v>12.8088</v>
      </c>
      <c r="R269">
        <v>28.323</v>
      </c>
      <c r="S269">
        <v>1049.0653180827201</v>
      </c>
    </row>
    <row r="270" spans="1:19" ht="15" x14ac:dyDescent="0.25">
      <c r="A270" t="s">
        <v>443</v>
      </c>
      <c r="B270">
        <v>2759.2353350000099</v>
      </c>
      <c r="C270">
        <v>1325.0161250000001</v>
      </c>
      <c r="D270">
        <v>6.3873150000000001</v>
      </c>
      <c r="E270">
        <v>42.108120999999997</v>
      </c>
      <c r="F270">
        <v>319.80886199999998</v>
      </c>
      <c r="G270">
        <v>39.188242000000002</v>
      </c>
      <c r="H270">
        <v>1</v>
      </c>
      <c r="I270">
        <v>33.719763999999998</v>
      </c>
      <c r="J270">
        <v>52.771071999999997</v>
      </c>
      <c r="K270">
        <v>136.71908935962099</v>
      </c>
      <c r="L270">
        <v>1.856153739</v>
      </c>
      <c r="M270">
        <v>12.236619962600001</v>
      </c>
      <c r="N270">
        <v>235.8270548388</v>
      </c>
      <c r="O270">
        <v>69.425889527199999</v>
      </c>
      <c r="P270">
        <v>2.3643000000000001</v>
      </c>
      <c r="Q270">
        <v>107.9774282808</v>
      </c>
      <c r="R270">
        <v>249.10584537599999</v>
      </c>
      <c r="S270">
        <v>3574.7477160840299</v>
      </c>
    </row>
    <row r="271" spans="1:19" ht="15" x14ac:dyDescent="0.25">
      <c r="A271" t="s">
        <v>444</v>
      </c>
      <c r="B271">
        <v>7966.1686939999599</v>
      </c>
      <c r="C271">
        <v>2723.0648100000099</v>
      </c>
      <c r="D271">
        <v>81.962943999999993</v>
      </c>
      <c r="E271">
        <v>173.48571100000001</v>
      </c>
      <c r="F271">
        <v>655.62308700000006</v>
      </c>
      <c r="G271">
        <v>73.561704000000006</v>
      </c>
      <c r="H271">
        <v>4.9339769999999996</v>
      </c>
      <c r="I271">
        <v>70.979519999999994</v>
      </c>
      <c r="J271">
        <v>94.447096000000002</v>
      </c>
      <c r="K271">
        <v>195.35109437547101</v>
      </c>
      <c r="L271">
        <v>23.818431526400001</v>
      </c>
      <c r="M271">
        <v>50.414947616599903</v>
      </c>
      <c r="N271">
        <v>483.45646435379598</v>
      </c>
      <c r="O271">
        <v>130.3219148064</v>
      </c>
      <c r="P271">
        <v>11.6654018211</v>
      </c>
      <c r="Q271">
        <v>227.29061894399999</v>
      </c>
      <c r="R271">
        <v>445.83751666799998</v>
      </c>
      <c r="S271">
        <v>9534.3250841117297</v>
      </c>
    </row>
    <row r="272" spans="1:19" ht="15" x14ac:dyDescent="0.25">
      <c r="A272" t="s">
        <v>445</v>
      </c>
      <c r="B272">
        <v>974.68956100000003</v>
      </c>
      <c r="C272">
        <v>375.84975100000003</v>
      </c>
      <c r="D272">
        <v>0</v>
      </c>
      <c r="E272">
        <v>10.782909999999999</v>
      </c>
      <c r="F272">
        <v>92.337142</v>
      </c>
      <c r="G272">
        <v>10.411115000000001</v>
      </c>
      <c r="H272">
        <v>2</v>
      </c>
      <c r="I272">
        <v>3.2661370000000001</v>
      </c>
      <c r="J272">
        <v>14</v>
      </c>
      <c r="K272">
        <v>30.922322795989</v>
      </c>
      <c r="L272">
        <v>0</v>
      </c>
      <c r="M272">
        <v>3.1335136459999999</v>
      </c>
      <c r="N272">
        <v>68.089408510799998</v>
      </c>
      <c r="O272">
        <v>18.444331334000001</v>
      </c>
      <c r="P272">
        <v>4.7286000000000001</v>
      </c>
      <c r="Q272">
        <v>10.458823901400001</v>
      </c>
      <c r="R272">
        <v>66.087000000000003</v>
      </c>
      <c r="S272">
        <v>1176.5535611881901</v>
      </c>
    </row>
    <row r="273" spans="1:19" ht="15" x14ac:dyDescent="0.25">
      <c r="A273" t="s">
        <v>446</v>
      </c>
      <c r="B273">
        <v>1554.8995239999999</v>
      </c>
      <c r="C273">
        <v>670.35910899999999</v>
      </c>
      <c r="D273">
        <v>1.9647859999999999</v>
      </c>
      <c r="E273">
        <v>40.687404000000001</v>
      </c>
      <c r="F273">
        <v>156.04896400000001</v>
      </c>
      <c r="G273">
        <v>19.185327000000001</v>
      </c>
      <c r="H273">
        <v>3</v>
      </c>
      <c r="I273">
        <v>20.910834999999999</v>
      </c>
      <c r="J273">
        <v>17.964786</v>
      </c>
      <c r="K273">
        <v>60.970428028526598</v>
      </c>
      <c r="L273">
        <v>0.57096681159999996</v>
      </c>
      <c r="M273">
        <v>11.823759602399999</v>
      </c>
      <c r="N273">
        <v>115.0705060536</v>
      </c>
      <c r="O273">
        <v>33.9887253132</v>
      </c>
      <c r="P273">
        <v>7.0929000000000002</v>
      </c>
      <c r="Q273">
        <v>66.960675836999997</v>
      </c>
      <c r="R273">
        <v>84.802772313000006</v>
      </c>
      <c r="S273">
        <v>1936.18025795933</v>
      </c>
    </row>
    <row r="274" spans="1:19" ht="15" x14ac:dyDescent="0.25">
      <c r="A274" t="s">
        <v>447</v>
      </c>
      <c r="B274">
        <v>1748.9353610000001</v>
      </c>
      <c r="C274">
        <v>363.029112</v>
      </c>
      <c r="D274">
        <v>0.57789900000000005</v>
      </c>
      <c r="E274">
        <v>37.203519</v>
      </c>
      <c r="F274">
        <v>135.05527499999999</v>
      </c>
      <c r="G274">
        <v>9.1884049999999995</v>
      </c>
      <c r="H274">
        <v>4</v>
      </c>
      <c r="I274">
        <v>13.040383</v>
      </c>
      <c r="J274">
        <v>14.087186000000001</v>
      </c>
      <c r="K274">
        <v>15.725882240739599</v>
      </c>
      <c r="L274">
        <v>0.16793744939999999</v>
      </c>
      <c r="M274">
        <v>10.8113426214</v>
      </c>
      <c r="N274">
        <v>99.589759784999799</v>
      </c>
      <c r="O274">
        <v>16.278178298</v>
      </c>
      <c r="P274">
        <v>9.4572000000000003</v>
      </c>
      <c r="Q274">
        <v>41.757914442599997</v>
      </c>
      <c r="R274">
        <v>66.498561512999999</v>
      </c>
      <c r="S274">
        <v>2009.22213735014</v>
      </c>
    </row>
    <row r="275" spans="1:19" ht="15" x14ac:dyDescent="0.25">
      <c r="A275" t="s">
        <v>448</v>
      </c>
      <c r="B275">
        <v>1273.629631</v>
      </c>
      <c r="C275">
        <v>640.54568700000004</v>
      </c>
      <c r="D275">
        <v>0</v>
      </c>
      <c r="E275">
        <v>53.899867999999998</v>
      </c>
      <c r="F275">
        <v>193.51495800000001</v>
      </c>
      <c r="G275">
        <v>13.132581999999999</v>
      </c>
      <c r="H275">
        <v>1</v>
      </c>
      <c r="I275">
        <v>10.123469</v>
      </c>
      <c r="J275">
        <v>11.141398000000001</v>
      </c>
      <c r="K275">
        <v>67.254308302227599</v>
      </c>
      <c r="L275">
        <v>0</v>
      </c>
      <c r="M275">
        <v>15.6633016408</v>
      </c>
      <c r="N275">
        <v>142.69793002919999</v>
      </c>
      <c r="O275">
        <v>23.265682271199999</v>
      </c>
      <c r="P275">
        <v>2.3643000000000001</v>
      </c>
      <c r="Q275">
        <v>32.417372431799997</v>
      </c>
      <c r="R275">
        <v>52.592969259</v>
      </c>
      <c r="S275">
        <v>1609.8854949342201</v>
      </c>
    </row>
    <row r="276" spans="1:19" ht="15" x14ac:dyDescent="0.25">
      <c r="A276" t="s">
        <v>449</v>
      </c>
      <c r="B276">
        <v>1801.062369</v>
      </c>
      <c r="C276">
        <v>718.70809299999996</v>
      </c>
      <c r="D276">
        <v>4</v>
      </c>
      <c r="E276">
        <v>52.882528000000001</v>
      </c>
      <c r="F276">
        <v>157.62604300000001</v>
      </c>
      <c r="G276">
        <v>11.178782</v>
      </c>
      <c r="H276">
        <v>0</v>
      </c>
      <c r="I276">
        <v>14.107601000000001</v>
      </c>
      <c r="J276">
        <v>14</v>
      </c>
      <c r="K276">
        <v>59.712981476912297</v>
      </c>
      <c r="L276">
        <v>1.1624000000000001</v>
      </c>
      <c r="M276">
        <v>15.3676626368</v>
      </c>
      <c r="N276">
        <v>116.2334441082</v>
      </c>
      <c r="O276">
        <v>19.804330191199998</v>
      </c>
      <c r="P276">
        <v>0</v>
      </c>
      <c r="Q276">
        <v>45.175359922200002</v>
      </c>
      <c r="R276">
        <v>66.087000000000003</v>
      </c>
      <c r="S276">
        <v>2124.6055473353099</v>
      </c>
    </row>
    <row r="277" spans="1:19" ht="15" x14ac:dyDescent="0.25">
      <c r="A277" t="s">
        <v>450</v>
      </c>
      <c r="B277">
        <v>1245.9401949999999</v>
      </c>
      <c r="C277">
        <v>440.37157300000001</v>
      </c>
      <c r="D277">
        <v>0</v>
      </c>
      <c r="E277">
        <v>37.251359000000001</v>
      </c>
      <c r="F277">
        <v>74.221046000000001</v>
      </c>
      <c r="G277">
        <v>6.0598479999999997</v>
      </c>
      <c r="H277">
        <v>1</v>
      </c>
      <c r="I277">
        <v>9</v>
      </c>
      <c r="J277">
        <v>10</v>
      </c>
      <c r="K277">
        <v>32.114501564425197</v>
      </c>
      <c r="L277">
        <v>0</v>
      </c>
      <c r="M277">
        <v>10.8252449254</v>
      </c>
      <c r="N277">
        <v>54.730599320400003</v>
      </c>
      <c r="O277">
        <v>10.735626716800001</v>
      </c>
      <c r="P277">
        <v>2.3643000000000001</v>
      </c>
      <c r="Q277">
        <v>28.819800000000001</v>
      </c>
      <c r="R277">
        <v>47.204999999999998</v>
      </c>
      <c r="S277">
        <v>1432.7352675270199</v>
      </c>
    </row>
    <row r="278" spans="1:19" ht="15" x14ac:dyDescent="0.25">
      <c r="A278" t="s">
        <v>451</v>
      </c>
      <c r="B278">
        <v>878.92661099999998</v>
      </c>
      <c r="C278">
        <v>846.78275599999995</v>
      </c>
      <c r="D278">
        <v>0</v>
      </c>
      <c r="E278">
        <v>17.920082000000001</v>
      </c>
      <c r="F278">
        <v>99.126687000000004</v>
      </c>
      <c r="G278">
        <v>9.4288439999999998</v>
      </c>
      <c r="H278">
        <v>0</v>
      </c>
      <c r="I278">
        <v>9.6422760000000007</v>
      </c>
      <c r="J278">
        <v>11.405816</v>
      </c>
      <c r="K278">
        <v>169.776933917957</v>
      </c>
      <c r="L278">
        <v>0</v>
      </c>
      <c r="M278">
        <v>5.2075758291999996</v>
      </c>
      <c r="N278">
        <v>73.096018993800001</v>
      </c>
      <c r="O278">
        <v>16.704140030400001</v>
      </c>
      <c r="P278">
        <v>0</v>
      </c>
      <c r="Q278">
        <v>30.876496207199999</v>
      </c>
      <c r="R278">
        <v>53.841154428000003</v>
      </c>
      <c r="S278">
        <v>1228.4289304065601</v>
      </c>
    </row>
    <row r="279" spans="1:19" ht="15" x14ac:dyDescent="0.25">
      <c r="A279" t="s">
        <v>452</v>
      </c>
      <c r="B279">
        <v>1154.16787</v>
      </c>
      <c r="C279">
        <v>413.15563900000001</v>
      </c>
      <c r="D279">
        <v>0</v>
      </c>
      <c r="E279">
        <v>31.11</v>
      </c>
      <c r="F279">
        <v>80.619746000000006</v>
      </c>
      <c r="G279">
        <v>6.2994839999999996</v>
      </c>
      <c r="H279">
        <v>0</v>
      </c>
      <c r="I279">
        <v>6</v>
      </c>
      <c r="J279">
        <v>13.369035</v>
      </c>
      <c r="K279">
        <v>30.7158008680851</v>
      </c>
      <c r="L279">
        <v>0</v>
      </c>
      <c r="M279">
        <v>9.0405660000000001</v>
      </c>
      <c r="N279">
        <v>59.449000700399999</v>
      </c>
      <c r="O279">
        <v>11.160165854400001</v>
      </c>
      <c r="P279">
        <v>0</v>
      </c>
      <c r="Q279">
        <v>19.213200000000001</v>
      </c>
      <c r="R279">
        <v>63.108529717499998</v>
      </c>
      <c r="S279">
        <v>1346.8551331403801</v>
      </c>
    </row>
    <row r="280" spans="1:19" ht="15" x14ac:dyDescent="0.25">
      <c r="A280" t="s">
        <v>453</v>
      </c>
      <c r="B280">
        <v>1210.909938</v>
      </c>
      <c r="C280">
        <v>646.32603800000004</v>
      </c>
      <c r="D280">
        <v>0</v>
      </c>
      <c r="E280">
        <v>26.767562999999999</v>
      </c>
      <c r="F280">
        <v>92.881114999999994</v>
      </c>
      <c r="G280">
        <v>11.119429999999999</v>
      </c>
      <c r="H280">
        <v>0</v>
      </c>
      <c r="I280">
        <v>6</v>
      </c>
      <c r="J280">
        <v>19.120032999999999</v>
      </c>
      <c r="K280">
        <v>71.981192453944999</v>
      </c>
      <c r="L280">
        <v>0</v>
      </c>
      <c r="M280">
        <v>7.7786538077999996</v>
      </c>
      <c r="N280">
        <v>68.490534201000003</v>
      </c>
      <c r="O280">
        <v>19.699182188000002</v>
      </c>
      <c r="P280">
        <v>0</v>
      </c>
      <c r="Q280">
        <v>19.213200000000001</v>
      </c>
      <c r="R280">
        <v>90.256115776499996</v>
      </c>
      <c r="S280">
        <v>1488.3288164272501</v>
      </c>
    </row>
    <row r="281" spans="1:19" ht="15" x14ac:dyDescent="0.25">
      <c r="A281" t="s">
        <v>454</v>
      </c>
      <c r="B281">
        <v>1983.4983569999999</v>
      </c>
      <c r="C281">
        <v>1016.947528</v>
      </c>
      <c r="D281">
        <v>0</v>
      </c>
      <c r="E281">
        <v>54.771538</v>
      </c>
      <c r="F281">
        <v>181.188177</v>
      </c>
      <c r="G281">
        <v>7.4072420000000001</v>
      </c>
      <c r="H281">
        <v>2</v>
      </c>
      <c r="I281">
        <v>11</v>
      </c>
      <c r="J281">
        <v>22.300388999999999</v>
      </c>
      <c r="K281">
        <v>107.47940466482299</v>
      </c>
      <c r="L281">
        <v>0</v>
      </c>
      <c r="M281">
        <v>15.9166089428</v>
      </c>
      <c r="N281">
        <v>133.60816171979999</v>
      </c>
      <c r="O281">
        <v>13.1226699272</v>
      </c>
      <c r="P281">
        <v>4.7286000000000001</v>
      </c>
      <c r="Q281">
        <v>35.224200000000003</v>
      </c>
      <c r="R281">
        <v>105.26898627449999</v>
      </c>
      <c r="S281">
        <v>2398.8469885291202</v>
      </c>
    </row>
    <row r="282" spans="1:19" ht="15" x14ac:dyDescent="0.25">
      <c r="A282" t="s">
        <v>455</v>
      </c>
      <c r="B282">
        <v>634.28904799999998</v>
      </c>
      <c r="C282">
        <v>262.90936099999999</v>
      </c>
      <c r="D282">
        <v>0</v>
      </c>
      <c r="E282">
        <v>28.915932000000002</v>
      </c>
      <c r="F282">
        <v>71.559639000000004</v>
      </c>
      <c r="G282">
        <v>4.7127850000000002</v>
      </c>
      <c r="H282">
        <v>0</v>
      </c>
      <c r="I282">
        <v>5</v>
      </c>
      <c r="J282">
        <v>6</v>
      </c>
      <c r="K282">
        <v>22.707870428171098</v>
      </c>
      <c r="L282">
        <v>0</v>
      </c>
      <c r="M282">
        <v>8.4029698392000096</v>
      </c>
      <c r="N282">
        <v>52.768077798600103</v>
      </c>
      <c r="O282">
        <v>8.3491699060000002</v>
      </c>
      <c r="P282">
        <v>0</v>
      </c>
      <c r="Q282">
        <v>16.010999999999999</v>
      </c>
      <c r="R282">
        <v>28.323</v>
      </c>
      <c r="S282">
        <v>770.85113597197096</v>
      </c>
    </row>
    <row r="283" spans="1:19" ht="15" x14ac:dyDescent="0.25">
      <c r="A283" t="s">
        <v>456</v>
      </c>
      <c r="B283">
        <v>905.16852099999699</v>
      </c>
      <c r="C283">
        <v>315.66732499999898</v>
      </c>
      <c r="D283">
        <v>0</v>
      </c>
      <c r="E283">
        <v>18.356218999999999</v>
      </c>
      <c r="F283">
        <v>89.081963999999999</v>
      </c>
      <c r="G283">
        <v>6.0493079999999999</v>
      </c>
      <c r="H283">
        <v>0</v>
      </c>
      <c r="I283">
        <v>4.6156059999999997</v>
      </c>
      <c r="J283">
        <v>11.817681</v>
      </c>
      <c r="K283">
        <v>22.8226199170449</v>
      </c>
      <c r="L283">
        <v>0</v>
      </c>
      <c r="M283">
        <v>5.3343172414</v>
      </c>
      <c r="N283">
        <v>65.689040253600098</v>
      </c>
      <c r="O283">
        <v>10.7169540528</v>
      </c>
      <c r="P283">
        <v>0</v>
      </c>
      <c r="Q283">
        <v>14.780093533200001</v>
      </c>
      <c r="R283">
        <v>55.785363160499998</v>
      </c>
      <c r="S283">
        <v>1080.2969091585401</v>
      </c>
    </row>
    <row r="284" spans="1:19" ht="15" x14ac:dyDescent="0.25">
      <c r="A284" t="s">
        <v>457</v>
      </c>
      <c r="B284">
        <v>1077.404849</v>
      </c>
      <c r="C284">
        <v>368.87440700000002</v>
      </c>
      <c r="D284">
        <v>1.7432430000000001</v>
      </c>
      <c r="E284">
        <v>42.616892</v>
      </c>
      <c r="F284">
        <v>103.132104</v>
      </c>
      <c r="G284">
        <v>5.8829010000000004</v>
      </c>
      <c r="H284">
        <v>0</v>
      </c>
      <c r="I284">
        <v>10.469720000000001</v>
      </c>
      <c r="J284">
        <v>9.4654559999999996</v>
      </c>
      <c r="K284">
        <v>26.722994856743099</v>
      </c>
      <c r="L284">
        <v>0.50658641579999997</v>
      </c>
      <c r="M284">
        <v>12.3844688152</v>
      </c>
      <c r="N284">
        <v>76.049613489600006</v>
      </c>
      <c r="O284">
        <v>10.422147411599999</v>
      </c>
      <c r="P284">
        <v>0</v>
      </c>
      <c r="Q284">
        <v>33.526137384000002</v>
      </c>
      <c r="R284">
        <v>44.681685047999999</v>
      </c>
      <c r="S284">
        <v>1281.6984824209401</v>
      </c>
    </row>
    <row r="285" spans="1:19" ht="15" x14ac:dyDescent="0.25">
      <c r="A285" t="s">
        <v>458</v>
      </c>
      <c r="B285">
        <v>744.65999799999997</v>
      </c>
      <c r="C285">
        <v>136.00859</v>
      </c>
      <c r="D285">
        <v>2</v>
      </c>
      <c r="E285">
        <v>7.9131819999999999</v>
      </c>
      <c r="F285">
        <v>42.406194999999997</v>
      </c>
      <c r="G285">
        <v>6</v>
      </c>
      <c r="H285">
        <v>1</v>
      </c>
      <c r="I285">
        <v>2</v>
      </c>
      <c r="J285">
        <v>5.841704</v>
      </c>
      <c r="K285">
        <v>5.1020697331847602</v>
      </c>
      <c r="L285">
        <v>0.58120000000000005</v>
      </c>
      <c r="M285">
        <v>2.2995706891999999</v>
      </c>
      <c r="N285">
        <v>31.270328193000001</v>
      </c>
      <c r="O285">
        <v>10.6296</v>
      </c>
      <c r="P285">
        <v>2.3643000000000001</v>
      </c>
      <c r="Q285">
        <v>6.4043999999999999</v>
      </c>
      <c r="R285">
        <v>27.575763731999999</v>
      </c>
      <c r="S285">
        <v>830.88723034738496</v>
      </c>
    </row>
    <row r="286" spans="1:19" ht="15" x14ac:dyDescent="0.25">
      <c r="A286" t="s">
        <v>459</v>
      </c>
      <c r="B286">
        <v>1071.233277</v>
      </c>
      <c r="C286">
        <v>81.05274</v>
      </c>
      <c r="D286">
        <v>3.5618829999999999</v>
      </c>
      <c r="E286">
        <v>25.865670999999999</v>
      </c>
      <c r="F286">
        <v>52.708019999999998</v>
      </c>
      <c r="G286">
        <v>8.4836729999999996</v>
      </c>
      <c r="H286">
        <v>0</v>
      </c>
      <c r="I286">
        <v>10</v>
      </c>
      <c r="J286">
        <v>12</v>
      </c>
      <c r="K286">
        <v>1.29320803141732</v>
      </c>
      <c r="L286">
        <v>1.0350831998000001</v>
      </c>
      <c r="M286">
        <v>7.5165639926000001</v>
      </c>
      <c r="N286">
        <v>38.866893947999998</v>
      </c>
      <c r="O286">
        <v>15.029675086799999</v>
      </c>
      <c r="P286">
        <v>0</v>
      </c>
      <c r="Q286">
        <v>32.021999999999998</v>
      </c>
      <c r="R286">
        <v>56.646000000000001</v>
      </c>
      <c r="S286">
        <v>1223.64270125862</v>
      </c>
    </row>
    <row r="287" spans="1:19" ht="15" x14ac:dyDescent="0.25">
      <c r="A287" t="s">
        <v>460</v>
      </c>
      <c r="B287">
        <v>3568.8973389999901</v>
      </c>
      <c r="C287">
        <v>566.96637199999998</v>
      </c>
      <c r="D287">
        <v>15.464486000000001</v>
      </c>
      <c r="E287">
        <v>50.875261999999999</v>
      </c>
      <c r="F287">
        <v>285.195379</v>
      </c>
      <c r="G287">
        <v>17.237494999999999</v>
      </c>
      <c r="H287">
        <v>1</v>
      </c>
      <c r="I287">
        <v>19.624278</v>
      </c>
      <c r="J287">
        <v>68.377268000000001</v>
      </c>
      <c r="K287">
        <v>18.936195939603</v>
      </c>
      <c r="L287">
        <v>4.4939796316000002</v>
      </c>
      <c r="M287">
        <v>14.7843511372</v>
      </c>
      <c r="N287">
        <v>210.30307247459999</v>
      </c>
      <c r="O287">
        <v>30.537946141999999</v>
      </c>
      <c r="P287">
        <v>2.3643000000000001</v>
      </c>
      <c r="Q287">
        <v>62.8408630116</v>
      </c>
      <c r="R287">
        <v>322.77489359399999</v>
      </c>
      <c r="S287">
        <v>4235.9329409306001</v>
      </c>
    </row>
    <row r="288" spans="1:19" ht="15" x14ac:dyDescent="0.25">
      <c r="A288" t="s">
        <v>461</v>
      </c>
      <c r="B288">
        <v>1963.6254200000001</v>
      </c>
      <c r="C288">
        <v>226.83129600000001</v>
      </c>
      <c r="D288">
        <v>27.267109000000001</v>
      </c>
      <c r="E288">
        <v>25.160644000000001</v>
      </c>
      <c r="F288">
        <v>174.141459</v>
      </c>
      <c r="G288">
        <v>12.874750000000001</v>
      </c>
      <c r="H288">
        <v>2</v>
      </c>
      <c r="I288">
        <v>22.681481000000002</v>
      </c>
      <c r="J288">
        <v>33.832450999999999</v>
      </c>
      <c r="K288">
        <v>5.6597659173922299</v>
      </c>
      <c r="L288">
        <v>7.9238218754000096</v>
      </c>
      <c r="M288">
        <v>7.3116831464000001</v>
      </c>
      <c r="N288">
        <v>128.41191186660001</v>
      </c>
      <c r="O288">
        <v>22.808907099999999</v>
      </c>
      <c r="P288">
        <v>4.7286000000000001</v>
      </c>
      <c r="Q288">
        <v>72.630638458199996</v>
      </c>
      <c r="R288">
        <v>159.70608494550001</v>
      </c>
      <c r="S288">
        <v>2372.8068333094898</v>
      </c>
    </row>
    <row r="289" spans="1:19" ht="15" x14ac:dyDescent="0.25">
      <c r="A289" t="s">
        <v>462</v>
      </c>
      <c r="B289">
        <v>771.07142199999896</v>
      </c>
      <c r="C289">
        <v>447.82383399999998</v>
      </c>
      <c r="D289">
        <v>7.4939200000000001</v>
      </c>
      <c r="E289">
        <v>17.213214000000001</v>
      </c>
      <c r="F289">
        <v>70.628151000000003</v>
      </c>
      <c r="G289">
        <v>5.8940299999999999</v>
      </c>
      <c r="H289">
        <v>0</v>
      </c>
      <c r="I289">
        <v>12.628842000000001</v>
      </c>
      <c r="J289">
        <v>17.342943999999999</v>
      </c>
      <c r="K289">
        <v>54.122222331289898</v>
      </c>
      <c r="L289">
        <v>2.1777331520000001</v>
      </c>
      <c r="M289">
        <v>5.0021599883999999</v>
      </c>
      <c r="N289">
        <v>52.0811985474</v>
      </c>
      <c r="O289">
        <v>10.441863548000001</v>
      </c>
      <c r="P289">
        <v>0</v>
      </c>
      <c r="Q289">
        <v>40.440077852400002</v>
      </c>
      <c r="R289">
        <v>81.867367152</v>
      </c>
      <c r="S289">
        <v>1017.20404457149</v>
      </c>
    </row>
    <row r="290" spans="1:19" ht="15" x14ac:dyDescent="0.25">
      <c r="A290" t="s">
        <v>463</v>
      </c>
      <c r="B290">
        <v>4507.5181409999996</v>
      </c>
      <c r="C290">
        <v>433.77091300000001</v>
      </c>
      <c r="D290">
        <v>70.312066000000002</v>
      </c>
      <c r="E290">
        <v>43.23706</v>
      </c>
      <c r="F290">
        <v>270.642672</v>
      </c>
      <c r="G290">
        <v>44.143980999999997</v>
      </c>
      <c r="H290">
        <v>3</v>
      </c>
      <c r="I290">
        <v>23.947977000000002</v>
      </c>
      <c r="J290">
        <v>71.796121999999997</v>
      </c>
      <c r="K290">
        <v>8.7473156835621193</v>
      </c>
      <c r="L290">
        <v>20.4326863796</v>
      </c>
      <c r="M290">
        <v>12.564689636000001</v>
      </c>
      <c r="N290">
        <v>199.57190633280001</v>
      </c>
      <c r="O290">
        <v>78.205476739600002</v>
      </c>
      <c r="P290">
        <v>7.0929000000000002</v>
      </c>
      <c r="Q290">
        <v>76.686211949400004</v>
      </c>
      <c r="R290">
        <v>338.91359390100001</v>
      </c>
      <c r="S290">
        <v>5249.7329216219596</v>
      </c>
    </row>
    <row r="291" spans="1:19" ht="15" x14ac:dyDescent="0.25">
      <c r="A291" t="s">
        <v>464</v>
      </c>
      <c r="B291">
        <v>763.74661500000002</v>
      </c>
      <c r="C291">
        <v>221.86900700000001</v>
      </c>
      <c r="D291">
        <v>0</v>
      </c>
      <c r="E291">
        <v>23.846968</v>
      </c>
      <c r="F291">
        <v>53.248395000000002</v>
      </c>
      <c r="G291">
        <v>6.3405750000000003</v>
      </c>
      <c r="H291">
        <v>1</v>
      </c>
      <c r="I291">
        <v>1.162512</v>
      </c>
      <c r="J291">
        <v>1</v>
      </c>
      <c r="K291">
        <v>13.300980411354599</v>
      </c>
      <c r="L291">
        <v>0</v>
      </c>
      <c r="M291">
        <v>6.9299289008000002</v>
      </c>
      <c r="N291">
        <v>39.265366473</v>
      </c>
      <c r="O291">
        <v>11.232962669999999</v>
      </c>
      <c r="P291">
        <v>2.3643000000000001</v>
      </c>
      <c r="Q291">
        <v>3.7225959263999999</v>
      </c>
      <c r="R291">
        <v>4.7205000000000004</v>
      </c>
      <c r="S291">
        <v>845.28324938155504</v>
      </c>
    </row>
    <row r="292" spans="1:19" ht="15" x14ac:dyDescent="0.25">
      <c r="A292" t="s">
        <v>465</v>
      </c>
      <c r="B292">
        <v>1117.9898459999999</v>
      </c>
      <c r="C292">
        <v>251.22110000000001</v>
      </c>
      <c r="D292">
        <v>1</v>
      </c>
      <c r="E292">
        <v>16</v>
      </c>
      <c r="F292">
        <v>56.184289</v>
      </c>
      <c r="G292">
        <v>4.2971510000000004</v>
      </c>
      <c r="H292">
        <v>0.86</v>
      </c>
      <c r="I292">
        <v>7</v>
      </c>
      <c r="J292">
        <v>6</v>
      </c>
      <c r="K292">
        <v>11.7053671784504</v>
      </c>
      <c r="L292">
        <v>0.29060000000000002</v>
      </c>
      <c r="M292">
        <v>4.6496000000000004</v>
      </c>
      <c r="N292">
        <v>41.430294708600002</v>
      </c>
      <c r="O292">
        <v>7.6128327116000003</v>
      </c>
      <c r="P292">
        <v>2.0332979999999998</v>
      </c>
      <c r="Q292">
        <v>22.415400000000002</v>
      </c>
      <c r="R292">
        <v>28.323</v>
      </c>
      <c r="S292">
        <v>1236.45023859865</v>
      </c>
    </row>
    <row r="293" spans="1:19" ht="15" x14ac:dyDescent="0.25">
      <c r="A293" t="s">
        <v>466</v>
      </c>
      <c r="B293">
        <v>605.75140899999997</v>
      </c>
      <c r="C293">
        <v>113.574039</v>
      </c>
      <c r="D293">
        <v>1.241107</v>
      </c>
      <c r="E293">
        <v>5.2411070000000004</v>
      </c>
      <c r="F293">
        <v>31.480005999999999</v>
      </c>
      <c r="G293">
        <v>6.7767410000000003</v>
      </c>
      <c r="H293">
        <v>0</v>
      </c>
      <c r="I293">
        <v>0</v>
      </c>
      <c r="J293">
        <v>1</v>
      </c>
      <c r="K293">
        <v>4.5121602900391498</v>
      </c>
      <c r="L293">
        <v>0.3606656942</v>
      </c>
      <c r="M293">
        <v>1.5230656942</v>
      </c>
      <c r="N293">
        <v>23.213356424400001</v>
      </c>
      <c r="O293">
        <v>12.0056743556</v>
      </c>
      <c r="P293">
        <v>0</v>
      </c>
      <c r="Q293">
        <v>0</v>
      </c>
      <c r="R293">
        <v>4.7205000000000004</v>
      </c>
      <c r="S293">
        <v>652.08683145843895</v>
      </c>
    </row>
    <row r="294" spans="1:19" ht="15" x14ac:dyDescent="0.25">
      <c r="A294" t="s">
        <v>467</v>
      </c>
      <c r="B294">
        <v>629.95007299999997</v>
      </c>
      <c r="C294">
        <v>311.23265500000002</v>
      </c>
      <c r="D294">
        <v>7.564362</v>
      </c>
      <c r="E294">
        <v>23.496005</v>
      </c>
      <c r="F294">
        <v>28.525461</v>
      </c>
      <c r="G294">
        <v>15.222267</v>
      </c>
      <c r="H294">
        <v>0.87</v>
      </c>
      <c r="I294">
        <v>7.3064590000000003</v>
      </c>
      <c r="J294">
        <v>5</v>
      </c>
      <c r="K294">
        <v>32.907882495186001</v>
      </c>
      <c r="L294">
        <v>2.1982035972</v>
      </c>
      <c r="M294">
        <v>6.8279390529999997</v>
      </c>
      <c r="N294">
        <v>21.034674941399999</v>
      </c>
      <c r="O294">
        <v>26.9677682172</v>
      </c>
      <c r="P294">
        <v>2.0569410000000001</v>
      </c>
      <c r="Q294">
        <v>23.396743009800002</v>
      </c>
      <c r="R294">
        <v>23.602499999999999</v>
      </c>
      <c r="S294">
        <v>768.94272531378601</v>
      </c>
    </row>
    <row r="295" spans="1:19" ht="15" x14ac:dyDescent="0.25">
      <c r="A295" t="s">
        <v>468</v>
      </c>
      <c r="B295">
        <v>808.199343</v>
      </c>
      <c r="C295">
        <v>288.97243700000001</v>
      </c>
      <c r="D295">
        <v>0</v>
      </c>
      <c r="E295">
        <v>11</v>
      </c>
      <c r="F295">
        <v>60.633057000000001</v>
      </c>
      <c r="G295">
        <v>3.6138189999999999</v>
      </c>
      <c r="H295">
        <v>0</v>
      </c>
      <c r="I295">
        <v>4</v>
      </c>
      <c r="J295">
        <v>5.5520589999999999</v>
      </c>
      <c r="K295">
        <v>21.277909961566401</v>
      </c>
      <c r="L295">
        <v>0</v>
      </c>
      <c r="M295">
        <v>3.1966000000000001</v>
      </c>
      <c r="N295">
        <v>44.710816231800003</v>
      </c>
      <c r="O295">
        <v>6.4022417404</v>
      </c>
      <c r="P295">
        <v>0</v>
      </c>
      <c r="Q295">
        <v>12.8088</v>
      </c>
      <c r="R295">
        <v>26.208494509499999</v>
      </c>
      <c r="S295">
        <v>922.80420544326603</v>
      </c>
    </row>
    <row r="296" spans="1:19" ht="15" x14ac:dyDescent="0.25">
      <c r="A296" t="s">
        <v>469</v>
      </c>
      <c r="B296">
        <v>708.45108400000095</v>
      </c>
      <c r="C296">
        <v>164.21268499999999</v>
      </c>
      <c r="D296">
        <v>0</v>
      </c>
      <c r="E296">
        <v>11.694219</v>
      </c>
      <c r="F296">
        <v>29.276852999999999</v>
      </c>
      <c r="G296">
        <v>8.7901999999999994E-2</v>
      </c>
      <c r="H296">
        <v>0</v>
      </c>
      <c r="I296">
        <v>0</v>
      </c>
      <c r="J296">
        <v>2.7863910000000001</v>
      </c>
      <c r="K296">
        <v>7.7828000986467796</v>
      </c>
      <c r="L296">
        <v>0</v>
      </c>
      <c r="M296">
        <v>3.3983400414</v>
      </c>
      <c r="N296">
        <v>21.5887514022</v>
      </c>
      <c r="O296">
        <v>0.15572718320000001</v>
      </c>
      <c r="P296">
        <v>0</v>
      </c>
      <c r="Q296">
        <v>0</v>
      </c>
      <c r="R296">
        <v>13.1531587155</v>
      </c>
      <c r="S296">
        <v>754.52986144094803</v>
      </c>
    </row>
    <row r="297" spans="1:19" ht="15" x14ac:dyDescent="0.25">
      <c r="A297" t="s">
        <v>470</v>
      </c>
      <c r="B297">
        <v>997.903457</v>
      </c>
      <c r="C297">
        <v>333.58711899999997</v>
      </c>
      <c r="D297">
        <v>7.3898799999999998</v>
      </c>
      <c r="E297">
        <v>21</v>
      </c>
      <c r="F297">
        <v>89.024332999999999</v>
      </c>
      <c r="G297">
        <v>13.001590999999999</v>
      </c>
      <c r="H297">
        <v>1</v>
      </c>
      <c r="I297">
        <v>2.6919420000000001</v>
      </c>
      <c r="J297">
        <v>15</v>
      </c>
      <c r="K297">
        <v>23.416556507809599</v>
      </c>
      <c r="L297">
        <v>2.1474991280000002</v>
      </c>
      <c r="M297">
        <v>6.1025999999999998</v>
      </c>
      <c r="N297">
        <v>65.646543154200103</v>
      </c>
      <c r="O297">
        <v>23.033618615599998</v>
      </c>
      <c r="P297">
        <v>2.3643000000000001</v>
      </c>
      <c r="Q297">
        <v>8.6201366723999993</v>
      </c>
      <c r="R297">
        <v>70.807500000000005</v>
      </c>
      <c r="S297">
        <v>1200.04221107801</v>
      </c>
    </row>
    <row r="298" spans="1:19" ht="15" x14ac:dyDescent="0.25">
      <c r="A298" t="s">
        <v>471</v>
      </c>
      <c r="B298">
        <v>1094.9142589999999</v>
      </c>
      <c r="C298">
        <v>248.253152</v>
      </c>
      <c r="D298">
        <v>0</v>
      </c>
      <c r="E298">
        <v>11.820797000000001</v>
      </c>
      <c r="F298">
        <v>93.197911000000005</v>
      </c>
      <c r="G298">
        <v>6</v>
      </c>
      <c r="H298">
        <v>0</v>
      </c>
      <c r="I298">
        <v>2</v>
      </c>
      <c r="J298">
        <v>8.8699100000000008</v>
      </c>
      <c r="K298">
        <v>11.4022525065539</v>
      </c>
      <c r="L298">
        <v>0</v>
      </c>
      <c r="M298">
        <v>3.4351236082000001</v>
      </c>
      <c r="N298">
        <v>68.724139571400002</v>
      </c>
      <c r="O298">
        <v>10.6296</v>
      </c>
      <c r="P298">
        <v>0</v>
      </c>
      <c r="Q298">
        <v>6.4043999999999999</v>
      </c>
      <c r="R298">
        <v>41.870410155000002</v>
      </c>
      <c r="S298">
        <v>1237.3801848411499</v>
      </c>
    </row>
    <row r="299" spans="1:19" ht="15" x14ac:dyDescent="0.25">
      <c r="A299" t="s">
        <v>472</v>
      </c>
      <c r="B299">
        <v>3562.9948369999902</v>
      </c>
      <c r="C299">
        <v>515.32707600000003</v>
      </c>
      <c r="D299">
        <v>20.000116999999999</v>
      </c>
      <c r="E299">
        <v>46.481228999999999</v>
      </c>
      <c r="F299">
        <v>224.66533100000001</v>
      </c>
      <c r="G299">
        <v>21.458176000000002</v>
      </c>
      <c r="H299">
        <v>1</v>
      </c>
      <c r="I299">
        <v>17</v>
      </c>
      <c r="J299">
        <v>38.231214999999999</v>
      </c>
      <c r="K299">
        <v>15.553425230930101</v>
      </c>
      <c r="L299">
        <v>5.8120340001999997</v>
      </c>
      <c r="M299">
        <v>13.5074451474</v>
      </c>
      <c r="N299">
        <v>165.6682150794</v>
      </c>
      <c r="O299">
        <v>38.0153046016</v>
      </c>
      <c r="P299">
        <v>2.3643000000000001</v>
      </c>
      <c r="Q299">
        <v>54.437399999999997</v>
      </c>
      <c r="R299">
        <v>180.47045040750001</v>
      </c>
      <c r="S299">
        <v>4038.8234114670199</v>
      </c>
    </row>
    <row r="300" spans="1:19" ht="15" x14ac:dyDescent="0.25">
      <c r="A300" t="s">
        <v>473</v>
      </c>
      <c r="B300">
        <v>2164.274269</v>
      </c>
      <c r="C300">
        <v>436.98534699999999</v>
      </c>
      <c r="D300">
        <v>7.4791759999999998</v>
      </c>
      <c r="E300">
        <v>46.25121</v>
      </c>
      <c r="F300">
        <v>152.83012299999999</v>
      </c>
      <c r="G300">
        <v>2.3327279999999999</v>
      </c>
      <c r="H300">
        <v>2</v>
      </c>
      <c r="I300">
        <v>13.331954</v>
      </c>
      <c r="J300">
        <v>18.912358000000001</v>
      </c>
      <c r="K300">
        <v>18.261887873428901</v>
      </c>
      <c r="L300">
        <v>2.1734485455999999</v>
      </c>
      <c r="M300">
        <v>13.440601625999999</v>
      </c>
      <c r="N300">
        <v>112.69693270019999</v>
      </c>
      <c r="O300">
        <v>4.1326609247999997</v>
      </c>
      <c r="P300">
        <v>4.7286000000000001</v>
      </c>
      <c r="Q300">
        <v>42.691583098800002</v>
      </c>
      <c r="R300">
        <v>89.275785939000002</v>
      </c>
      <c r="S300">
        <v>2451.6757697078201</v>
      </c>
    </row>
    <row r="301" spans="1:19" ht="15" x14ac:dyDescent="0.25">
      <c r="A301" t="s">
        <v>474</v>
      </c>
      <c r="B301">
        <v>20386.320784</v>
      </c>
      <c r="C301">
        <v>1283.422975</v>
      </c>
      <c r="D301">
        <v>206.49726000000001</v>
      </c>
      <c r="E301">
        <v>288.51752699999997</v>
      </c>
      <c r="F301">
        <v>1774.747889</v>
      </c>
      <c r="G301">
        <v>68.518088000000006</v>
      </c>
      <c r="H301">
        <v>9.2571429999999992</v>
      </c>
      <c r="I301">
        <v>74.826329000000001</v>
      </c>
      <c r="J301">
        <v>360.62613800000003</v>
      </c>
      <c r="K301">
        <v>17.1151195012927</v>
      </c>
      <c r="L301">
        <v>60.008103755999898</v>
      </c>
      <c r="M301">
        <v>83.843193346199698</v>
      </c>
      <c r="N301">
        <v>1308.6990933485699</v>
      </c>
      <c r="O301">
        <v>121.38664470080001</v>
      </c>
      <c r="P301">
        <v>21.886663194899999</v>
      </c>
      <c r="Q301">
        <v>239.60887072380001</v>
      </c>
      <c r="R301">
        <v>1702.3356844289899</v>
      </c>
      <c r="S301">
        <v>23941.204157000499</v>
      </c>
    </row>
    <row r="302" spans="1:19" ht="15" x14ac:dyDescent="0.25">
      <c r="A302" t="s">
        <v>475</v>
      </c>
      <c r="B302">
        <v>1533.4290800000001</v>
      </c>
      <c r="C302">
        <v>490.39417500000002</v>
      </c>
      <c r="D302">
        <v>12.24456</v>
      </c>
      <c r="E302">
        <v>41.783737000000002</v>
      </c>
      <c r="F302">
        <v>97.934917999999996</v>
      </c>
      <c r="G302">
        <v>4.3933759999999999</v>
      </c>
      <c r="H302">
        <v>1</v>
      </c>
      <c r="I302">
        <v>7.3823160000000003</v>
      </c>
      <c r="J302">
        <v>22.064791</v>
      </c>
      <c r="K302">
        <v>32.376170454488602</v>
      </c>
      <c r="L302">
        <v>3.5582691359999998</v>
      </c>
      <c r="M302">
        <v>12.1423539722</v>
      </c>
      <c r="N302">
        <v>72.217208533199994</v>
      </c>
      <c r="O302">
        <v>7.7833049216000001</v>
      </c>
      <c r="P302">
        <v>2.3643000000000001</v>
      </c>
      <c r="Q302">
        <v>23.639652295200001</v>
      </c>
      <c r="R302">
        <v>104.1568459155</v>
      </c>
      <c r="S302">
        <v>1791.66718522819</v>
      </c>
    </row>
    <row r="303" spans="1:19" ht="15" x14ac:dyDescent="0.25">
      <c r="A303" t="s">
        <v>1493</v>
      </c>
      <c r="B303">
        <v>1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1</v>
      </c>
    </row>
    <row r="304" spans="1:19" ht="15" x14ac:dyDescent="0.25">
      <c r="A304" t="s">
        <v>476</v>
      </c>
      <c r="B304">
        <v>1140.507335</v>
      </c>
      <c r="C304">
        <v>329.44573500000001</v>
      </c>
      <c r="D304">
        <v>2</v>
      </c>
      <c r="E304">
        <v>68.087069999999997</v>
      </c>
      <c r="F304">
        <v>112.917827</v>
      </c>
      <c r="G304">
        <v>3.628968</v>
      </c>
      <c r="H304">
        <v>2</v>
      </c>
      <c r="I304">
        <v>12.193697</v>
      </c>
      <c r="J304">
        <v>14.590906</v>
      </c>
      <c r="K304">
        <v>19.4717291389093</v>
      </c>
      <c r="L304">
        <v>0.58120000000000005</v>
      </c>
      <c r="M304">
        <v>19.786102541999998</v>
      </c>
      <c r="N304">
        <v>83.265605629799893</v>
      </c>
      <c r="O304">
        <v>6.4290797087999998</v>
      </c>
      <c r="P304">
        <v>4.7286000000000001</v>
      </c>
      <c r="Q304">
        <v>39.046656533399997</v>
      </c>
      <c r="R304">
        <v>68.876371773000002</v>
      </c>
      <c r="S304">
        <v>1382.69268032591</v>
      </c>
    </row>
    <row r="305" spans="1:19" ht="15" x14ac:dyDescent="0.25">
      <c r="A305" t="s">
        <v>477</v>
      </c>
      <c r="B305">
        <v>1914.047139</v>
      </c>
      <c r="C305">
        <v>577.33989899999995</v>
      </c>
      <c r="D305">
        <v>4.9936049999999996</v>
      </c>
      <c r="E305">
        <v>19.999998999999999</v>
      </c>
      <c r="F305">
        <v>102.14614899999999</v>
      </c>
      <c r="G305">
        <v>16.348282000000001</v>
      </c>
      <c r="H305">
        <v>2.9941460000000002</v>
      </c>
      <c r="I305">
        <v>16</v>
      </c>
      <c r="J305">
        <v>20.13</v>
      </c>
      <c r="K305">
        <v>36.531191503672403</v>
      </c>
      <c r="L305">
        <v>1.4511416130000001</v>
      </c>
      <c r="M305">
        <v>5.8119997094000002</v>
      </c>
      <c r="N305">
        <v>75.322570272600004</v>
      </c>
      <c r="O305">
        <v>28.962616391200001</v>
      </c>
      <c r="P305">
        <v>7.0790593878000001</v>
      </c>
      <c r="Q305">
        <v>51.235199999999999</v>
      </c>
      <c r="R305">
        <v>95.023664999999994</v>
      </c>
      <c r="S305">
        <v>2215.4645828776702</v>
      </c>
    </row>
    <row r="306" spans="1:19" ht="15" x14ac:dyDescent="0.25">
      <c r="A306" t="s">
        <v>478</v>
      </c>
      <c r="B306">
        <v>1829.511763</v>
      </c>
      <c r="C306">
        <v>660.63223200000004</v>
      </c>
      <c r="D306">
        <v>4</v>
      </c>
      <c r="E306">
        <v>35.553753999999998</v>
      </c>
      <c r="F306">
        <v>201.89337900000001</v>
      </c>
      <c r="G306">
        <v>11.863004999999999</v>
      </c>
      <c r="H306">
        <v>2</v>
      </c>
      <c r="I306">
        <v>7.3859649999999997</v>
      </c>
      <c r="J306">
        <v>24.988506000000001</v>
      </c>
      <c r="K306">
        <v>49.679627720065</v>
      </c>
      <c r="L306">
        <v>1.1624000000000001</v>
      </c>
      <c r="M306">
        <v>10.331920912399999</v>
      </c>
      <c r="N306">
        <v>148.8761776746</v>
      </c>
      <c r="O306">
        <v>21.016499658000001</v>
      </c>
      <c r="P306">
        <v>4.7286000000000001</v>
      </c>
      <c r="Q306">
        <v>23.651337123000001</v>
      </c>
      <c r="R306">
        <v>117.95824257300001</v>
      </c>
      <c r="S306">
        <v>2206.91656866106</v>
      </c>
    </row>
    <row r="307" spans="1:19" ht="15" x14ac:dyDescent="0.25">
      <c r="A307" t="s">
        <v>479</v>
      </c>
      <c r="B307">
        <v>1449.34256</v>
      </c>
      <c r="C307">
        <v>527.67348800000002</v>
      </c>
      <c r="D307">
        <v>1.8875580000000001</v>
      </c>
      <c r="E307">
        <v>12.888019</v>
      </c>
      <c r="F307">
        <v>132.278818</v>
      </c>
      <c r="G307">
        <v>14.699540000000001</v>
      </c>
      <c r="H307">
        <v>1.7382489999999999</v>
      </c>
      <c r="I307">
        <v>16.745161</v>
      </c>
      <c r="J307">
        <v>21.790323999999998</v>
      </c>
      <c r="K307">
        <v>40.275326770453901</v>
      </c>
      <c r="L307">
        <v>0.54852435479999995</v>
      </c>
      <c r="M307">
        <v>3.7452583214000001</v>
      </c>
      <c r="N307">
        <v>97.542400393199799</v>
      </c>
      <c r="O307">
        <v>26.041705063999999</v>
      </c>
      <c r="P307">
        <v>4.1097421107000001</v>
      </c>
      <c r="Q307">
        <v>53.621354554200003</v>
      </c>
      <c r="R307">
        <v>102.86122444199999</v>
      </c>
      <c r="S307">
        <v>1778.08809601075</v>
      </c>
    </row>
    <row r="308" spans="1:19" ht="15" x14ac:dyDescent="0.25">
      <c r="A308" t="s">
        <v>480</v>
      </c>
      <c r="B308">
        <v>847.56870600000002</v>
      </c>
      <c r="C308">
        <v>421.10224199999999</v>
      </c>
      <c r="D308">
        <v>0</v>
      </c>
      <c r="E308">
        <v>40.267496999999999</v>
      </c>
      <c r="F308">
        <v>96.345820000000003</v>
      </c>
      <c r="G308">
        <v>6.3801829999999997</v>
      </c>
      <c r="H308">
        <v>0</v>
      </c>
      <c r="I308">
        <v>6</v>
      </c>
      <c r="J308">
        <v>12.169696999999999</v>
      </c>
      <c r="K308">
        <v>43.078660005871903</v>
      </c>
      <c r="L308">
        <v>0</v>
      </c>
      <c r="M308">
        <v>11.701734628200001</v>
      </c>
      <c r="N308">
        <v>71.045407667999996</v>
      </c>
      <c r="O308">
        <v>11.303132202800001</v>
      </c>
      <c r="P308">
        <v>0</v>
      </c>
      <c r="Q308">
        <v>19.213200000000001</v>
      </c>
      <c r="R308">
        <v>57.447054688500003</v>
      </c>
      <c r="S308">
        <v>1061.35789519337</v>
      </c>
    </row>
    <row r="309" spans="1:19" ht="15" x14ac:dyDescent="0.25">
      <c r="A309" t="s">
        <v>481</v>
      </c>
      <c r="B309">
        <v>2000.7800070000001</v>
      </c>
      <c r="C309">
        <v>349.910934</v>
      </c>
      <c r="D309">
        <v>1</v>
      </c>
      <c r="E309">
        <v>30.289486</v>
      </c>
      <c r="F309">
        <v>117.615858</v>
      </c>
      <c r="G309">
        <v>10.409959000000001</v>
      </c>
      <c r="H309">
        <v>2</v>
      </c>
      <c r="I309">
        <v>9</v>
      </c>
      <c r="J309">
        <v>20.799181000000001</v>
      </c>
      <c r="K309">
        <v>12.6173990700029</v>
      </c>
      <c r="L309">
        <v>0.29060000000000002</v>
      </c>
      <c r="M309">
        <v>8.8021246316000106</v>
      </c>
      <c r="N309">
        <v>86.729933689199896</v>
      </c>
      <c r="O309">
        <v>18.442283364400001</v>
      </c>
      <c r="P309">
        <v>4.7286000000000001</v>
      </c>
      <c r="Q309">
        <v>28.819800000000001</v>
      </c>
      <c r="R309">
        <v>98.182533910499998</v>
      </c>
      <c r="S309">
        <v>2259.3932816657002</v>
      </c>
    </row>
    <row r="310" spans="1:19" ht="15" x14ac:dyDescent="0.25">
      <c r="A310" t="s">
        <v>482</v>
      </c>
      <c r="B310">
        <v>1899.1802720000001</v>
      </c>
      <c r="C310">
        <v>650.92149099999995</v>
      </c>
      <c r="D310">
        <v>0</v>
      </c>
      <c r="E310">
        <v>29.280054</v>
      </c>
      <c r="F310">
        <v>183.72017299999999</v>
      </c>
      <c r="G310">
        <v>22.359923999999999</v>
      </c>
      <c r="H310">
        <v>1</v>
      </c>
      <c r="I310">
        <v>7.9661609999999996</v>
      </c>
      <c r="J310">
        <v>18.178051</v>
      </c>
      <c r="K310">
        <v>46.282423311166603</v>
      </c>
      <c r="L310">
        <v>0</v>
      </c>
      <c r="M310">
        <v>8.5087836924000104</v>
      </c>
      <c r="N310">
        <v>135.47525557020001</v>
      </c>
      <c r="O310">
        <v>39.612841358399997</v>
      </c>
      <c r="P310">
        <v>2.3643000000000001</v>
      </c>
      <c r="Q310">
        <v>25.5092407542</v>
      </c>
      <c r="R310">
        <v>85.809489745500002</v>
      </c>
      <c r="S310">
        <v>2242.7426064318702</v>
      </c>
    </row>
    <row r="311" spans="1:19" ht="15" x14ac:dyDescent="0.25">
      <c r="A311" t="s">
        <v>483</v>
      </c>
      <c r="B311">
        <v>1264.4742900000001</v>
      </c>
      <c r="C311">
        <v>421.25559900000002</v>
      </c>
      <c r="D311">
        <v>2</v>
      </c>
      <c r="E311">
        <v>37.012770000000003</v>
      </c>
      <c r="F311">
        <v>167.26761300000001</v>
      </c>
      <c r="G311">
        <v>7.5690609999999996</v>
      </c>
      <c r="H311">
        <v>3</v>
      </c>
      <c r="I311">
        <v>6</v>
      </c>
      <c r="J311">
        <v>7.6505419999999997</v>
      </c>
      <c r="K311">
        <v>29.048781363202199</v>
      </c>
      <c r="L311">
        <v>0.58120000000000005</v>
      </c>
      <c r="M311">
        <v>10.755910962</v>
      </c>
      <c r="N311">
        <v>123.34313782620001</v>
      </c>
      <c r="O311">
        <v>13.409348467599999</v>
      </c>
      <c r="P311">
        <v>7.0929000000000002</v>
      </c>
      <c r="Q311">
        <v>19.213200000000001</v>
      </c>
      <c r="R311">
        <v>36.114383511</v>
      </c>
      <c r="S311">
        <v>1504.03315213</v>
      </c>
    </row>
    <row r="312" spans="1:19" ht="15" x14ac:dyDescent="0.25">
      <c r="A312" t="s">
        <v>484</v>
      </c>
      <c r="B312">
        <v>10226.639811999999</v>
      </c>
      <c r="C312">
        <v>2474.6073620000002</v>
      </c>
      <c r="D312">
        <v>321.10299099999997</v>
      </c>
      <c r="E312">
        <v>213.03408899999999</v>
      </c>
      <c r="F312">
        <v>932.89195299999994</v>
      </c>
      <c r="G312">
        <v>76.230553</v>
      </c>
      <c r="H312">
        <v>7.5402300000000002</v>
      </c>
      <c r="I312">
        <v>55.522258999999998</v>
      </c>
      <c r="J312">
        <v>195.360883</v>
      </c>
      <c r="K312">
        <v>125.489155130144</v>
      </c>
      <c r="L312">
        <v>93.312529184599697</v>
      </c>
      <c r="M312">
        <v>61.907706263399803</v>
      </c>
      <c r="N312">
        <v>687.91452614218997</v>
      </c>
      <c r="O312">
        <v>135.05004769480001</v>
      </c>
      <c r="P312">
        <v>17.827365789000002</v>
      </c>
      <c r="Q312">
        <v>177.7933777698</v>
      </c>
      <c r="R312">
        <v>922.20104820150095</v>
      </c>
      <c r="S312">
        <v>12448.135568175399</v>
      </c>
    </row>
    <row r="313" spans="1:19" ht="15" x14ac:dyDescent="0.25">
      <c r="A313" t="s">
        <v>485</v>
      </c>
      <c r="B313">
        <v>528.567229</v>
      </c>
      <c r="C313">
        <v>252.982496</v>
      </c>
      <c r="D313">
        <v>0</v>
      </c>
      <c r="E313">
        <v>15.398987</v>
      </c>
      <c r="F313">
        <v>67.901239000000004</v>
      </c>
      <c r="G313">
        <v>3.454599</v>
      </c>
      <c r="H313">
        <v>2</v>
      </c>
      <c r="I313">
        <v>3</v>
      </c>
      <c r="J313">
        <v>4.9999989999999999</v>
      </c>
      <c r="K313">
        <v>25.1344554312649</v>
      </c>
      <c r="L313">
        <v>0</v>
      </c>
      <c r="M313">
        <v>4.4749456221999999</v>
      </c>
      <c r="N313">
        <v>50.070373638600003</v>
      </c>
      <c r="O313">
        <v>6.1201675884000002</v>
      </c>
      <c r="P313">
        <v>4.7286000000000001</v>
      </c>
      <c r="Q313">
        <v>9.6066000000000003</v>
      </c>
      <c r="R313">
        <v>23.602495279500001</v>
      </c>
      <c r="S313">
        <v>652.30486655996503</v>
      </c>
    </row>
    <row r="314" spans="1:19" ht="15" x14ac:dyDescent="0.25">
      <c r="A314" t="s">
        <v>486</v>
      </c>
      <c r="B314">
        <v>2475.8260379999901</v>
      </c>
      <c r="C314">
        <v>1055.8760380000001</v>
      </c>
      <c r="D314">
        <v>19.273036000000001</v>
      </c>
      <c r="E314">
        <v>30.617494000000001</v>
      </c>
      <c r="F314">
        <v>255.94233199999999</v>
      </c>
      <c r="G314">
        <v>14.164370999999999</v>
      </c>
      <c r="H314">
        <v>1.96933</v>
      </c>
      <c r="I314">
        <v>17.869665999999999</v>
      </c>
      <c r="J314">
        <v>26.300381999999999</v>
      </c>
      <c r="K314">
        <v>94.2210514017261</v>
      </c>
      <c r="L314">
        <v>5.6007442616000001</v>
      </c>
      <c r="M314">
        <v>8.8974437563999995</v>
      </c>
      <c r="N314">
        <v>188.73187561680001</v>
      </c>
      <c r="O314">
        <v>25.093599663599999</v>
      </c>
      <c r="P314">
        <v>4.6560869189999998</v>
      </c>
      <c r="Q314">
        <v>57.222244465199999</v>
      </c>
      <c r="R314">
        <v>124.150953231</v>
      </c>
      <c r="S314">
        <v>2984.4000373153099</v>
      </c>
    </row>
    <row r="315" spans="1:19" ht="15" x14ac:dyDescent="0.25">
      <c r="A315" t="s">
        <v>487</v>
      </c>
      <c r="B315">
        <v>3708.482692</v>
      </c>
      <c r="C315">
        <v>1161.2583219999999</v>
      </c>
      <c r="D315">
        <v>68.598938000000004</v>
      </c>
      <c r="E315">
        <v>61.633488999999997</v>
      </c>
      <c r="F315">
        <v>280.05246199999999</v>
      </c>
      <c r="G315">
        <v>36.291980000000002</v>
      </c>
      <c r="H315">
        <v>6.5487580000000003</v>
      </c>
      <c r="I315">
        <v>22.672734999999999</v>
      </c>
      <c r="J315">
        <v>63.098300999999999</v>
      </c>
      <c r="K315">
        <v>76.5376227507208</v>
      </c>
      <c r="L315">
        <v>19.934851382800002</v>
      </c>
      <c r="M315">
        <v>17.9106919034</v>
      </c>
      <c r="N315">
        <v>206.51068547880001</v>
      </c>
      <c r="O315">
        <v>64.294871767999993</v>
      </c>
      <c r="P315">
        <v>15.483228539400001</v>
      </c>
      <c r="Q315">
        <v>72.602632017000005</v>
      </c>
      <c r="R315">
        <v>297.85552987049999</v>
      </c>
      <c r="S315">
        <v>4479.6128057106198</v>
      </c>
    </row>
    <row r="316" spans="1:19" ht="15" x14ac:dyDescent="0.25">
      <c r="A316" t="s">
        <v>488</v>
      </c>
      <c r="B316">
        <v>3130.3374690000001</v>
      </c>
      <c r="C316">
        <v>1753.0944480000001</v>
      </c>
      <c r="D316">
        <v>40.784050000000001</v>
      </c>
      <c r="E316">
        <v>48.360092000000002</v>
      </c>
      <c r="F316">
        <v>260.28431799999998</v>
      </c>
      <c r="G316">
        <v>7.7218179999999998</v>
      </c>
      <c r="H316">
        <v>3</v>
      </c>
      <c r="I316">
        <v>10.001544000000001</v>
      </c>
      <c r="J316">
        <v>30.987103999999999</v>
      </c>
      <c r="K316">
        <v>200.45507448736501</v>
      </c>
      <c r="L316">
        <v>11.85184493</v>
      </c>
      <c r="M316">
        <v>14.053442735200001</v>
      </c>
      <c r="N316">
        <v>191.9336560932</v>
      </c>
      <c r="O316">
        <v>13.679972768800001</v>
      </c>
      <c r="P316">
        <v>7.0929000000000002</v>
      </c>
      <c r="Q316">
        <v>32.026944196800002</v>
      </c>
      <c r="R316">
        <v>146.274624432</v>
      </c>
      <c r="S316">
        <v>3747.70592864336</v>
      </c>
    </row>
    <row r="317" spans="1:19" ht="15" x14ac:dyDescent="0.25">
      <c r="A317" t="s">
        <v>489</v>
      </c>
      <c r="B317">
        <v>7599.6700779999801</v>
      </c>
      <c r="C317">
        <v>1850.5406399999999</v>
      </c>
      <c r="D317">
        <v>208.52551800000001</v>
      </c>
      <c r="E317">
        <v>83.280762999999993</v>
      </c>
      <c r="F317">
        <v>782.45900099999903</v>
      </c>
      <c r="G317">
        <v>50.454808999999997</v>
      </c>
      <c r="H317">
        <v>5</v>
      </c>
      <c r="I317">
        <v>54.625866000000002</v>
      </c>
      <c r="J317">
        <v>121.523202</v>
      </c>
      <c r="K317">
        <v>93.463155947928996</v>
      </c>
      <c r="L317">
        <v>60.597515530799903</v>
      </c>
      <c r="M317">
        <v>24.201389727799999</v>
      </c>
      <c r="N317">
        <v>576.985267337393</v>
      </c>
      <c r="O317">
        <v>89.385739624400102</v>
      </c>
      <c r="P317">
        <v>11.8215</v>
      </c>
      <c r="Q317">
        <v>174.92294810519999</v>
      </c>
      <c r="R317">
        <v>573.65027504100101</v>
      </c>
      <c r="S317">
        <v>9204.6978693145102</v>
      </c>
    </row>
    <row r="318" spans="1:19" ht="15" x14ac:dyDescent="0.25">
      <c r="A318" t="s">
        <v>490</v>
      </c>
      <c r="B318">
        <v>5789.4100180000196</v>
      </c>
      <c r="C318">
        <v>3664.64806</v>
      </c>
      <c r="D318">
        <v>152.626002</v>
      </c>
      <c r="E318">
        <v>140.14886899999999</v>
      </c>
      <c r="F318">
        <v>603.45667000000003</v>
      </c>
      <c r="G318">
        <v>71.206604999999996</v>
      </c>
      <c r="H318">
        <v>3.8886560000000001</v>
      </c>
      <c r="I318">
        <v>62.487990000000003</v>
      </c>
      <c r="J318">
        <v>111.248525</v>
      </c>
      <c r="K318">
        <v>484.25994839925801</v>
      </c>
      <c r="L318">
        <v>44.353116181200001</v>
      </c>
      <c r="M318">
        <v>40.727261331400001</v>
      </c>
      <c r="N318">
        <v>444.988948457996</v>
      </c>
      <c r="O318">
        <v>126.149621418</v>
      </c>
      <c r="P318">
        <v>9.1939493807999995</v>
      </c>
      <c r="Q318">
        <v>200.099041578</v>
      </c>
      <c r="R318">
        <v>525.14866226250103</v>
      </c>
      <c r="S318">
        <v>7664.3305670091804</v>
      </c>
    </row>
    <row r="319" spans="1:19" ht="15" x14ac:dyDescent="0.25">
      <c r="A319" t="s">
        <v>491</v>
      </c>
      <c r="B319">
        <v>4859.93488599999</v>
      </c>
      <c r="C319">
        <v>308.372409</v>
      </c>
      <c r="D319">
        <v>103.203549</v>
      </c>
      <c r="E319">
        <v>101.33887300000001</v>
      </c>
      <c r="F319">
        <v>347.67021199999999</v>
      </c>
      <c r="G319">
        <v>49.46105</v>
      </c>
      <c r="H319">
        <v>1.72</v>
      </c>
      <c r="I319">
        <v>28.948118999999998</v>
      </c>
      <c r="J319">
        <v>81.942137000000002</v>
      </c>
      <c r="K319">
        <v>4.11905233101914</v>
      </c>
      <c r="L319">
        <v>29.990951339399999</v>
      </c>
      <c r="M319">
        <v>29.4490764938</v>
      </c>
      <c r="N319">
        <v>256.37201432880101</v>
      </c>
      <c r="O319">
        <v>87.625196180000103</v>
      </c>
      <c r="P319">
        <v>4.0665959999999997</v>
      </c>
      <c r="Q319">
        <v>92.6976666618</v>
      </c>
      <c r="R319">
        <v>386.80785770850002</v>
      </c>
      <c r="S319">
        <v>5751.0632970433098</v>
      </c>
    </row>
    <row r="320" spans="1:19" ht="15" x14ac:dyDescent="0.25">
      <c r="A320" t="s">
        <v>492</v>
      </c>
      <c r="B320">
        <v>7044.9603349999998</v>
      </c>
      <c r="C320">
        <v>3842.2662700000001</v>
      </c>
      <c r="D320">
        <v>525.87456099999997</v>
      </c>
      <c r="E320">
        <v>137.65237400000001</v>
      </c>
      <c r="F320">
        <v>447.77206100000001</v>
      </c>
      <c r="G320">
        <v>52.271154000000003</v>
      </c>
      <c r="H320">
        <v>0.172101</v>
      </c>
      <c r="I320">
        <v>9.2000109999999999</v>
      </c>
      <c r="J320">
        <v>118.878542</v>
      </c>
      <c r="K320">
        <v>432.19832107574598</v>
      </c>
      <c r="L320">
        <v>152.81914742660101</v>
      </c>
      <c r="M320">
        <v>40.001779884400001</v>
      </c>
      <c r="N320">
        <v>330.18711778139902</v>
      </c>
      <c r="O320">
        <v>92.603576426400096</v>
      </c>
      <c r="P320">
        <v>0.40689839430000002</v>
      </c>
      <c r="Q320">
        <v>29.4602752242</v>
      </c>
      <c r="R320">
        <v>561.16615751100096</v>
      </c>
      <c r="S320">
        <v>8683.8036087240398</v>
      </c>
    </row>
    <row r="321" spans="1:19" ht="15" x14ac:dyDescent="0.25">
      <c r="A321" t="s">
        <v>493</v>
      </c>
      <c r="B321">
        <v>15811.81184</v>
      </c>
      <c r="C321">
        <v>3652.4798730000002</v>
      </c>
      <c r="D321">
        <v>1038.7163660000001</v>
      </c>
      <c r="E321">
        <v>417.15677499999998</v>
      </c>
      <c r="F321">
        <v>1318.945252</v>
      </c>
      <c r="G321">
        <v>101.73103399999999</v>
      </c>
      <c r="H321">
        <v>10.72</v>
      </c>
      <c r="I321">
        <v>74.675854000000001</v>
      </c>
      <c r="J321">
        <v>195.977532</v>
      </c>
      <c r="K321">
        <v>174.28397435644499</v>
      </c>
      <c r="L321">
        <v>301.85097595960099</v>
      </c>
      <c r="M321">
        <v>121.22575881500001</v>
      </c>
      <c r="N321">
        <v>972.590228824782</v>
      </c>
      <c r="O321">
        <v>180.22669983439999</v>
      </c>
      <c r="P321">
        <v>25.345296000000001</v>
      </c>
      <c r="Q321">
        <v>239.1270196788</v>
      </c>
      <c r="R321">
        <v>925.11193980600206</v>
      </c>
      <c r="S321">
        <v>18751.573733275101</v>
      </c>
    </row>
    <row r="322" spans="1:19" ht="15" x14ac:dyDescent="0.25">
      <c r="A322" t="s">
        <v>494</v>
      </c>
      <c r="B322">
        <v>15472.2387859999</v>
      </c>
      <c r="C322">
        <v>1688.9896469999901</v>
      </c>
      <c r="D322">
        <v>1032.5002119999999</v>
      </c>
      <c r="E322">
        <v>95.208128000000002</v>
      </c>
      <c r="F322">
        <v>1076.9345659999999</v>
      </c>
      <c r="G322">
        <v>102.266423</v>
      </c>
      <c r="H322">
        <v>13.142014</v>
      </c>
      <c r="I322">
        <v>89.824169999999995</v>
      </c>
      <c r="J322">
        <v>335.987773</v>
      </c>
      <c r="K322">
        <v>38.855926458475103</v>
      </c>
      <c r="L322">
        <v>300.04456160720201</v>
      </c>
      <c r="M322">
        <v>27.667481996799999</v>
      </c>
      <c r="N322">
        <v>794.13154896838603</v>
      </c>
      <c r="O322">
        <v>181.17519498679999</v>
      </c>
      <c r="P322">
        <v>31.071663700199998</v>
      </c>
      <c r="Q322">
        <v>287.63495717400002</v>
      </c>
      <c r="R322">
        <v>1586.03028244649</v>
      </c>
      <c r="S322">
        <v>18718.850403338201</v>
      </c>
    </row>
    <row r="323" spans="1:19" ht="15" x14ac:dyDescent="0.25">
      <c r="A323" t="s">
        <v>495</v>
      </c>
      <c r="B323">
        <v>1208.6552859999999</v>
      </c>
      <c r="C323">
        <v>299.24456700000002</v>
      </c>
      <c r="D323">
        <v>13.855738000000001</v>
      </c>
      <c r="E323">
        <v>15.274516</v>
      </c>
      <c r="F323">
        <v>63.162311000000003</v>
      </c>
      <c r="G323">
        <v>5.4678589999999998</v>
      </c>
      <c r="H323">
        <v>0</v>
      </c>
      <c r="I323">
        <v>6</v>
      </c>
      <c r="J323">
        <v>4.13</v>
      </c>
      <c r="K323">
        <v>15.1603916794977</v>
      </c>
      <c r="L323">
        <v>4.0264774628</v>
      </c>
      <c r="M323">
        <v>4.4387743496000001</v>
      </c>
      <c r="N323">
        <v>46.575888131399999</v>
      </c>
      <c r="O323">
        <v>9.6868590044000005</v>
      </c>
      <c r="P323">
        <v>0</v>
      </c>
      <c r="Q323">
        <v>19.213200000000001</v>
      </c>
      <c r="R323">
        <v>19.495664999999999</v>
      </c>
      <c r="S323">
        <v>1327.2525416277001</v>
      </c>
    </row>
    <row r="324" spans="1:19" ht="15" x14ac:dyDescent="0.25">
      <c r="A324" t="s">
        <v>496</v>
      </c>
      <c r="B324">
        <v>1202.875072</v>
      </c>
      <c r="C324">
        <v>306.40763600000002</v>
      </c>
      <c r="D324">
        <v>9</v>
      </c>
      <c r="E324">
        <v>18.886524999999999</v>
      </c>
      <c r="F324">
        <v>127.115396</v>
      </c>
      <c r="G324">
        <v>5.4208879999999997</v>
      </c>
      <c r="H324">
        <v>2</v>
      </c>
      <c r="I324">
        <v>7</v>
      </c>
      <c r="J324">
        <v>9</v>
      </c>
      <c r="K324">
        <v>16.208629784232599</v>
      </c>
      <c r="L324">
        <v>2.6154000000000002</v>
      </c>
      <c r="M324">
        <v>5.4884241649999996</v>
      </c>
      <c r="N324">
        <v>93.734893010399801</v>
      </c>
      <c r="O324">
        <v>9.6036451807999992</v>
      </c>
      <c r="P324">
        <v>4.7286000000000001</v>
      </c>
      <c r="Q324">
        <v>22.415400000000002</v>
      </c>
      <c r="R324">
        <v>42.484499999999997</v>
      </c>
      <c r="S324">
        <v>1400.15456414043</v>
      </c>
    </row>
    <row r="325" spans="1:19" ht="15" x14ac:dyDescent="0.25">
      <c r="A325" t="s">
        <v>497</v>
      </c>
      <c r="B325">
        <v>422.90128499999997</v>
      </c>
      <c r="C325">
        <v>213.02373800000001</v>
      </c>
      <c r="D325">
        <v>17.767406000000001</v>
      </c>
      <c r="E325">
        <v>14.651173</v>
      </c>
      <c r="F325">
        <v>32.100633999999999</v>
      </c>
      <c r="G325">
        <v>6.1351399999999998</v>
      </c>
      <c r="H325">
        <v>0</v>
      </c>
      <c r="I325">
        <v>2.4540829999999998</v>
      </c>
      <c r="J325">
        <v>4.9331189999999996</v>
      </c>
      <c r="K325">
        <v>22.3656213451297</v>
      </c>
      <c r="L325">
        <v>5.1632081836000001</v>
      </c>
      <c r="M325">
        <v>4.2576308738000002</v>
      </c>
      <c r="N325">
        <v>23.671007511599999</v>
      </c>
      <c r="O325">
        <v>10.869014024</v>
      </c>
      <c r="P325">
        <v>0</v>
      </c>
      <c r="Q325">
        <v>7.8584645825999999</v>
      </c>
      <c r="R325">
        <v>23.286788239500002</v>
      </c>
      <c r="S325">
        <v>520.37301976023002</v>
      </c>
    </row>
    <row r="326" spans="1:19" ht="15" x14ac:dyDescent="0.25">
      <c r="A326" t="s">
        <v>498</v>
      </c>
      <c r="B326">
        <v>497.45988299999999</v>
      </c>
      <c r="C326">
        <v>101.12670900000001</v>
      </c>
      <c r="D326">
        <v>0</v>
      </c>
      <c r="E326">
        <v>9</v>
      </c>
      <c r="F326">
        <v>29.506456</v>
      </c>
      <c r="G326">
        <v>1.8175920000000001</v>
      </c>
      <c r="H326">
        <v>0</v>
      </c>
      <c r="I326">
        <v>2.7755350000000001</v>
      </c>
      <c r="J326">
        <v>3</v>
      </c>
      <c r="K326">
        <v>4.3262280789596002</v>
      </c>
      <c r="L326">
        <v>0</v>
      </c>
      <c r="M326">
        <v>2.6154000000000002</v>
      </c>
      <c r="N326">
        <v>21.758060654400001</v>
      </c>
      <c r="O326">
        <v>3.2200459871999998</v>
      </c>
      <c r="P326">
        <v>0</v>
      </c>
      <c r="Q326">
        <v>8.8878181769999998</v>
      </c>
      <c r="R326">
        <v>14.1615</v>
      </c>
      <c r="S326">
        <v>552.42893589756</v>
      </c>
    </row>
    <row r="327" spans="1:19" ht="15" x14ac:dyDescent="0.25">
      <c r="A327" t="s">
        <v>499</v>
      </c>
      <c r="B327">
        <v>1214.1840050000001</v>
      </c>
      <c r="C327">
        <v>447.983924</v>
      </c>
      <c r="D327">
        <v>16.490718999999999</v>
      </c>
      <c r="E327">
        <v>37.371977000000001</v>
      </c>
      <c r="F327">
        <v>109.77218000000001</v>
      </c>
      <c r="G327">
        <v>14.833849000000001</v>
      </c>
      <c r="H327">
        <v>2</v>
      </c>
      <c r="I327">
        <v>9.7514190000000003</v>
      </c>
      <c r="J327">
        <v>9.7541320000000002</v>
      </c>
      <c r="K327">
        <v>34.470978651301998</v>
      </c>
      <c r="L327">
        <v>4.7922029414000002</v>
      </c>
      <c r="M327">
        <v>10.8602965162</v>
      </c>
      <c r="N327">
        <v>80.946005531999901</v>
      </c>
      <c r="O327">
        <v>26.279646888399999</v>
      </c>
      <c r="P327">
        <v>4.7286000000000001</v>
      </c>
      <c r="Q327">
        <v>31.225993921800001</v>
      </c>
      <c r="R327">
        <v>46.044380105999998</v>
      </c>
      <c r="S327">
        <v>1453.5321095571001</v>
      </c>
    </row>
    <row r="328" spans="1:19" ht="15" x14ac:dyDescent="0.25">
      <c r="A328" t="s">
        <v>500</v>
      </c>
      <c r="B328">
        <v>1172.1582309999999</v>
      </c>
      <c r="C328">
        <v>446.31974200000002</v>
      </c>
      <c r="D328">
        <v>3</v>
      </c>
      <c r="E328">
        <v>32.753718999999997</v>
      </c>
      <c r="F328">
        <v>128.620386</v>
      </c>
      <c r="G328">
        <v>17.374286000000001</v>
      </c>
      <c r="H328">
        <v>0</v>
      </c>
      <c r="I328">
        <v>8.6347419999999993</v>
      </c>
      <c r="J328">
        <v>17.913658000000002</v>
      </c>
      <c r="K328">
        <v>35.977372467384498</v>
      </c>
      <c r="L328">
        <v>0.87180000000000002</v>
      </c>
      <c r="M328">
        <v>9.5182307414</v>
      </c>
      <c r="N328">
        <v>94.844672636399906</v>
      </c>
      <c r="O328">
        <v>30.780285077599999</v>
      </c>
      <c r="P328">
        <v>0</v>
      </c>
      <c r="Q328">
        <v>27.650170832400001</v>
      </c>
      <c r="R328">
        <v>84.561422589000003</v>
      </c>
      <c r="S328">
        <v>1456.36218534418</v>
      </c>
    </row>
    <row r="329" spans="1:19" ht="15" x14ac:dyDescent="0.25">
      <c r="A329" t="s">
        <v>501</v>
      </c>
      <c r="B329">
        <v>1209.440004</v>
      </c>
      <c r="C329">
        <v>265.98374699999999</v>
      </c>
      <c r="D329">
        <v>1.4093560000000001</v>
      </c>
      <c r="E329">
        <v>33.963662999999997</v>
      </c>
      <c r="F329">
        <v>115.54119799999999</v>
      </c>
      <c r="G329">
        <v>12.289244999999999</v>
      </c>
      <c r="H329">
        <v>0</v>
      </c>
      <c r="I329">
        <v>2</v>
      </c>
      <c r="J329">
        <v>6</v>
      </c>
      <c r="K329">
        <v>12.0550377912478</v>
      </c>
      <c r="L329">
        <v>0.40955885359999999</v>
      </c>
      <c r="M329">
        <v>9.8698404677999996</v>
      </c>
      <c r="N329">
        <v>85.200079405199901</v>
      </c>
      <c r="O329">
        <v>21.771626441999999</v>
      </c>
      <c r="P329">
        <v>0</v>
      </c>
      <c r="Q329">
        <v>6.4043999999999999</v>
      </c>
      <c r="R329">
        <v>28.323</v>
      </c>
      <c r="S329">
        <v>1373.47354695985</v>
      </c>
    </row>
    <row r="330" spans="1:19" ht="15" x14ac:dyDescent="0.25">
      <c r="A330" t="s">
        <v>503</v>
      </c>
      <c r="B330">
        <v>947.75523599999997</v>
      </c>
      <c r="C330">
        <v>386.237843</v>
      </c>
      <c r="D330">
        <v>23.922761999999999</v>
      </c>
      <c r="E330">
        <v>21.751445</v>
      </c>
      <c r="F330">
        <v>89.538537000000005</v>
      </c>
      <c r="G330">
        <v>12.209383000000001</v>
      </c>
      <c r="H330">
        <v>0</v>
      </c>
      <c r="I330">
        <v>3.202312</v>
      </c>
      <c r="J330">
        <v>11.225515</v>
      </c>
      <c r="K330">
        <v>32.754824361649</v>
      </c>
      <c r="L330">
        <v>6.9519546372000001</v>
      </c>
      <c r="M330">
        <v>6.3209699170000002</v>
      </c>
      <c r="N330">
        <v>66.025717183799998</v>
      </c>
      <c r="O330">
        <v>21.630142922800001</v>
      </c>
      <c r="P330">
        <v>0</v>
      </c>
      <c r="Q330">
        <v>10.2544434864</v>
      </c>
      <c r="R330">
        <v>52.990043557500002</v>
      </c>
      <c r="S330">
        <v>1144.68333206635</v>
      </c>
    </row>
    <row r="331" spans="1:19" ht="15" x14ac:dyDescent="0.25">
      <c r="A331" t="s">
        <v>504</v>
      </c>
      <c r="B331">
        <v>2755.4275480000001</v>
      </c>
      <c r="C331">
        <v>426.75883499999998</v>
      </c>
      <c r="D331">
        <v>17.406997</v>
      </c>
      <c r="E331">
        <v>13.517543999999999</v>
      </c>
      <c r="F331">
        <v>189.23230000000001</v>
      </c>
      <c r="G331">
        <v>23.091626000000002</v>
      </c>
      <c r="H331">
        <v>3.5</v>
      </c>
      <c r="I331">
        <v>12.745614</v>
      </c>
      <c r="J331">
        <v>17.983909000000001</v>
      </c>
      <c r="K331">
        <v>13.7049164142307</v>
      </c>
      <c r="L331">
        <v>5.0584733281999998</v>
      </c>
      <c r="M331">
        <v>3.9281982863999998</v>
      </c>
      <c r="N331">
        <v>139.53989802000001</v>
      </c>
      <c r="O331">
        <v>40.9091246216</v>
      </c>
      <c r="P331">
        <v>8.2750500000000002</v>
      </c>
      <c r="Q331">
        <v>40.8140051508</v>
      </c>
      <c r="R331">
        <v>84.893042434500003</v>
      </c>
      <c r="S331">
        <v>3092.5502562557299</v>
      </c>
    </row>
    <row r="332" spans="1:19" ht="15" x14ac:dyDescent="0.25">
      <c r="A332" t="s">
        <v>505</v>
      </c>
      <c r="B332">
        <v>2687.135714</v>
      </c>
      <c r="C332">
        <v>259.18885799999998</v>
      </c>
      <c r="D332">
        <v>4.7053580000000004</v>
      </c>
      <c r="E332">
        <v>19.618387999999999</v>
      </c>
      <c r="F332">
        <v>159.31487200000001</v>
      </c>
      <c r="G332">
        <v>21.393362</v>
      </c>
      <c r="H332">
        <v>3.7173910000000001</v>
      </c>
      <c r="I332">
        <v>4.5</v>
      </c>
      <c r="J332">
        <v>26.976191</v>
      </c>
      <c r="K332">
        <v>5.1510965959907198</v>
      </c>
      <c r="L332">
        <v>1.3673770348000001</v>
      </c>
      <c r="M332">
        <v>5.7011035528000003</v>
      </c>
      <c r="N332">
        <v>117.47878661279999</v>
      </c>
      <c r="O332">
        <v>37.900480119199997</v>
      </c>
      <c r="P332">
        <v>8.7890275412999994</v>
      </c>
      <c r="Q332">
        <v>14.4099</v>
      </c>
      <c r="R332">
        <v>127.3411096155</v>
      </c>
      <c r="S332">
        <v>3005.2745950723902</v>
      </c>
    </row>
    <row r="333" spans="1:19" ht="15" x14ac:dyDescent="0.25">
      <c r="A333" t="s">
        <v>506</v>
      </c>
      <c r="B333">
        <v>364.72296</v>
      </c>
      <c r="C333">
        <v>126.895437</v>
      </c>
      <c r="D333">
        <v>1</v>
      </c>
      <c r="E333">
        <v>6</v>
      </c>
      <c r="F333">
        <v>51.095238000000002</v>
      </c>
      <c r="G333">
        <v>9.4464269999999999</v>
      </c>
      <c r="H333">
        <v>0</v>
      </c>
      <c r="I333">
        <v>1</v>
      </c>
      <c r="J333">
        <v>3.785714</v>
      </c>
      <c r="K333">
        <v>9.2528727066647196</v>
      </c>
      <c r="L333">
        <v>0.29060000000000002</v>
      </c>
      <c r="M333">
        <v>1.7436</v>
      </c>
      <c r="N333">
        <v>37.677628501199997</v>
      </c>
      <c r="O333">
        <v>16.735290073200002</v>
      </c>
      <c r="P333">
        <v>0</v>
      </c>
      <c r="Q333">
        <v>3.2021999999999999</v>
      </c>
      <c r="R333">
        <v>17.870462936999999</v>
      </c>
      <c r="S333">
        <v>451.49561421806499</v>
      </c>
    </row>
    <row r="334" spans="1:19" ht="15" x14ac:dyDescent="0.25">
      <c r="A334" t="s">
        <v>507</v>
      </c>
      <c r="B334">
        <v>1826.70310499999</v>
      </c>
      <c r="C334">
        <v>179.17025000000001</v>
      </c>
      <c r="D334">
        <v>11.670455</v>
      </c>
      <c r="E334">
        <v>27</v>
      </c>
      <c r="F334">
        <v>115.892331</v>
      </c>
      <c r="G334">
        <v>5.6029549999999997</v>
      </c>
      <c r="H334">
        <v>4</v>
      </c>
      <c r="I334">
        <v>0</v>
      </c>
      <c r="J334">
        <v>16.511364</v>
      </c>
      <c r="K334">
        <v>3.6300603789175399</v>
      </c>
      <c r="L334">
        <v>3.3914342230000001</v>
      </c>
      <c r="M334">
        <v>7.8462000000000103</v>
      </c>
      <c r="N334">
        <v>85.459004879399899</v>
      </c>
      <c r="O334">
        <v>9.9261950779999992</v>
      </c>
      <c r="P334">
        <v>9.4572000000000003</v>
      </c>
      <c r="Q334">
        <v>0</v>
      </c>
      <c r="R334">
        <v>77.941893762000007</v>
      </c>
      <c r="S334">
        <v>2024.3550933213101</v>
      </c>
    </row>
    <row r="335" spans="1:19" ht="15" x14ac:dyDescent="0.25">
      <c r="A335" t="s">
        <v>508</v>
      </c>
      <c r="B335">
        <v>7784.3661749999201</v>
      </c>
      <c r="C335">
        <v>965.12238299999797</v>
      </c>
      <c r="D335">
        <v>158.15689499999999</v>
      </c>
      <c r="E335">
        <v>150.550218</v>
      </c>
      <c r="F335">
        <v>691.25063299999999</v>
      </c>
      <c r="G335">
        <v>61.434856000000003</v>
      </c>
      <c r="H335">
        <v>7.7736679999999998</v>
      </c>
      <c r="I335">
        <v>77.885496000000003</v>
      </c>
      <c r="J335">
        <v>136.89139599999999</v>
      </c>
      <c r="K335">
        <v>25.3206869276577</v>
      </c>
      <c r="L335">
        <v>45.960393687</v>
      </c>
      <c r="M335">
        <v>43.749893350800001</v>
      </c>
      <c r="N335">
        <v>509.72821677419398</v>
      </c>
      <c r="O335">
        <v>108.83799088959999</v>
      </c>
      <c r="P335">
        <v>18.3792832524</v>
      </c>
      <c r="Q335">
        <v>249.40493529119999</v>
      </c>
      <c r="R335">
        <v>646.195834818001</v>
      </c>
      <c r="S335">
        <v>9431.9434099907703</v>
      </c>
    </row>
    <row r="336" spans="1:19" ht="15" x14ac:dyDescent="0.25">
      <c r="A336" t="s">
        <v>509</v>
      </c>
      <c r="B336">
        <v>570.28465600000004</v>
      </c>
      <c r="C336">
        <v>106.642577</v>
      </c>
      <c r="D336">
        <v>2</v>
      </c>
      <c r="E336">
        <v>7.5</v>
      </c>
      <c r="F336">
        <v>43.326507999999997</v>
      </c>
      <c r="G336">
        <v>4.1122889999999996</v>
      </c>
      <c r="H336">
        <v>1</v>
      </c>
      <c r="I336">
        <v>2.86</v>
      </c>
      <c r="J336">
        <v>3.72</v>
      </c>
      <c r="K336">
        <v>4.1563572757346599</v>
      </c>
      <c r="L336">
        <v>0.58120000000000005</v>
      </c>
      <c r="M336">
        <v>2.1795</v>
      </c>
      <c r="N336">
        <v>31.9489669992</v>
      </c>
      <c r="O336">
        <v>7.2853311924000002</v>
      </c>
      <c r="P336">
        <v>2.3643000000000001</v>
      </c>
      <c r="Q336">
        <v>9.1582919999999994</v>
      </c>
      <c r="R336">
        <v>17.56026</v>
      </c>
      <c r="S336">
        <v>645.518863467335</v>
      </c>
    </row>
    <row r="337" spans="1:19" ht="15" x14ac:dyDescent="0.25">
      <c r="A337" t="s">
        <v>510</v>
      </c>
      <c r="B337">
        <v>1255.3478230000001</v>
      </c>
      <c r="C337">
        <v>377.625741</v>
      </c>
      <c r="D337">
        <v>2</v>
      </c>
      <c r="E337">
        <v>30.137187999999998</v>
      </c>
      <c r="F337">
        <v>113.51686599999999</v>
      </c>
      <c r="G337">
        <v>13.981256</v>
      </c>
      <c r="H337">
        <v>0</v>
      </c>
      <c r="I337">
        <v>3.677165</v>
      </c>
      <c r="J337">
        <v>12.429297999999999</v>
      </c>
      <c r="K337">
        <v>23.859338695234801</v>
      </c>
      <c r="L337">
        <v>0.58120000000000005</v>
      </c>
      <c r="M337">
        <v>8.7578668327999996</v>
      </c>
      <c r="N337">
        <v>83.707336988399902</v>
      </c>
      <c r="O337">
        <v>24.769193129600001</v>
      </c>
      <c r="P337">
        <v>0</v>
      </c>
      <c r="Q337">
        <v>11.775017762999999</v>
      </c>
      <c r="R337">
        <v>58.672501209000004</v>
      </c>
      <c r="S337">
        <v>1467.47027761803</v>
      </c>
    </row>
    <row r="338" spans="1:19" ht="15" x14ac:dyDescent="0.25">
      <c r="A338" t="s">
        <v>511</v>
      </c>
      <c r="B338">
        <v>2508.0440720000001</v>
      </c>
      <c r="C338">
        <v>334.79342400000002</v>
      </c>
      <c r="D338">
        <v>32.138821</v>
      </c>
      <c r="E338">
        <v>42.162686000000001</v>
      </c>
      <c r="F338">
        <v>134.56021699999999</v>
      </c>
      <c r="G338">
        <v>15.418557</v>
      </c>
      <c r="H338">
        <v>1.86</v>
      </c>
      <c r="I338">
        <v>12.154171</v>
      </c>
      <c r="J338">
        <v>32.099710999999999</v>
      </c>
      <c r="K338">
        <v>9.3913843221143694</v>
      </c>
      <c r="L338">
        <v>9.3395413826000002</v>
      </c>
      <c r="M338">
        <v>12.252476551599999</v>
      </c>
      <c r="N338">
        <v>99.224704015799801</v>
      </c>
      <c r="O338">
        <v>27.3155155812</v>
      </c>
      <c r="P338">
        <v>4.3975980000000003</v>
      </c>
      <c r="Q338">
        <v>38.920086376199997</v>
      </c>
      <c r="R338">
        <v>151.5266857755</v>
      </c>
      <c r="S338">
        <v>2860.4120640050201</v>
      </c>
    </row>
    <row r="339" spans="1:19" ht="15" x14ac:dyDescent="0.25">
      <c r="A339" t="s">
        <v>512</v>
      </c>
      <c r="B339">
        <v>1605.1142729999999</v>
      </c>
      <c r="C339">
        <v>1180.2861640000001</v>
      </c>
      <c r="D339">
        <v>3</v>
      </c>
      <c r="E339">
        <v>41.736587</v>
      </c>
      <c r="F339">
        <v>181.67540600000001</v>
      </c>
      <c r="G339">
        <v>10.080304999999999</v>
      </c>
      <c r="H339">
        <v>0.357576</v>
      </c>
      <c r="I339">
        <v>11.8</v>
      </c>
      <c r="J339">
        <v>18.260605000000002</v>
      </c>
      <c r="K339">
        <v>179.286708353226</v>
      </c>
      <c r="L339">
        <v>0.87180000000000002</v>
      </c>
      <c r="M339">
        <v>12.1286521822</v>
      </c>
      <c r="N339">
        <v>133.96744438440001</v>
      </c>
      <c r="O339">
        <v>17.858268337999998</v>
      </c>
      <c r="P339">
        <v>0.84541693679999996</v>
      </c>
      <c r="Q339">
        <v>37.785960000000003</v>
      </c>
      <c r="R339">
        <v>86.199185902500005</v>
      </c>
      <c r="S339">
        <v>2074.0577090971301</v>
      </c>
    </row>
    <row r="340" spans="1:19" ht="15" x14ac:dyDescent="0.25">
      <c r="A340" t="s">
        <v>513</v>
      </c>
      <c r="B340">
        <v>1378.9142850000001</v>
      </c>
      <c r="C340">
        <v>704.05159100000003</v>
      </c>
      <c r="D340">
        <v>54.616999999999997</v>
      </c>
      <c r="E340">
        <v>13.100365</v>
      </c>
      <c r="F340">
        <v>150.220493</v>
      </c>
      <c r="G340">
        <v>20.478156999999999</v>
      </c>
      <c r="H340">
        <v>0.92695799999999995</v>
      </c>
      <c r="I340">
        <v>13.67132</v>
      </c>
      <c r="J340">
        <v>12</v>
      </c>
      <c r="K340">
        <v>74.886891906644607</v>
      </c>
      <c r="L340">
        <v>15.871700199999999</v>
      </c>
      <c r="M340">
        <v>3.806966069</v>
      </c>
      <c r="N340">
        <v>110.7725915382</v>
      </c>
      <c r="O340">
        <v>36.279102941200001</v>
      </c>
      <c r="P340">
        <v>2.1916067994000001</v>
      </c>
      <c r="Q340">
        <v>43.778300903999998</v>
      </c>
      <c r="R340">
        <v>56.646000000000001</v>
      </c>
      <c r="S340">
        <v>1723.1474453584501</v>
      </c>
    </row>
    <row r="341" spans="1:19" ht="15" x14ac:dyDescent="0.25">
      <c r="A341" t="s">
        <v>514</v>
      </c>
      <c r="B341">
        <v>7318.0552579999903</v>
      </c>
      <c r="C341">
        <v>606.884779000001</v>
      </c>
      <c r="D341">
        <v>47.256703000000002</v>
      </c>
      <c r="E341">
        <v>84.886398999999997</v>
      </c>
      <c r="F341">
        <v>436.64866799999999</v>
      </c>
      <c r="G341">
        <v>29.841201000000002</v>
      </c>
      <c r="H341">
        <v>0</v>
      </c>
      <c r="I341">
        <v>33.449002</v>
      </c>
      <c r="J341">
        <v>92.498362999999998</v>
      </c>
      <c r="K341">
        <v>10.510461956915799</v>
      </c>
      <c r="L341">
        <v>13.732797891800001</v>
      </c>
      <c r="M341">
        <v>24.667987549399999</v>
      </c>
      <c r="N341">
        <v>321.98472778319899</v>
      </c>
      <c r="O341">
        <v>52.866671691599997</v>
      </c>
      <c r="P341">
        <v>0</v>
      </c>
      <c r="Q341">
        <v>107.1103942044</v>
      </c>
      <c r="R341">
        <v>436.63852254149998</v>
      </c>
      <c r="S341">
        <v>8285.5668216188096</v>
      </c>
    </row>
    <row r="342" spans="1:19" ht="15" x14ac:dyDescent="0.25">
      <c r="A342" t="s">
        <v>515</v>
      </c>
      <c r="B342">
        <v>8176.8817259999996</v>
      </c>
      <c r="C342">
        <v>4195.2340160000003</v>
      </c>
      <c r="D342">
        <v>260.534267</v>
      </c>
      <c r="E342">
        <v>161.54709500000001</v>
      </c>
      <c r="F342">
        <v>882.93686500000194</v>
      </c>
      <c r="G342">
        <v>112.36248999999999</v>
      </c>
      <c r="H342">
        <v>11.87975</v>
      </c>
      <c r="I342">
        <v>54.362658000000003</v>
      </c>
      <c r="J342">
        <v>109.50127500000001</v>
      </c>
      <c r="K342">
        <v>449.88976921238799</v>
      </c>
      <c r="L342">
        <v>75.711257990199897</v>
      </c>
      <c r="M342">
        <v>46.945585807000001</v>
      </c>
      <c r="N342">
        <v>651.07764425099901</v>
      </c>
      <c r="O342">
        <v>199.06138728400001</v>
      </c>
      <c r="P342">
        <v>28.087292925</v>
      </c>
      <c r="Q342">
        <v>174.08010344760001</v>
      </c>
      <c r="R342">
        <v>516.90076863750005</v>
      </c>
      <c r="S342">
        <v>10318.6355355547</v>
      </c>
    </row>
    <row r="343" spans="1:19" ht="15" x14ac:dyDescent="0.25">
      <c r="A343" t="s">
        <v>516</v>
      </c>
      <c r="B343">
        <v>7409.0336049999996</v>
      </c>
      <c r="C343">
        <v>1486.314061</v>
      </c>
      <c r="D343">
        <v>71.983598000000001</v>
      </c>
      <c r="E343">
        <v>118.73293099999999</v>
      </c>
      <c r="F343">
        <v>743.14439600000003</v>
      </c>
      <c r="G343">
        <v>82.327945</v>
      </c>
      <c r="H343">
        <v>10.224624</v>
      </c>
      <c r="I343">
        <v>105.931528</v>
      </c>
      <c r="J343">
        <v>98.846211999999994</v>
      </c>
      <c r="K343">
        <v>62.816823263330001</v>
      </c>
      <c r="L343">
        <v>20.918433578799998</v>
      </c>
      <c r="M343">
        <v>34.503789748599999</v>
      </c>
      <c r="N343">
        <v>547.99467761039398</v>
      </c>
      <c r="O343">
        <v>145.852187362</v>
      </c>
      <c r="P343">
        <v>24.174078523199999</v>
      </c>
      <c r="Q343">
        <v>339.21393896159998</v>
      </c>
      <c r="R343">
        <v>466.60354374600001</v>
      </c>
      <c r="S343">
        <v>9051.1110777939302</v>
      </c>
    </row>
    <row r="344" spans="1:19" ht="15" x14ac:dyDescent="0.25">
      <c r="A344" t="s">
        <v>517</v>
      </c>
      <c r="B344">
        <v>3581.3702319999902</v>
      </c>
      <c r="C344">
        <v>1486.5955799999999</v>
      </c>
      <c r="D344">
        <v>6.0230420000000002</v>
      </c>
      <c r="E344">
        <v>71.050539000000001</v>
      </c>
      <c r="F344">
        <v>326.32604099999998</v>
      </c>
      <c r="G344">
        <v>27.398709</v>
      </c>
      <c r="H344">
        <v>4.65754</v>
      </c>
      <c r="I344">
        <v>29.616107</v>
      </c>
      <c r="J344">
        <v>31.487221000000002</v>
      </c>
      <c r="K344">
        <v>128.624043560194</v>
      </c>
      <c r="L344">
        <v>1.7502960052000001</v>
      </c>
      <c r="M344">
        <v>20.6472866334</v>
      </c>
      <c r="N344">
        <v>240.6328226334</v>
      </c>
      <c r="O344">
        <v>48.539552864400001</v>
      </c>
      <c r="P344">
        <v>11.011821822</v>
      </c>
      <c r="Q344">
        <v>94.836697835400003</v>
      </c>
      <c r="R344">
        <v>148.6354267305</v>
      </c>
      <c r="S344">
        <v>4276.04818008448</v>
      </c>
    </row>
    <row r="345" spans="1:19" ht="15" x14ac:dyDescent="0.25">
      <c r="A345" t="s">
        <v>518</v>
      </c>
      <c r="B345">
        <v>2077.11956100001</v>
      </c>
      <c r="C345">
        <v>714.22471800000096</v>
      </c>
      <c r="D345">
        <v>1</v>
      </c>
      <c r="E345">
        <v>57.687907000000003</v>
      </c>
      <c r="F345">
        <v>209.55736099999999</v>
      </c>
      <c r="G345">
        <v>26.336784000000002</v>
      </c>
      <c r="H345">
        <v>1</v>
      </c>
      <c r="I345">
        <v>16.333888000000002</v>
      </c>
      <c r="J345">
        <v>24.690548</v>
      </c>
      <c r="K345">
        <v>50.941567638475497</v>
      </c>
      <c r="L345">
        <v>0.29060000000000002</v>
      </c>
      <c r="M345">
        <v>16.764105774200001</v>
      </c>
      <c r="N345">
        <v>154.52759800140001</v>
      </c>
      <c r="O345">
        <v>46.6582465344</v>
      </c>
      <c r="P345">
        <v>2.3643000000000001</v>
      </c>
      <c r="Q345">
        <v>52.304376153600003</v>
      </c>
      <c r="R345">
        <v>116.55173183399999</v>
      </c>
      <c r="S345">
        <v>2517.5220869360801</v>
      </c>
    </row>
    <row r="346" spans="1:19" ht="15" x14ac:dyDescent="0.25">
      <c r="A346" t="s">
        <v>519</v>
      </c>
      <c r="B346">
        <v>576.29452100000003</v>
      </c>
      <c r="C346">
        <v>220.60530199999999</v>
      </c>
      <c r="D346">
        <v>0</v>
      </c>
      <c r="E346">
        <v>5.5245829999999998</v>
      </c>
      <c r="F346">
        <v>41.048431000000001</v>
      </c>
      <c r="G346">
        <v>2</v>
      </c>
      <c r="H346">
        <v>0</v>
      </c>
      <c r="I346">
        <v>0</v>
      </c>
      <c r="J346">
        <v>2</v>
      </c>
      <c r="K346">
        <v>17.123928189018201</v>
      </c>
      <c r="L346">
        <v>0</v>
      </c>
      <c r="M346">
        <v>1.6054438198000001</v>
      </c>
      <c r="N346">
        <v>30.269113019399999</v>
      </c>
      <c r="O346">
        <v>3.5432000000000001</v>
      </c>
      <c r="P346">
        <v>0</v>
      </c>
      <c r="Q346">
        <v>0</v>
      </c>
      <c r="R346">
        <v>9.4410000000000007</v>
      </c>
      <c r="S346">
        <v>638.27720602821796</v>
      </c>
    </row>
    <row r="347" spans="1:19" ht="15" x14ac:dyDescent="0.25">
      <c r="A347" t="s">
        <v>520</v>
      </c>
      <c r="B347">
        <v>560.10990300000003</v>
      </c>
      <c r="C347">
        <v>106.551597</v>
      </c>
      <c r="D347">
        <v>0</v>
      </c>
      <c r="E347">
        <v>15</v>
      </c>
      <c r="F347">
        <v>59.176214000000002</v>
      </c>
      <c r="G347">
        <v>2</v>
      </c>
      <c r="H347">
        <v>0</v>
      </c>
      <c r="I347">
        <v>0</v>
      </c>
      <c r="J347">
        <v>7.6</v>
      </c>
      <c r="K347">
        <v>4.1497254815692202</v>
      </c>
      <c r="L347">
        <v>0</v>
      </c>
      <c r="M347">
        <v>4.359</v>
      </c>
      <c r="N347">
        <v>43.636540203599999</v>
      </c>
      <c r="O347">
        <v>3.5432000000000001</v>
      </c>
      <c r="P347">
        <v>0</v>
      </c>
      <c r="Q347">
        <v>0</v>
      </c>
      <c r="R347">
        <v>35.875799999999998</v>
      </c>
      <c r="S347">
        <v>651.67416868516898</v>
      </c>
    </row>
    <row r="348" spans="1:19" ht="15" x14ac:dyDescent="0.25">
      <c r="A348" t="s">
        <v>521</v>
      </c>
      <c r="B348">
        <v>543.67943700000001</v>
      </c>
      <c r="C348">
        <v>195.36322699999999</v>
      </c>
      <c r="D348">
        <v>0</v>
      </c>
      <c r="E348">
        <v>7</v>
      </c>
      <c r="F348">
        <v>57.636068000000002</v>
      </c>
      <c r="G348">
        <v>7.9804959999999996</v>
      </c>
      <c r="H348">
        <v>0</v>
      </c>
      <c r="I348">
        <v>6.9778900000000004</v>
      </c>
      <c r="J348">
        <v>6.6</v>
      </c>
      <c r="K348">
        <v>14.81519994952</v>
      </c>
      <c r="L348">
        <v>0</v>
      </c>
      <c r="M348">
        <v>2.0341999999999998</v>
      </c>
      <c r="N348">
        <v>42.500836543200002</v>
      </c>
      <c r="O348">
        <v>14.138246713599999</v>
      </c>
      <c r="P348">
        <v>0</v>
      </c>
      <c r="Q348">
        <v>22.344599358</v>
      </c>
      <c r="R348">
        <v>31.1553</v>
      </c>
      <c r="S348">
        <v>670.66781956431998</v>
      </c>
    </row>
    <row r="349" spans="1:19" ht="15" x14ac:dyDescent="0.25">
      <c r="A349" t="s">
        <v>522</v>
      </c>
      <c r="B349">
        <v>1417.0755790000001</v>
      </c>
      <c r="C349">
        <v>284.46006699999998</v>
      </c>
      <c r="D349">
        <v>2</v>
      </c>
      <c r="E349">
        <v>24.864176</v>
      </c>
      <c r="F349">
        <v>92.393890999999996</v>
      </c>
      <c r="G349">
        <v>3</v>
      </c>
      <c r="H349">
        <v>0</v>
      </c>
      <c r="I349">
        <v>4.5758409999999996</v>
      </c>
      <c r="J349">
        <v>13.540018</v>
      </c>
      <c r="K349">
        <v>11.837874869823599</v>
      </c>
      <c r="L349">
        <v>0.58120000000000005</v>
      </c>
      <c r="M349">
        <v>7.2255295455999997</v>
      </c>
      <c r="N349">
        <v>68.131255223400004</v>
      </c>
      <c r="O349">
        <v>5.3148</v>
      </c>
      <c r="P349">
        <v>0</v>
      </c>
      <c r="Q349">
        <v>14.652758050199999</v>
      </c>
      <c r="R349">
        <v>63.915654969000002</v>
      </c>
      <c r="S349">
        <v>1588.7346516580201</v>
      </c>
    </row>
    <row r="350" spans="1:19" ht="15" x14ac:dyDescent="0.25">
      <c r="A350" t="s">
        <v>523</v>
      </c>
      <c r="B350">
        <v>682.95328800000004</v>
      </c>
      <c r="C350">
        <v>248.977969</v>
      </c>
      <c r="D350">
        <v>12</v>
      </c>
      <c r="E350">
        <v>7.9941339999999999</v>
      </c>
      <c r="F350">
        <v>50.205629999999999</v>
      </c>
      <c r="G350">
        <v>5</v>
      </c>
      <c r="H350">
        <v>0</v>
      </c>
      <c r="I350">
        <v>3.9823689999999998</v>
      </c>
      <c r="J350">
        <v>6.6</v>
      </c>
      <c r="K350">
        <v>18.7529219913012</v>
      </c>
      <c r="L350">
        <v>3.4872000000000001</v>
      </c>
      <c r="M350">
        <v>2.3230953404000001</v>
      </c>
      <c r="N350">
        <v>37.021631562000003</v>
      </c>
      <c r="O350">
        <v>8.8580000000000005</v>
      </c>
      <c r="P350">
        <v>0</v>
      </c>
      <c r="Q350">
        <v>12.7523420118</v>
      </c>
      <c r="R350">
        <v>31.1553</v>
      </c>
      <c r="S350">
        <v>797.30377890550096</v>
      </c>
    </row>
    <row r="351" spans="1:19" ht="15" x14ac:dyDescent="0.25">
      <c r="A351" t="s">
        <v>524</v>
      </c>
      <c r="B351">
        <v>1066.8115740000001</v>
      </c>
      <c r="C351">
        <v>130.19217</v>
      </c>
      <c r="D351">
        <v>8.9012799999999999</v>
      </c>
      <c r="E351">
        <v>10.22212</v>
      </c>
      <c r="F351">
        <v>48.957220999999997</v>
      </c>
      <c r="G351">
        <v>2.946526</v>
      </c>
      <c r="H351">
        <v>0</v>
      </c>
      <c r="I351">
        <v>7.5452079999999997</v>
      </c>
      <c r="J351">
        <v>18.600000000000001</v>
      </c>
      <c r="K351">
        <v>3.3177198634760199</v>
      </c>
      <c r="L351">
        <v>2.5867119679999999</v>
      </c>
      <c r="M351">
        <v>2.9705480720000002</v>
      </c>
      <c r="N351">
        <v>36.101054765400001</v>
      </c>
      <c r="O351">
        <v>5.2200654616</v>
      </c>
      <c r="P351">
        <v>0</v>
      </c>
      <c r="Q351">
        <v>24.161265057600001</v>
      </c>
      <c r="R351">
        <v>87.801299999999998</v>
      </c>
      <c r="S351">
        <v>1228.9702391880801</v>
      </c>
    </row>
    <row r="352" spans="1:19" ht="15" x14ac:dyDescent="0.25">
      <c r="A352" t="s">
        <v>525</v>
      </c>
      <c r="B352">
        <v>203.49919800000001</v>
      </c>
      <c r="C352">
        <v>82.246139999999997</v>
      </c>
      <c r="D352">
        <v>0</v>
      </c>
      <c r="E352">
        <v>0</v>
      </c>
      <c r="F352">
        <v>27.121212</v>
      </c>
      <c r="G352">
        <v>0</v>
      </c>
      <c r="H352">
        <v>0</v>
      </c>
      <c r="I352">
        <v>1</v>
      </c>
      <c r="J352">
        <v>0</v>
      </c>
      <c r="K352">
        <v>6.6798203995893104</v>
      </c>
      <c r="L352">
        <v>0</v>
      </c>
      <c r="M352">
        <v>0</v>
      </c>
      <c r="N352">
        <v>19.9991817288</v>
      </c>
      <c r="O352">
        <v>0</v>
      </c>
      <c r="P352">
        <v>0</v>
      </c>
      <c r="Q352">
        <v>3.2021999999999999</v>
      </c>
      <c r="R352">
        <v>0</v>
      </c>
      <c r="S352">
        <v>233.380400128389</v>
      </c>
    </row>
    <row r="353" spans="1:19" ht="15" x14ac:dyDescent="0.25">
      <c r="A353" t="s">
        <v>526</v>
      </c>
      <c r="B353">
        <v>406.57383700000003</v>
      </c>
      <c r="C353">
        <v>169.51487900000001</v>
      </c>
      <c r="D353">
        <v>0</v>
      </c>
      <c r="E353">
        <v>29.808097</v>
      </c>
      <c r="F353">
        <v>34</v>
      </c>
      <c r="G353">
        <v>6</v>
      </c>
      <c r="H353">
        <v>0</v>
      </c>
      <c r="I353">
        <v>0</v>
      </c>
      <c r="J353">
        <v>1</v>
      </c>
      <c r="K353">
        <v>14.6216806560276</v>
      </c>
      <c r="L353">
        <v>0</v>
      </c>
      <c r="M353">
        <v>8.6622329881999995</v>
      </c>
      <c r="N353">
        <v>25.0716</v>
      </c>
      <c r="O353">
        <v>10.6296</v>
      </c>
      <c r="P353">
        <v>0</v>
      </c>
      <c r="Q353">
        <v>0</v>
      </c>
      <c r="R353">
        <v>4.7205000000000004</v>
      </c>
      <c r="S353">
        <v>470.27945064422801</v>
      </c>
    </row>
    <row r="354" spans="1:19" ht="15" x14ac:dyDescent="0.25">
      <c r="A354" t="s">
        <v>527</v>
      </c>
      <c r="B354">
        <v>488.32970599999999</v>
      </c>
      <c r="C354">
        <v>142.23286300000001</v>
      </c>
      <c r="D354">
        <v>0.30862600000000001</v>
      </c>
      <c r="E354">
        <v>13.504004</v>
      </c>
      <c r="F354">
        <v>36.445459999999997</v>
      </c>
      <c r="G354">
        <v>0.61208300000000004</v>
      </c>
      <c r="H354">
        <v>0</v>
      </c>
      <c r="I354">
        <v>2</v>
      </c>
      <c r="J354">
        <v>5</v>
      </c>
      <c r="K354">
        <v>8.5591025382194896</v>
      </c>
      <c r="L354">
        <v>8.9686715599999994E-2</v>
      </c>
      <c r="M354">
        <v>3.9242635624000002</v>
      </c>
      <c r="N354">
        <v>26.874882203999999</v>
      </c>
      <c r="O354">
        <v>1.0843662428</v>
      </c>
      <c r="P354">
        <v>0</v>
      </c>
      <c r="Q354">
        <v>6.4043999999999999</v>
      </c>
      <c r="R354">
        <v>23.602499999999999</v>
      </c>
      <c r="S354">
        <v>558.86890726301999</v>
      </c>
    </row>
    <row r="355" spans="1:19" ht="15" x14ac:dyDescent="0.25">
      <c r="A355" t="s">
        <v>528</v>
      </c>
      <c r="B355">
        <v>983.61800200000096</v>
      </c>
      <c r="C355">
        <v>351.690225</v>
      </c>
      <c r="D355">
        <v>3.6284079999999999</v>
      </c>
      <c r="E355">
        <v>25.238444000000001</v>
      </c>
      <c r="F355">
        <v>118.638002</v>
      </c>
      <c r="G355">
        <v>6.2940959999999997</v>
      </c>
      <c r="H355">
        <v>2</v>
      </c>
      <c r="I355">
        <v>6</v>
      </c>
      <c r="J355">
        <v>2.071396</v>
      </c>
      <c r="K355">
        <v>25.891930161047199</v>
      </c>
      <c r="L355">
        <v>1.0544153648000001</v>
      </c>
      <c r="M355">
        <v>7.3342918264000003</v>
      </c>
      <c r="N355">
        <v>87.483662674800001</v>
      </c>
      <c r="O355">
        <v>11.1506204736</v>
      </c>
      <c r="P355">
        <v>4.7286000000000001</v>
      </c>
      <c r="Q355">
        <v>19.213200000000001</v>
      </c>
      <c r="R355">
        <v>9.7780248180000005</v>
      </c>
      <c r="S355">
        <v>1150.2527473186501</v>
      </c>
    </row>
    <row r="356" spans="1:19" ht="15" x14ac:dyDescent="0.25">
      <c r="A356" t="s">
        <v>529</v>
      </c>
      <c r="B356">
        <v>423.64087099999898</v>
      </c>
      <c r="C356">
        <v>235.898170999999</v>
      </c>
      <c r="D356">
        <v>1.454944</v>
      </c>
      <c r="E356">
        <v>9.9547170000000005</v>
      </c>
      <c r="F356">
        <v>66.348511000000002</v>
      </c>
      <c r="G356">
        <v>1.0544910000000001</v>
      </c>
      <c r="H356">
        <v>2</v>
      </c>
      <c r="I356">
        <v>4</v>
      </c>
      <c r="J356">
        <v>1.023585</v>
      </c>
      <c r="K356">
        <v>27.291770044977302</v>
      </c>
      <c r="L356">
        <v>0.4228067264</v>
      </c>
      <c r="M356">
        <v>2.8928407601999999</v>
      </c>
      <c r="N356">
        <v>48.9253920114</v>
      </c>
      <c r="O356">
        <v>1.8681362556000001</v>
      </c>
      <c r="P356">
        <v>4.7286000000000001</v>
      </c>
      <c r="Q356">
        <v>12.8088</v>
      </c>
      <c r="R356">
        <v>4.8318329924999999</v>
      </c>
      <c r="S356">
        <v>527.41104979107695</v>
      </c>
    </row>
    <row r="357" spans="1:19" ht="15" x14ac:dyDescent="0.25">
      <c r="A357" t="s">
        <v>530</v>
      </c>
      <c r="B357">
        <v>409.84164299999998</v>
      </c>
      <c r="C357">
        <v>213.36457999999999</v>
      </c>
      <c r="D357">
        <v>4</v>
      </c>
      <c r="E357">
        <v>23.473424000000001</v>
      </c>
      <c r="F357">
        <v>52.945098999999999</v>
      </c>
      <c r="G357">
        <v>2</v>
      </c>
      <c r="H357">
        <v>1</v>
      </c>
      <c r="I357">
        <v>1</v>
      </c>
      <c r="J357">
        <v>5</v>
      </c>
      <c r="K357">
        <v>22.9492863361078</v>
      </c>
      <c r="L357">
        <v>1.1624000000000001</v>
      </c>
      <c r="M357">
        <v>6.8213770144000003</v>
      </c>
      <c r="N357">
        <v>39.041716002599998</v>
      </c>
      <c r="O357">
        <v>3.5432000000000001</v>
      </c>
      <c r="P357">
        <v>2.3643000000000001</v>
      </c>
      <c r="Q357">
        <v>3.2021999999999999</v>
      </c>
      <c r="R357">
        <v>23.602499999999999</v>
      </c>
      <c r="S357">
        <v>512.52862235310795</v>
      </c>
    </row>
    <row r="358" spans="1:19" ht="15" x14ac:dyDescent="0.25">
      <c r="A358" t="s">
        <v>531</v>
      </c>
      <c r="B358">
        <v>434.44057900000001</v>
      </c>
      <c r="C358">
        <v>136.878242</v>
      </c>
      <c r="D358">
        <v>2.1875399999999998</v>
      </c>
      <c r="E358">
        <v>10.392962000000001</v>
      </c>
      <c r="F358">
        <v>42.870134999999998</v>
      </c>
      <c r="G358">
        <v>3.505376</v>
      </c>
      <c r="H358">
        <v>0</v>
      </c>
      <c r="I358">
        <v>3</v>
      </c>
      <c r="J358">
        <v>3.5956169999999998</v>
      </c>
      <c r="K358">
        <v>9.0206048924680697</v>
      </c>
      <c r="L358">
        <v>0.63569912399999995</v>
      </c>
      <c r="M358">
        <v>3.0201947572000001</v>
      </c>
      <c r="N358">
        <v>31.612437548999999</v>
      </c>
      <c r="O358">
        <v>6.2101241215999998</v>
      </c>
      <c r="P358">
        <v>0</v>
      </c>
      <c r="Q358">
        <v>9.6066000000000003</v>
      </c>
      <c r="R358">
        <v>16.973110048500001</v>
      </c>
      <c r="S358">
        <v>511.51934949276801</v>
      </c>
    </row>
    <row r="359" spans="1:19" ht="15" x14ac:dyDescent="0.25">
      <c r="A359" t="s">
        <v>532</v>
      </c>
      <c r="B359">
        <v>1034.5133519999999</v>
      </c>
      <c r="C359">
        <v>240.22832099999999</v>
      </c>
      <c r="D359">
        <v>2</v>
      </c>
      <c r="E359">
        <v>22.914400000000001</v>
      </c>
      <c r="F359">
        <v>111.601257</v>
      </c>
      <c r="G359">
        <v>17.82724</v>
      </c>
      <c r="H359">
        <v>0</v>
      </c>
      <c r="I359">
        <v>11.512259999999999</v>
      </c>
      <c r="J359">
        <v>15.934017000000001</v>
      </c>
      <c r="K359">
        <v>11.770052310381701</v>
      </c>
      <c r="L359">
        <v>0.58120000000000005</v>
      </c>
      <c r="M359">
        <v>6.6589246400000004</v>
      </c>
      <c r="N359">
        <v>82.294766911799897</v>
      </c>
      <c r="O359">
        <v>31.582738383999999</v>
      </c>
      <c r="P359">
        <v>0</v>
      </c>
      <c r="Q359">
        <v>36.864558971999998</v>
      </c>
      <c r="R359">
        <v>75.2165272485</v>
      </c>
      <c r="S359">
        <v>1279.48212046668</v>
      </c>
    </row>
    <row r="360" spans="1:19" ht="15" x14ac:dyDescent="0.25">
      <c r="A360" t="s">
        <v>533</v>
      </c>
      <c r="B360">
        <v>809.14088599999798</v>
      </c>
      <c r="C360">
        <v>227.63835399999999</v>
      </c>
      <c r="D360">
        <v>3</v>
      </c>
      <c r="E360">
        <v>5.2567449999999996</v>
      </c>
      <c r="F360">
        <v>87.742591000000004</v>
      </c>
      <c r="G360">
        <v>9.1420130000000004</v>
      </c>
      <c r="H360">
        <v>0</v>
      </c>
      <c r="I360">
        <v>1</v>
      </c>
      <c r="J360">
        <v>5.8871450000000003</v>
      </c>
      <c r="K360">
        <v>13.380008015861801</v>
      </c>
      <c r="L360">
        <v>0.87180000000000002</v>
      </c>
      <c r="M360">
        <v>1.5276100969999999</v>
      </c>
      <c r="N360">
        <v>64.701386603400096</v>
      </c>
      <c r="O360">
        <v>16.1959902308</v>
      </c>
      <c r="P360">
        <v>0</v>
      </c>
      <c r="Q360">
        <v>3.2021999999999999</v>
      </c>
      <c r="R360">
        <v>27.790267972500001</v>
      </c>
      <c r="S360">
        <v>936.81014891955999</v>
      </c>
    </row>
    <row r="361" spans="1:19" ht="15" x14ac:dyDescent="0.25">
      <c r="A361" t="s">
        <v>534</v>
      </c>
      <c r="B361">
        <v>691.67128100000104</v>
      </c>
      <c r="C361">
        <v>397.64176400000002</v>
      </c>
      <c r="D361">
        <v>0</v>
      </c>
      <c r="E361">
        <v>18.130682</v>
      </c>
      <c r="F361">
        <v>72.403396999999998</v>
      </c>
      <c r="G361">
        <v>4.0069090000000003</v>
      </c>
      <c r="H361">
        <v>1</v>
      </c>
      <c r="I361">
        <v>6.4727059999999996</v>
      </c>
      <c r="J361">
        <v>9.9808310000000002</v>
      </c>
      <c r="K361">
        <v>47.378444285479603</v>
      </c>
      <c r="L361">
        <v>0</v>
      </c>
      <c r="M361">
        <v>5.2687761891999996</v>
      </c>
      <c r="N361">
        <v>53.390264947799999</v>
      </c>
      <c r="O361">
        <v>7.0986399844000001</v>
      </c>
      <c r="P361">
        <v>2.3643000000000001</v>
      </c>
      <c r="Q361">
        <v>20.726899153200002</v>
      </c>
      <c r="R361">
        <v>47.1145127355</v>
      </c>
      <c r="S361">
        <v>875.01311829557994</v>
      </c>
    </row>
    <row r="362" spans="1:19" ht="15" x14ac:dyDescent="0.25">
      <c r="A362" t="s">
        <v>535</v>
      </c>
      <c r="B362">
        <v>904.54633999999999</v>
      </c>
      <c r="C362">
        <v>312.49207100000001</v>
      </c>
      <c r="D362">
        <v>1</v>
      </c>
      <c r="E362">
        <v>24.201356000000001</v>
      </c>
      <c r="F362">
        <v>71.804720000000003</v>
      </c>
      <c r="G362">
        <v>2</v>
      </c>
      <c r="H362">
        <v>1</v>
      </c>
      <c r="I362">
        <v>4.2675830000000001</v>
      </c>
      <c r="J362">
        <v>8.6463429999999999</v>
      </c>
      <c r="K362">
        <v>22.064297189202598</v>
      </c>
      <c r="L362">
        <v>0.29060000000000002</v>
      </c>
      <c r="M362">
        <v>7.0329140535999999</v>
      </c>
      <c r="N362">
        <v>52.948800528000099</v>
      </c>
      <c r="O362">
        <v>3.5432000000000001</v>
      </c>
      <c r="P362">
        <v>2.3643000000000001</v>
      </c>
      <c r="Q362">
        <v>13.6656542826</v>
      </c>
      <c r="R362">
        <v>40.8150621315</v>
      </c>
      <c r="S362">
        <v>1047.2711681849</v>
      </c>
    </row>
    <row r="363" spans="1:19" ht="15" x14ac:dyDescent="0.25">
      <c r="A363" t="s">
        <v>536</v>
      </c>
      <c r="B363">
        <v>1139.5030810000001</v>
      </c>
      <c r="C363">
        <v>443.67800199999999</v>
      </c>
      <c r="D363">
        <v>0</v>
      </c>
      <c r="E363">
        <v>43</v>
      </c>
      <c r="F363">
        <v>127.36277800000001</v>
      </c>
      <c r="G363">
        <v>13.707388999999999</v>
      </c>
      <c r="H363">
        <v>1</v>
      </c>
      <c r="I363">
        <v>6.1279649999999997</v>
      </c>
      <c r="J363">
        <v>20.687436999999999</v>
      </c>
      <c r="K363">
        <v>36.4017179287723</v>
      </c>
      <c r="L363">
        <v>0</v>
      </c>
      <c r="M363">
        <v>12.495799999999999</v>
      </c>
      <c r="N363">
        <v>93.917312497199902</v>
      </c>
      <c r="O363">
        <v>24.284010352399999</v>
      </c>
      <c r="P363">
        <v>2.3643000000000001</v>
      </c>
      <c r="Q363">
        <v>19.622969522999998</v>
      </c>
      <c r="R363">
        <v>97.655046358500002</v>
      </c>
      <c r="S363">
        <v>1426.2442376598699</v>
      </c>
    </row>
    <row r="364" spans="1:19" ht="15" x14ac:dyDescent="0.25">
      <c r="A364" t="s">
        <v>537</v>
      </c>
      <c r="B364">
        <v>1587.5219930000001</v>
      </c>
      <c r="C364">
        <v>378.14386200000001</v>
      </c>
      <c r="D364">
        <v>247.129975</v>
      </c>
      <c r="E364">
        <v>17.591797</v>
      </c>
      <c r="F364">
        <v>147.19206</v>
      </c>
      <c r="G364">
        <v>3.5004469999999999</v>
      </c>
      <c r="H364">
        <v>1</v>
      </c>
      <c r="I364">
        <v>8.5</v>
      </c>
      <c r="J364">
        <v>8.8499590000000001</v>
      </c>
      <c r="K364">
        <v>18.3516473620478</v>
      </c>
      <c r="L364">
        <v>71.815970734999794</v>
      </c>
      <c r="M364">
        <v>5.1121762082000002</v>
      </c>
      <c r="N364">
        <v>108.539425044</v>
      </c>
      <c r="O364">
        <v>6.2013919052000004</v>
      </c>
      <c r="P364">
        <v>2.3643000000000001</v>
      </c>
      <c r="Q364">
        <v>27.218699999999998</v>
      </c>
      <c r="R364">
        <v>41.776231459500003</v>
      </c>
      <c r="S364">
        <v>1868.90183571395</v>
      </c>
    </row>
    <row r="365" spans="1:19" ht="15" x14ac:dyDescent="0.25">
      <c r="A365" t="s">
        <v>539</v>
      </c>
      <c r="B365">
        <v>2130.1608780000001</v>
      </c>
      <c r="C365">
        <v>808.937906</v>
      </c>
      <c r="D365">
        <v>12.587209</v>
      </c>
      <c r="E365">
        <v>48.243563999999999</v>
      </c>
      <c r="F365">
        <v>266.32054399999998</v>
      </c>
      <c r="G365">
        <v>21.789909000000002</v>
      </c>
      <c r="H365">
        <v>0</v>
      </c>
      <c r="I365">
        <v>10.514815</v>
      </c>
      <c r="J365">
        <v>7</v>
      </c>
      <c r="K365">
        <v>63.683021699233997</v>
      </c>
      <c r="L365">
        <v>3.6578429354000002</v>
      </c>
      <c r="M365">
        <v>14.019579698399999</v>
      </c>
      <c r="N365">
        <v>196.38476914559999</v>
      </c>
      <c r="O365">
        <v>38.603002784399997</v>
      </c>
      <c r="P365">
        <v>0</v>
      </c>
      <c r="Q365">
        <v>33.670540592999998</v>
      </c>
      <c r="R365">
        <v>33.043500000000002</v>
      </c>
      <c r="S365">
        <v>2513.2231348560299</v>
      </c>
    </row>
    <row r="366" spans="1:19" ht="15" x14ac:dyDescent="0.25">
      <c r="A366" t="s">
        <v>540</v>
      </c>
      <c r="B366">
        <v>594.98987399999999</v>
      </c>
      <c r="C366">
        <v>169.66021499999999</v>
      </c>
      <c r="D366">
        <v>0</v>
      </c>
      <c r="E366">
        <v>23.699477000000002</v>
      </c>
      <c r="F366">
        <v>49.307630000000003</v>
      </c>
      <c r="G366">
        <v>3</v>
      </c>
      <c r="H366">
        <v>1</v>
      </c>
      <c r="I366">
        <v>3</v>
      </c>
      <c r="J366">
        <v>4.3792580000000001</v>
      </c>
      <c r="K366">
        <v>9.9510111112006605</v>
      </c>
      <c r="L366">
        <v>0</v>
      </c>
      <c r="M366">
        <v>6.8870680161999998</v>
      </c>
      <c r="N366">
        <v>36.359446362</v>
      </c>
      <c r="O366">
        <v>5.3148</v>
      </c>
      <c r="P366">
        <v>2.3643000000000001</v>
      </c>
      <c r="Q366">
        <v>9.6066000000000003</v>
      </c>
      <c r="R366">
        <v>20.672287389000001</v>
      </c>
      <c r="S366">
        <v>686.14538687840104</v>
      </c>
    </row>
    <row r="367" spans="1:19" ht="15" x14ac:dyDescent="0.25">
      <c r="A367" t="s">
        <v>541</v>
      </c>
      <c r="B367">
        <v>913.24689799999999</v>
      </c>
      <c r="C367">
        <v>399.97056099999998</v>
      </c>
      <c r="D367">
        <v>0</v>
      </c>
      <c r="E367">
        <v>13.673057999999999</v>
      </c>
      <c r="F367">
        <v>101.922563</v>
      </c>
      <c r="G367">
        <v>4.2097309999999997</v>
      </c>
      <c r="H367">
        <v>2</v>
      </c>
      <c r="I367">
        <v>4</v>
      </c>
      <c r="J367">
        <v>8.5799719999999997</v>
      </c>
      <c r="K367">
        <v>35.9989268497974</v>
      </c>
      <c r="L367">
        <v>0</v>
      </c>
      <c r="M367">
        <v>3.9733906548000002</v>
      </c>
      <c r="N367">
        <v>75.157697956199996</v>
      </c>
      <c r="O367">
        <v>7.4579594395999997</v>
      </c>
      <c r="P367">
        <v>4.7286000000000001</v>
      </c>
      <c r="Q367">
        <v>12.8088</v>
      </c>
      <c r="R367">
        <v>40.501757826000002</v>
      </c>
      <c r="S367">
        <v>1093.8740307264</v>
      </c>
    </row>
    <row r="368" spans="1:19" ht="15" x14ac:dyDescent="0.25">
      <c r="A368" t="s">
        <v>542</v>
      </c>
      <c r="B368">
        <v>743.052367</v>
      </c>
      <c r="C368">
        <v>338.32051000000001</v>
      </c>
      <c r="D368">
        <v>8</v>
      </c>
      <c r="E368">
        <v>23.794511</v>
      </c>
      <c r="F368">
        <v>46.897815000000001</v>
      </c>
      <c r="G368">
        <v>2.4798650000000002</v>
      </c>
      <c r="H368">
        <v>2</v>
      </c>
      <c r="I368">
        <v>6.5</v>
      </c>
      <c r="J368">
        <v>7.1516859999999998</v>
      </c>
      <c r="K368">
        <v>31.687177427190999</v>
      </c>
      <c r="L368">
        <v>2.3248000000000002</v>
      </c>
      <c r="M368">
        <v>6.9146848965999999</v>
      </c>
      <c r="N368">
        <v>34.582448780999997</v>
      </c>
      <c r="O368">
        <v>4.3933288340000001</v>
      </c>
      <c r="P368">
        <v>4.7286000000000001</v>
      </c>
      <c r="Q368">
        <v>20.814299999999999</v>
      </c>
      <c r="R368">
        <v>33.759533763</v>
      </c>
      <c r="S368">
        <v>882.25724070179103</v>
      </c>
    </row>
    <row r="369" spans="1:19" ht="15" x14ac:dyDescent="0.25">
      <c r="A369" t="s">
        <v>543</v>
      </c>
      <c r="B369">
        <v>1024.999153</v>
      </c>
      <c r="C369">
        <v>450.50594799999999</v>
      </c>
      <c r="D369">
        <v>3</v>
      </c>
      <c r="E369">
        <v>33.459046999999998</v>
      </c>
      <c r="F369">
        <v>118.917614</v>
      </c>
      <c r="G369">
        <v>4</v>
      </c>
      <c r="H369">
        <v>0</v>
      </c>
      <c r="I369">
        <v>9</v>
      </c>
      <c r="J369">
        <v>11.925454</v>
      </c>
      <c r="K369">
        <v>41.007816704196301</v>
      </c>
      <c r="L369">
        <v>0.87180000000000002</v>
      </c>
      <c r="M369">
        <v>9.7231990582000005</v>
      </c>
      <c r="N369">
        <v>87.689848563599895</v>
      </c>
      <c r="O369">
        <v>7.0864000000000003</v>
      </c>
      <c r="P369">
        <v>0</v>
      </c>
      <c r="Q369">
        <v>28.819800000000001</v>
      </c>
      <c r="R369">
        <v>56.294105606999999</v>
      </c>
      <c r="S369">
        <v>1256.492122933</v>
      </c>
    </row>
    <row r="370" spans="1:19" ht="15" x14ac:dyDescent="0.25">
      <c r="A370" t="s">
        <v>544</v>
      </c>
      <c r="B370">
        <v>1166.65788</v>
      </c>
      <c r="C370">
        <v>809.24340700000005</v>
      </c>
      <c r="D370">
        <v>0</v>
      </c>
      <c r="E370">
        <v>23.228618000000001</v>
      </c>
      <c r="F370">
        <v>85.922569999999993</v>
      </c>
      <c r="G370">
        <v>7</v>
      </c>
      <c r="H370">
        <v>3</v>
      </c>
      <c r="I370">
        <v>27.564748000000002</v>
      </c>
      <c r="J370">
        <v>6.2713039999999998</v>
      </c>
      <c r="K370">
        <v>117.868236111404</v>
      </c>
      <c r="L370">
        <v>0</v>
      </c>
      <c r="M370">
        <v>6.7502363907999996</v>
      </c>
      <c r="N370">
        <v>63.359303118</v>
      </c>
      <c r="O370">
        <v>12.401199999999999</v>
      </c>
      <c r="P370">
        <v>7.0929000000000002</v>
      </c>
      <c r="Q370">
        <v>88.267836045600006</v>
      </c>
      <c r="R370">
        <v>29.603690532000002</v>
      </c>
      <c r="S370">
        <v>1492.0012821978</v>
      </c>
    </row>
    <row r="371" spans="1:19" ht="15" x14ac:dyDescent="0.25">
      <c r="A371" t="s">
        <v>545</v>
      </c>
      <c r="B371">
        <v>1675.7455809999999</v>
      </c>
      <c r="C371">
        <v>980.677144</v>
      </c>
      <c r="D371">
        <v>0</v>
      </c>
      <c r="E371">
        <v>39.625447000000001</v>
      </c>
      <c r="F371">
        <v>195.332347</v>
      </c>
      <c r="G371">
        <v>24.506806000000001</v>
      </c>
      <c r="H371">
        <v>6</v>
      </c>
      <c r="I371">
        <v>19</v>
      </c>
      <c r="J371">
        <v>19</v>
      </c>
      <c r="K371">
        <v>120.194801948364</v>
      </c>
      <c r="L371">
        <v>0</v>
      </c>
      <c r="M371">
        <v>11.5151548982</v>
      </c>
      <c r="N371">
        <v>144.03807267779999</v>
      </c>
      <c r="O371">
        <v>43.416257509600001</v>
      </c>
      <c r="P371">
        <v>14.1858</v>
      </c>
      <c r="Q371">
        <v>60.841799999999999</v>
      </c>
      <c r="R371">
        <v>89.689499999999995</v>
      </c>
      <c r="S371">
        <v>2159.6269680339601</v>
      </c>
    </row>
    <row r="372" spans="1:19" ht="15" x14ac:dyDescent="0.25">
      <c r="A372" t="s">
        <v>546</v>
      </c>
      <c r="B372">
        <v>1465.6288070000001</v>
      </c>
      <c r="C372">
        <v>730.855513000001</v>
      </c>
      <c r="D372">
        <v>0.98972499999999997</v>
      </c>
      <c r="E372">
        <v>30.055796999999998</v>
      </c>
      <c r="F372">
        <v>126.727136</v>
      </c>
      <c r="G372">
        <v>14.678153999999999</v>
      </c>
      <c r="H372">
        <v>1</v>
      </c>
      <c r="I372">
        <v>15.822146</v>
      </c>
      <c r="J372">
        <v>14.084484</v>
      </c>
      <c r="K372">
        <v>76.216675532343004</v>
      </c>
      <c r="L372">
        <v>0.28761408500000002</v>
      </c>
      <c r="M372">
        <v>8.7342146082000003</v>
      </c>
      <c r="N372">
        <v>93.448590086399804</v>
      </c>
      <c r="O372">
        <v>26.0038176264</v>
      </c>
      <c r="P372">
        <v>2.3643000000000001</v>
      </c>
      <c r="Q372">
        <v>50.665675921199998</v>
      </c>
      <c r="R372">
        <v>66.485806722000007</v>
      </c>
      <c r="S372">
        <v>1789.83550158154</v>
      </c>
    </row>
    <row r="373" spans="1:19" ht="15" x14ac:dyDescent="0.25">
      <c r="A373" t="s">
        <v>547</v>
      </c>
      <c r="B373">
        <v>2082.5071229999999</v>
      </c>
      <c r="C373">
        <v>994.011436</v>
      </c>
      <c r="D373">
        <v>0</v>
      </c>
      <c r="E373">
        <v>9.2987800000000007</v>
      </c>
      <c r="F373">
        <v>130.95858200000001</v>
      </c>
      <c r="G373">
        <v>19.980063999999999</v>
      </c>
      <c r="H373">
        <v>2</v>
      </c>
      <c r="I373">
        <v>33.966203999999998</v>
      </c>
      <c r="J373">
        <v>29.594386</v>
      </c>
      <c r="K373">
        <v>100.596944594018</v>
      </c>
      <c r="L373">
        <v>0</v>
      </c>
      <c r="M373">
        <v>2.702225468</v>
      </c>
      <c r="N373">
        <v>96.568858366799802</v>
      </c>
      <c r="O373">
        <v>35.396681382399997</v>
      </c>
      <c r="P373">
        <v>4.7286000000000001</v>
      </c>
      <c r="Q373">
        <v>108.7665784488</v>
      </c>
      <c r="R373">
        <v>139.700299113</v>
      </c>
      <c r="S373">
        <v>2570.9673103730202</v>
      </c>
    </row>
    <row r="374" spans="1:19" ht="15" x14ac:dyDescent="0.25">
      <c r="A374" t="s">
        <v>548</v>
      </c>
      <c r="B374">
        <v>1081.9813569999999</v>
      </c>
      <c r="C374">
        <v>206.49280099999999</v>
      </c>
      <c r="D374">
        <v>0</v>
      </c>
      <c r="E374">
        <v>7.5346000000000002</v>
      </c>
      <c r="F374">
        <v>55.373269999999998</v>
      </c>
      <c r="G374">
        <v>4</v>
      </c>
      <c r="H374">
        <v>3.0925999999999999E-2</v>
      </c>
      <c r="I374">
        <v>10</v>
      </c>
      <c r="J374">
        <v>13.814328</v>
      </c>
      <c r="K374">
        <v>8.22610590828757</v>
      </c>
      <c r="L374">
        <v>0</v>
      </c>
      <c r="M374">
        <v>2.18955476</v>
      </c>
      <c r="N374">
        <v>40.832249298000001</v>
      </c>
      <c r="O374">
        <v>7.0864000000000003</v>
      </c>
      <c r="P374">
        <v>7.31183418E-2</v>
      </c>
      <c r="Q374">
        <v>32.021999999999998</v>
      </c>
      <c r="R374">
        <v>65.210535324000006</v>
      </c>
      <c r="S374">
        <v>1237.6213206320899</v>
      </c>
    </row>
    <row r="375" spans="1:19" ht="15" x14ac:dyDescent="0.25">
      <c r="A375" t="s">
        <v>549</v>
      </c>
      <c r="B375">
        <v>619.960734</v>
      </c>
      <c r="C375">
        <v>256.49235599999997</v>
      </c>
      <c r="D375">
        <v>6.3469579999999999</v>
      </c>
      <c r="E375">
        <v>8.5416790000000002</v>
      </c>
      <c r="F375">
        <v>65.472076000000001</v>
      </c>
      <c r="G375">
        <v>12.370339</v>
      </c>
      <c r="H375">
        <v>0</v>
      </c>
      <c r="I375">
        <v>1.8515809999999999</v>
      </c>
      <c r="J375">
        <v>2.9662289999999998</v>
      </c>
      <c r="K375">
        <v>22.151410031771299</v>
      </c>
      <c r="L375">
        <v>1.8444259947999999</v>
      </c>
      <c r="M375">
        <v>2.4822119173999999</v>
      </c>
      <c r="N375">
        <v>48.279108842399999</v>
      </c>
      <c r="O375">
        <v>21.915292572399999</v>
      </c>
      <c r="P375">
        <v>0</v>
      </c>
      <c r="Q375">
        <v>5.9291326782000002</v>
      </c>
      <c r="R375">
        <v>14.0020839945</v>
      </c>
      <c r="S375">
        <v>736.564400031471</v>
      </c>
    </row>
    <row r="376" spans="1:19" ht="15" x14ac:dyDescent="0.25">
      <c r="A376" t="s">
        <v>550</v>
      </c>
      <c r="B376">
        <v>895.71180900000002</v>
      </c>
      <c r="C376">
        <v>338.00893300000001</v>
      </c>
      <c r="D376">
        <v>1</v>
      </c>
      <c r="E376">
        <v>17.449504999999998</v>
      </c>
      <c r="F376">
        <v>91.217543000000006</v>
      </c>
      <c r="G376">
        <v>8.4305939999999993</v>
      </c>
      <c r="H376">
        <v>0</v>
      </c>
      <c r="I376">
        <v>5</v>
      </c>
      <c r="J376">
        <v>11.550495</v>
      </c>
      <c r="K376">
        <v>26.403426342158301</v>
      </c>
      <c r="L376">
        <v>0.29060000000000002</v>
      </c>
      <c r="M376">
        <v>5.0708261529999996</v>
      </c>
      <c r="N376">
        <v>67.263816208199998</v>
      </c>
      <c r="O376">
        <v>14.9356403304</v>
      </c>
      <c r="P376">
        <v>0</v>
      </c>
      <c r="Q376">
        <v>16.010999999999999</v>
      </c>
      <c r="R376">
        <v>54.5241116475</v>
      </c>
      <c r="S376">
        <v>1080.21122968126</v>
      </c>
    </row>
    <row r="377" spans="1:19" ht="15" x14ac:dyDescent="0.25">
      <c r="A377" t="s">
        <v>551</v>
      </c>
      <c r="B377">
        <v>1210.4621199999999</v>
      </c>
      <c r="C377">
        <v>425.9348</v>
      </c>
      <c r="D377">
        <v>0</v>
      </c>
      <c r="E377">
        <v>17.775023999999998</v>
      </c>
      <c r="F377">
        <v>184.95790500000001</v>
      </c>
      <c r="G377">
        <v>9.3283439999999995</v>
      </c>
      <c r="H377">
        <v>6</v>
      </c>
      <c r="I377">
        <v>5.4621139999999997</v>
      </c>
      <c r="J377">
        <v>24.180543</v>
      </c>
      <c r="K377">
        <v>31.870772809369701</v>
      </c>
      <c r="L377">
        <v>0</v>
      </c>
      <c r="M377">
        <v>5.1654219744000001</v>
      </c>
      <c r="N377">
        <v>136.387959147</v>
      </c>
      <c r="O377">
        <v>16.526094230399998</v>
      </c>
      <c r="P377">
        <v>14.1858</v>
      </c>
      <c r="Q377">
        <v>17.4907814508</v>
      </c>
      <c r="R377">
        <v>114.1442532315</v>
      </c>
      <c r="S377">
        <v>1546.2332028434701</v>
      </c>
    </row>
    <row r="378" spans="1:19" ht="15" x14ac:dyDescent="0.25">
      <c r="A378" t="s">
        <v>552</v>
      </c>
      <c r="B378">
        <v>1184.213722</v>
      </c>
      <c r="C378">
        <v>120.510954</v>
      </c>
      <c r="D378">
        <v>3</v>
      </c>
      <c r="E378">
        <v>11.952382</v>
      </c>
      <c r="F378">
        <v>109.047338</v>
      </c>
      <c r="G378">
        <v>7.257396</v>
      </c>
      <c r="H378">
        <v>0</v>
      </c>
      <c r="I378">
        <v>1</v>
      </c>
      <c r="J378">
        <v>6.1904760000000003</v>
      </c>
      <c r="K378">
        <v>2.5310602013595398</v>
      </c>
      <c r="L378">
        <v>0.87180000000000002</v>
      </c>
      <c r="M378">
        <v>3.4733622091999998</v>
      </c>
      <c r="N378">
        <v>80.411507041199897</v>
      </c>
      <c r="O378">
        <v>12.857202753599999</v>
      </c>
      <c r="P378">
        <v>0</v>
      </c>
      <c r="Q378">
        <v>3.2021999999999999</v>
      </c>
      <c r="R378">
        <v>29.222141958000002</v>
      </c>
      <c r="S378">
        <v>1316.7829961633599</v>
      </c>
    </row>
    <row r="379" spans="1:19" ht="15" x14ac:dyDescent="0.25">
      <c r="A379" t="s">
        <v>553</v>
      </c>
      <c r="B379">
        <v>3061.522258</v>
      </c>
      <c r="C379">
        <v>1075.0580540000001</v>
      </c>
      <c r="D379">
        <v>45.08</v>
      </c>
      <c r="E379">
        <v>67.765715999999998</v>
      </c>
      <c r="F379">
        <v>197.596431</v>
      </c>
      <c r="G379">
        <v>24.217252999999999</v>
      </c>
      <c r="H379">
        <v>3</v>
      </c>
      <c r="I379">
        <v>9.8657140000000005</v>
      </c>
      <c r="J379">
        <v>47.919998999999997</v>
      </c>
      <c r="K379">
        <v>78.554713143109197</v>
      </c>
      <c r="L379">
        <v>13.100248000000001</v>
      </c>
      <c r="M379">
        <v>19.6927170696</v>
      </c>
      <c r="N379">
        <v>145.70760821939999</v>
      </c>
      <c r="O379">
        <v>42.903285414800003</v>
      </c>
      <c r="P379">
        <v>7.0929000000000002</v>
      </c>
      <c r="Q379">
        <v>31.5919893708</v>
      </c>
      <c r="R379">
        <v>226.2063552795</v>
      </c>
      <c r="S379">
        <v>3626.3720744972102</v>
      </c>
    </row>
    <row r="380" spans="1:19" ht="15" x14ac:dyDescent="0.25">
      <c r="A380" t="s">
        <v>554</v>
      </c>
      <c r="B380">
        <v>4003.8347979999999</v>
      </c>
      <c r="C380">
        <v>1182.568698</v>
      </c>
      <c r="D380">
        <v>107.751018</v>
      </c>
      <c r="E380">
        <v>32.915948</v>
      </c>
      <c r="F380">
        <v>344.14877000000001</v>
      </c>
      <c r="G380">
        <v>30.805389000000002</v>
      </c>
      <c r="H380">
        <v>4.9101790000000003</v>
      </c>
      <c r="I380">
        <v>7.4550900000000002</v>
      </c>
      <c r="J380">
        <v>41.663330999999999</v>
      </c>
      <c r="K380">
        <v>72.217261980554994</v>
      </c>
      <c r="L380">
        <v>31.312445830800101</v>
      </c>
      <c r="M380">
        <v>9.5653744887999999</v>
      </c>
      <c r="N380">
        <v>253.775302998001</v>
      </c>
      <c r="O380">
        <v>54.574827152399997</v>
      </c>
      <c r="P380">
        <v>11.609136209700001</v>
      </c>
      <c r="Q380">
        <v>23.872689198</v>
      </c>
      <c r="R380">
        <v>196.6717539855</v>
      </c>
      <c r="S380">
        <v>4657.4335898437603</v>
      </c>
    </row>
    <row r="381" spans="1:19" ht="15" x14ac:dyDescent="0.25">
      <c r="A381" t="s">
        <v>555</v>
      </c>
      <c r="B381">
        <v>1669.941032</v>
      </c>
      <c r="C381">
        <v>413.072045</v>
      </c>
      <c r="D381">
        <v>50.680863000000002</v>
      </c>
      <c r="E381">
        <v>25.227122000000001</v>
      </c>
      <c r="F381">
        <v>78.929090000000002</v>
      </c>
      <c r="G381">
        <v>12.707871000000001</v>
      </c>
      <c r="H381">
        <v>1</v>
      </c>
      <c r="I381">
        <v>9</v>
      </c>
      <c r="J381">
        <v>15.471881</v>
      </c>
      <c r="K381">
        <v>21.138164084436202</v>
      </c>
      <c r="L381">
        <v>14.727858787800001</v>
      </c>
      <c r="M381">
        <v>7.3310016532000004</v>
      </c>
      <c r="N381">
        <v>58.202310965999999</v>
      </c>
      <c r="O381">
        <v>22.5132642636</v>
      </c>
      <c r="P381">
        <v>2.3643000000000001</v>
      </c>
      <c r="Q381">
        <v>28.819800000000001</v>
      </c>
      <c r="R381">
        <v>73.035014260500006</v>
      </c>
      <c r="S381">
        <v>1898.0727460155399</v>
      </c>
    </row>
    <row r="382" spans="1:19" ht="15" x14ac:dyDescent="0.25">
      <c r="A382" t="s">
        <v>556</v>
      </c>
      <c r="B382">
        <v>1080.1836740000001</v>
      </c>
      <c r="C382">
        <v>1032.704972</v>
      </c>
      <c r="D382">
        <v>0</v>
      </c>
      <c r="E382">
        <v>14.338127999999999</v>
      </c>
      <c r="F382">
        <v>174.89389700000001</v>
      </c>
      <c r="G382">
        <v>10.885092</v>
      </c>
      <c r="H382">
        <v>3.72</v>
      </c>
      <c r="I382">
        <v>18.381837000000001</v>
      </c>
      <c r="J382">
        <v>8.4768159999999995</v>
      </c>
      <c r="K382">
        <v>206.3072175248</v>
      </c>
      <c r="L382">
        <v>0</v>
      </c>
      <c r="M382">
        <v>4.1666599968</v>
      </c>
      <c r="N382">
        <v>128.96675964779999</v>
      </c>
      <c r="O382">
        <v>19.284028987199999</v>
      </c>
      <c r="P382">
        <v>8.7951960000000007</v>
      </c>
      <c r="Q382">
        <v>58.862318441399999</v>
      </c>
      <c r="R382">
        <v>40.014809927999998</v>
      </c>
      <c r="S382">
        <v>1546.580664526</v>
      </c>
    </row>
    <row r="383" spans="1:19" ht="15" x14ac:dyDescent="0.25">
      <c r="A383" t="s">
        <v>557</v>
      </c>
      <c r="B383">
        <v>1563.5859330000001</v>
      </c>
      <c r="C383">
        <v>779.05936299999996</v>
      </c>
      <c r="D383">
        <v>0</v>
      </c>
      <c r="E383">
        <v>4.9116020000000002</v>
      </c>
      <c r="F383">
        <v>160.36819600000001</v>
      </c>
      <c r="G383">
        <v>5.7387899999999998</v>
      </c>
      <c r="H383">
        <v>1.9558009999999999</v>
      </c>
      <c r="I383">
        <v>17.208003000000001</v>
      </c>
      <c r="J383">
        <v>16.861878000000001</v>
      </c>
      <c r="K383">
        <v>79.710431414972703</v>
      </c>
      <c r="L383">
        <v>0</v>
      </c>
      <c r="M383">
        <v>1.4273115411999999</v>
      </c>
      <c r="N383">
        <v>118.2555077304</v>
      </c>
      <c r="O383">
        <v>10.166840364</v>
      </c>
      <c r="P383">
        <v>4.6241003042999997</v>
      </c>
      <c r="Q383">
        <v>55.103467206600001</v>
      </c>
      <c r="R383">
        <v>79.596495098999995</v>
      </c>
      <c r="S383">
        <v>1912.4700866604701</v>
      </c>
    </row>
    <row r="384" spans="1:19" ht="15" x14ac:dyDescent="0.25">
      <c r="A384" t="s">
        <v>558</v>
      </c>
      <c r="B384">
        <v>1399.562265</v>
      </c>
      <c r="C384">
        <v>1191.429909</v>
      </c>
      <c r="D384">
        <v>0</v>
      </c>
      <c r="E384">
        <v>43.521016000000003</v>
      </c>
      <c r="F384">
        <v>139.16822999999999</v>
      </c>
      <c r="G384">
        <v>21.279478000000001</v>
      </c>
      <c r="H384">
        <v>1.7237880000000001</v>
      </c>
      <c r="I384">
        <v>50.224974000000003</v>
      </c>
      <c r="J384">
        <v>28.857738000000001</v>
      </c>
      <c r="K384">
        <v>220.93667064586199</v>
      </c>
      <c r="L384">
        <v>0</v>
      </c>
      <c r="M384">
        <v>12.647207249599999</v>
      </c>
      <c r="N384">
        <v>102.622652802</v>
      </c>
      <c r="O384">
        <v>37.698723224799998</v>
      </c>
      <c r="P384">
        <v>4.0755519684000001</v>
      </c>
      <c r="Q384">
        <v>160.83041174280001</v>
      </c>
      <c r="R384">
        <v>136.22295222899999</v>
      </c>
      <c r="S384">
        <v>2074.5964348624598</v>
      </c>
    </row>
    <row r="385" spans="1:19" ht="15" x14ac:dyDescent="0.25">
      <c r="A385" t="s">
        <v>559</v>
      </c>
      <c r="B385">
        <v>1545.8585660000001</v>
      </c>
      <c r="C385">
        <v>1476.55248999999</v>
      </c>
      <c r="D385">
        <v>0</v>
      </c>
      <c r="E385">
        <v>28.162514999999999</v>
      </c>
      <c r="F385">
        <v>103.76321900000001</v>
      </c>
      <c r="G385">
        <v>9.5324690000000007</v>
      </c>
      <c r="H385">
        <v>1.005919</v>
      </c>
      <c r="I385">
        <v>9.7483079999999998</v>
      </c>
      <c r="J385">
        <v>19.728131000000001</v>
      </c>
      <c r="K385">
        <v>291.00523210456799</v>
      </c>
      <c r="L385">
        <v>0</v>
      </c>
      <c r="M385">
        <v>8.1840268589999994</v>
      </c>
      <c r="N385">
        <v>76.514997690599998</v>
      </c>
      <c r="O385">
        <v>16.8877220804</v>
      </c>
      <c r="P385">
        <v>2.3782942917000001</v>
      </c>
      <c r="Q385">
        <v>31.216031877599999</v>
      </c>
      <c r="R385">
        <v>93.126642385500006</v>
      </c>
      <c r="S385">
        <v>2065.1715132893701</v>
      </c>
    </row>
    <row r="386" spans="1:19" ht="15" x14ac:dyDescent="0.25">
      <c r="A386" t="s">
        <v>560</v>
      </c>
      <c r="B386">
        <v>755.36416099999997</v>
      </c>
      <c r="C386">
        <v>713.10397999999998</v>
      </c>
      <c r="D386">
        <v>0</v>
      </c>
      <c r="E386">
        <v>10.500969</v>
      </c>
      <c r="F386">
        <v>111.52163400000001</v>
      </c>
      <c r="G386">
        <v>6.2178259999999996</v>
      </c>
      <c r="H386">
        <v>0</v>
      </c>
      <c r="I386">
        <v>10.981730000000001</v>
      </c>
      <c r="J386">
        <v>11</v>
      </c>
      <c r="K386">
        <v>140.633567894717</v>
      </c>
      <c r="L386">
        <v>0</v>
      </c>
      <c r="M386">
        <v>3.0515815914000002</v>
      </c>
      <c r="N386">
        <v>82.236052911599899</v>
      </c>
      <c r="O386">
        <v>11.0155005416</v>
      </c>
      <c r="P386">
        <v>0</v>
      </c>
      <c r="Q386">
        <v>35.165695806000002</v>
      </c>
      <c r="R386">
        <v>51.9255</v>
      </c>
      <c r="S386">
        <v>1079.39205974532</v>
      </c>
    </row>
    <row r="387" spans="1:19" ht="15" x14ac:dyDescent="0.25">
      <c r="A387" t="s">
        <v>561</v>
      </c>
      <c r="B387">
        <v>1604.05062</v>
      </c>
      <c r="C387">
        <v>328.13420300000001</v>
      </c>
      <c r="D387">
        <v>18.964987000000001</v>
      </c>
      <c r="E387">
        <v>25.636896</v>
      </c>
      <c r="F387">
        <v>93.755358999999999</v>
      </c>
      <c r="G387">
        <v>5</v>
      </c>
      <c r="H387">
        <v>0</v>
      </c>
      <c r="I387">
        <v>11</v>
      </c>
      <c r="J387">
        <v>7.3865299999999996</v>
      </c>
      <c r="K387">
        <v>13.5712668891275</v>
      </c>
      <c r="L387">
        <v>5.5112252222000002</v>
      </c>
      <c r="M387">
        <v>7.4500819776000098</v>
      </c>
      <c r="N387">
        <v>69.135201726600002</v>
      </c>
      <c r="O387">
        <v>8.8580000000000005</v>
      </c>
      <c r="P387">
        <v>0</v>
      </c>
      <c r="Q387">
        <v>35.224200000000003</v>
      </c>
      <c r="R387">
        <v>34.868114865000003</v>
      </c>
      <c r="S387">
        <v>1778.66871068053</v>
      </c>
    </row>
    <row r="388" spans="1:19" ht="15" x14ac:dyDescent="0.25">
      <c r="A388" t="s">
        <v>562</v>
      </c>
      <c r="B388">
        <v>1850.2976269999999</v>
      </c>
      <c r="C388">
        <v>805.02736500000003</v>
      </c>
      <c r="D388">
        <v>7.7131069999999999</v>
      </c>
      <c r="E388">
        <v>51.453018</v>
      </c>
      <c r="F388">
        <v>188.401769</v>
      </c>
      <c r="G388">
        <v>22.971391000000001</v>
      </c>
      <c r="H388">
        <v>0.33872400000000003</v>
      </c>
      <c r="I388">
        <v>8.9337020000000003</v>
      </c>
      <c r="J388">
        <v>31.919533999999999</v>
      </c>
      <c r="K388">
        <v>73.486868473632597</v>
      </c>
      <c r="L388">
        <v>2.2414288941999998</v>
      </c>
      <c r="M388">
        <v>14.952247030800001</v>
      </c>
      <c r="N388">
        <v>138.92746446059999</v>
      </c>
      <c r="O388">
        <v>40.6961162956</v>
      </c>
      <c r="P388">
        <v>0.80084515320000005</v>
      </c>
      <c r="Q388">
        <v>28.607500544400001</v>
      </c>
      <c r="R388">
        <v>150.67616024700001</v>
      </c>
      <c r="S388">
        <v>2300.6862580994298</v>
      </c>
    </row>
    <row r="389" spans="1:19" ht="15" x14ac:dyDescent="0.25">
      <c r="A389" t="s">
        <v>563</v>
      </c>
      <c r="B389">
        <v>4304.8707330000097</v>
      </c>
      <c r="C389">
        <v>1397.82251</v>
      </c>
      <c r="D389">
        <v>365.86249199999997</v>
      </c>
      <c r="E389">
        <v>104.169825</v>
      </c>
      <c r="F389">
        <v>302.87472400000001</v>
      </c>
      <c r="G389">
        <v>27.876645</v>
      </c>
      <c r="H389">
        <v>2.9320010000000001</v>
      </c>
      <c r="I389">
        <v>24.329695000000001</v>
      </c>
      <c r="J389">
        <v>69.559100999999998</v>
      </c>
      <c r="K389">
        <v>94.757493056823293</v>
      </c>
      <c r="L389">
        <v>106.31964017520001</v>
      </c>
      <c r="M389">
        <v>30.271751145000099</v>
      </c>
      <c r="N389">
        <v>223.3398214776</v>
      </c>
      <c r="O389">
        <v>49.386264281999999</v>
      </c>
      <c r="P389">
        <v>6.9321299642999996</v>
      </c>
      <c r="Q389">
        <v>77.908549328999996</v>
      </c>
      <c r="R389">
        <v>328.35373627050001</v>
      </c>
      <c r="S389">
        <v>5222.1401187004303</v>
      </c>
    </row>
    <row r="390" spans="1:19" ht="15" x14ac:dyDescent="0.25">
      <c r="A390" t="s">
        <v>564</v>
      </c>
      <c r="B390">
        <v>2018.187226</v>
      </c>
      <c r="C390">
        <v>749.69822099999999</v>
      </c>
      <c r="D390">
        <v>2</v>
      </c>
      <c r="E390">
        <v>38.599274000000001</v>
      </c>
      <c r="F390">
        <v>118.151139</v>
      </c>
      <c r="G390">
        <v>8.4674530000000008</v>
      </c>
      <c r="H390">
        <v>1</v>
      </c>
      <c r="I390">
        <v>11.6</v>
      </c>
      <c r="J390">
        <v>25.752493000000001</v>
      </c>
      <c r="K390">
        <v>58.135364529892797</v>
      </c>
      <c r="L390">
        <v>0.58120000000000005</v>
      </c>
      <c r="M390">
        <v>11.2169490244</v>
      </c>
      <c r="N390">
        <v>87.124649898599898</v>
      </c>
      <c r="O390">
        <v>15.000939734799999</v>
      </c>
      <c r="P390">
        <v>2.3643000000000001</v>
      </c>
      <c r="Q390">
        <v>37.145519999999998</v>
      </c>
      <c r="R390">
        <v>121.56464320649999</v>
      </c>
      <c r="S390">
        <v>2351.32079239419</v>
      </c>
    </row>
    <row r="391" spans="1:19" ht="15" x14ac:dyDescent="0.25">
      <c r="A391" t="s">
        <v>565</v>
      </c>
      <c r="B391">
        <v>1572.6472309999999</v>
      </c>
      <c r="C391">
        <v>600.55667500000004</v>
      </c>
      <c r="D391">
        <v>6.1989999999999996E-3</v>
      </c>
      <c r="E391">
        <v>28.797494</v>
      </c>
      <c r="F391">
        <v>178.55123800000001</v>
      </c>
      <c r="G391">
        <v>20.344787</v>
      </c>
      <c r="H391">
        <v>0</v>
      </c>
      <c r="I391">
        <v>12</v>
      </c>
      <c r="J391">
        <v>16.496901000000001</v>
      </c>
      <c r="K391">
        <v>47.982737878757</v>
      </c>
      <c r="L391">
        <v>1.8014293999999999E-3</v>
      </c>
      <c r="M391">
        <v>8.3685517564000005</v>
      </c>
      <c r="N391">
        <v>131.66368290119999</v>
      </c>
      <c r="O391">
        <v>36.0428246492</v>
      </c>
      <c r="P391">
        <v>0</v>
      </c>
      <c r="Q391">
        <v>38.426400000000001</v>
      </c>
      <c r="R391">
        <v>77.873621170500002</v>
      </c>
      <c r="S391">
        <v>1913.0068507854601</v>
      </c>
    </row>
    <row r="392" spans="1:19" ht="15" x14ac:dyDescent="0.25">
      <c r="A392" t="s">
        <v>566</v>
      </c>
      <c r="B392">
        <v>1149.5229629999901</v>
      </c>
      <c r="C392">
        <v>317.37875700000001</v>
      </c>
      <c r="D392">
        <v>11.489140000000001</v>
      </c>
      <c r="E392">
        <v>24.640581000000001</v>
      </c>
      <c r="F392">
        <v>76.619144000000006</v>
      </c>
      <c r="G392">
        <v>6.0104759999999997</v>
      </c>
      <c r="H392">
        <v>0</v>
      </c>
      <c r="I392">
        <v>4.1080430000000003</v>
      </c>
      <c r="J392">
        <v>11.539865000000001</v>
      </c>
      <c r="K392">
        <v>18.194748922197402</v>
      </c>
      <c r="L392">
        <v>3.338744084</v>
      </c>
      <c r="M392">
        <v>7.1605528386000001</v>
      </c>
      <c r="N392">
        <v>56.4989567856001</v>
      </c>
      <c r="O392">
        <v>10.6481592816</v>
      </c>
      <c r="P392">
        <v>0</v>
      </c>
      <c r="Q392">
        <v>13.1547752946</v>
      </c>
      <c r="R392">
        <v>54.473932732500003</v>
      </c>
      <c r="S392">
        <v>1312.99283293909</v>
      </c>
    </row>
    <row r="393" spans="1:19" ht="15" x14ac:dyDescent="0.25">
      <c r="A393" t="s">
        <v>567</v>
      </c>
      <c r="B393">
        <v>4036.3837640000002</v>
      </c>
      <c r="C393">
        <v>1017.573111</v>
      </c>
      <c r="D393">
        <v>43.351391</v>
      </c>
      <c r="E393">
        <v>104.954277</v>
      </c>
      <c r="F393">
        <v>293.90055100000001</v>
      </c>
      <c r="G393">
        <v>35.427874000000003</v>
      </c>
      <c r="H393">
        <v>2</v>
      </c>
      <c r="I393">
        <v>24.345835999999998</v>
      </c>
      <c r="J393">
        <v>53.003211</v>
      </c>
      <c r="K393">
        <v>53.715759524460601</v>
      </c>
      <c r="L393">
        <v>12.5979142246</v>
      </c>
      <c r="M393">
        <v>30.499712896200101</v>
      </c>
      <c r="N393">
        <v>216.72226630740099</v>
      </c>
      <c r="O393">
        <v>62.764021578399998</v>
      </c>
      <c r="P393">
        <v>4.7286000000000001</v>
      </c>
      <c r="Q393">
        <v>77.960236039199998</v>
      </c>
      <c r="R393">
        <v>250.2016575255</v>
      </c>
      <c r="S393">
        <v>4745.57393209576</v>
      </c>
    </row>
    <row r="394" spans="1:19" ht="15" x14ac:dyDescent="0.25">
      <c r="A394" t="s">
        <v>568</v>
      </c>
      <c r="B394">
        <v>1661.189441</v>
      </c>
      <c r="C394">
        <v>350.28111799999999</v>
      </c>
      <c r="D394">
        <v>3.7912300000000001</v>
      </c>
      <c r="E394">
        <v>17.179652000000001</v>
      </c>
      <c r="F394">
        <v>159.53141099999999</v>
      </c>
      <c r="G394">
        <v>9.7750800000000009</v>
      </c>
      <c r="H394">
        <v>0</v>
      </c>
      <c r="I394">
        <v>13.598511999999999</v>
      </c>
      <c r="J394">
        <v>13</v>
      </c>
      <c r="K394">
        <v>15.339897796568801</v>
      </c>
      <c r="L394">
        <v>1.1017314380000001</v>
      </c>
      <c r="M394">
        <v>4.9924068712</v>
      </c>
      <c r="N394">
        <v>117.6384624714</v>
      </c>
      <c r="O394">
        <v>17.317531727999999</v>
      </c>
      <c r="P394">
        <v>0</v>
      </c>
      <c r="Q394">
        <v>43.545155126399997</v>
      </c>
      <c r="R394">
        <v>61.366500000000002</v>
      </c>
      <c r="S394">
        <v>1922.4911264315699</v>
      </c>
    </row>
    <row r="395" spans="1:19" ht="15" x14ac:dyDescent="0.25">
      <c r="A395" t="s">
        <v>569</v>
      </c>
      <c r="B395">
        <v>1459.2483549999999</v>
      </c>
      <c r="C395">
        <v>662.73524299999997</v>
      </c>
      <c r="D395">
        <v>1.4739660000000001</v>
      </c>
      <c r="E395">
        <v>30.972114000000001</v>
      </c>
      <c r="F395">
        <v>141.26636199999999</v>
      </c>
      <c r="G395">
        <v>8.1349400000000003</v>
      </c>
      <c r="H395">
        <v>1.3866039999999999</v>
      </c>
      <c r="I395">
        <v>10.460214000000001</v>
      </c>
      <c r="J395">
        <v>11.194423</v>
      </c>
      <c r="K395">
        <v>61.822419295353498</v>
      </c>
      <c r="L395">
        <v>0.42833451960000002</v>
      </c>
      <c r="M395">
        <v>9.0004963284000006</v>
      </c>
      <c r="N395">
        <v>104.16981533880001</v>
      </c>
      <c r="O395">
        <v>14.411859703999999</v>
      </c>
      <c r="P395">
        <v>3.2783478372000001</v>
      </c>
      <c r="Q395">
        <v>33.495697270800001</v>
      </c>
      <c r="R395">
        <v>52.843273771500002</v>
      </c>
      <c r="S395">
        <v>1738.6985990656599</v>
      </c>
    </row>
    <row r="396" spans="1:19" ht="15" x14ac:dyDescent="0.25">
      <c r="A396" t="s">
        <v>570</v>
      </c>
      <c r="B396">
        <v>638.24085900000205</v>
      </c>
      <c r="C396">
        <v>271.55231700000002</v>
      </c>
      <c r="D396">
        <v>0</v>
      </c>
      <c r="E396">
        <v>18.493760999999999</v>
      </c>
      <c r="F396">
        <v>52.181916000000001</v>
      </c>
      <c r="G396">
        <v>2</v>
      </c>
      <c r="H396">
        <v>1.72</v>
      </c>
      <c r="I396">
        <v>7.503933</v>
      </c>
      <c r="J396">
        <v>2.407483</v>
      </c>
      <c r="K396">
        <v>23.979606818022798</v>
      </c>
      <c r="L396">
        <v>0</v>
      </c>
      <c r="M396">
        <v>5.3742869465999998</v>
      </c>
      <c r="N396">
        <v>38.478944858399998</v>
      </c>
      <c r="O396">
        <v>3.5432000000000001</v>
      </c>
      <c r="P396">
        <v>4.0665959999999997</v>
      </c>
      <c r="Q396">
        <v>24.0290942526</v>
      </c>
      <c r="R396">
        <v>11.364523501500001</v>
      </c>
      <c r="S396">
        <v>749.07711137712499</v>
      </c>
    </row>
    <row r="397" spans="1:19" ht="15" x14ac:dyDescent="0.25">
      <c r="A397" t="s">
        <v>571</v>
      </c>
      <c r="B397">
        <v>4261.6116540000003</v>
      </c>
      <c r="C397">
        <v>474.92451899999998</v>
      </c>
      <c r="D397">
        <v>40.648497999999996</v>
      </c>
      <c r="E397">
        <v>45.668053</v>
      </c>
      <c r="F397">
        <v>239.973242</v>
      </c>
      <c r="G397">
        <v>18.876218999999999</v>
      </c>
      <c r="H397">
        <v>3.5</v>
      </c>
      <c r="I397">
        <v>16</v>
      </c>
      <c r="J397">
        <v>52.187417000000003</v>
      </c>
      <c r="K397">
        <v>11.0463997518551</v>
      </c>
      <c r="L397">
        <v>11.8124535188</v>
      </c>
      <c r="M397">
        <v>13.271136201799999</v>
      </c>
      <c r="N397">
        <v>176.95626865080001</v>
      </c>
      <c r="O397">
        <v>33.441109580400003</v>
      </c>
      <c r="P397">
        <v>8.2750500000000002</v>
      </c>
      <c r="Q397">
        <v>51.235199999999999</v>
      </c>
      <c r="R397">
        <v>246.35070194849999</v>
      </c>
      <c r="S397">
        <v>4813.9999736521504</v>
      </c>
    </row>
    <row r="398" spans="1:19" ht="15" x14ac:dyDescent="0.25">
      <c r="A398" t="s">
        <v>572</v>
      </c>
      <c r="B398">
        <v>3772.1281610000001</v>
      </c>
      <c r="C398">
        <v>364.01405899999997</v>
      </c>
      <c r="D398">
        <v>13.614305999999999</v>
      </c>
      <c r="E398">
        <v>19.963502999999999</v>
      </c>
      <c r="F398">
        <v>249.82454100000001</v>
      </c>
      <c r="G398">
        <v>27.788789999999999</v>
      </c>
      <c r="H398">
        <v>1.6569339999999999</v>
      </c>
      <c r="I398">
        <v>12.908149999999999</v>
      </c>
      <c r="J398">
        <v>61.003126999999999</v>
      </c>
      <c r="K398">
        <v>7.3346607789079004</v>
      </c>
      <c r="L398">
        <v>3.9563173236</v>
      </c>
      <c r="M398">
        <v>5.8013939717999996</v>
      </c>
      <c r="N398">
        <v>184.2206165334</v>
      </c>
      <c r="O398">
        <v>49.230620364000004</v>
      </c>
      <c r="P398">
        <v>3.9174890562</v>
      </c>
      <c r="Q398">
        <v>41.334477929999998</v>
      </c>
      <c r="R398">
        <v>287.96526100350002</v>
      </c>
      <c r="S398">
        <v>4355.8889979614096</v>
      </c>
    </row>
    <row r="399" spans="1:19" ht="15" x14ac:dyDescent="0.25">
      <c r="A399" t="s">
        <v>573</v>
      </c>
      <c r="B399">
        <v>1582.402519</v>
      </c>
      <c r="C399">
        <v>1552.894368</v>
      </c>
      <c r="D399">
        <v>20.340042</v>
      </c>
      <c r="E399">
        <v>5.9411769999999997</v>
      </c>
      <c r="F399">
        <v>121.412263</v>
      </c>
      <c r="G399">
        <v>13.896386</v>
      </c>
      <c r="H399">
        <v>0</v>
      </c>
      <c r="I399">
        <v>6</v>
      </c>
      <c r="J399">
        <v>9.6117650000000001</v>
      </c>
      <c r="K399">
        <v>312.06017900629598</v>
      </c>
      <c r="L399">
        <v>5.9108162051999997</v>
      </c>
      <c r="M399">
        <v>1.7265060362</v>
      </c>
      <c r="N399">
        <v>89.529402736199899</v>
      </c>
      <c r="O399">
        <v>24.6188374376</v>
      </c>
      <c r="P399">
        <v>0</v>
      </c>
      <c r="Q399">
        <v>19.213200000000001</v>
      </c>
      <c r="R399">
        <v>45.372336682499999</v>
      </c>
      <c r="S399">
        <v>2080.83379710399</v>
      </c>
    </row>
    <row r="400" spans="1:19" ht="15" x14ac:dyDescent="0.25">
      <c r="A400" t="s">
        <v>574</v>
      </c>
      <c r="B400">
        <v>846.60054100000002</v>
      </c>
      <c r="C400">
        <v>226.955388</v>
      </c>
      <c r="D400">
        <v>0</v>
      </c>
      <c r="E400">
        <v>15</v>
      </c>
      <c r="F400">
        <v>61.639254000000001</v>
      </c>
      <c r="G400">
        <v>1</v>
      </c>
      <c r="H400">
        <v>0</v>
      </c>
      <c r="I400">
        <v>0</v>
      </c>
      <c r="J400">
        <v>11</v>
      </c>
      <c r="K400">
        <v>12.5496367090986</v>
      </c>
      <c r="L400">
        <v>0</v>
      </c>
      <c r="M400">
        <v>4.359</v>
      </c>
      <c r="N400">
        <v>45.452785899600002</v>
      </c>
      <c r="O400">
        <v>1.7716000000000001</v>
      </c>
      <c r="P400">
        <v>0</v>
      </c>
      <c r="Q400">
        <v>0</v>
      </c>
      <c r="R400">
        <v>51.9255</v>
      </c>
      <c r="S400">
        <v>962.65906360869894</v>
      </c>
    </row>
    <row r="401" spans="1:19" ht="15" x14ac:dyDescent="0.25">
      <c r="A401" t="s">
        <v>575</v>
      </c>
      <c r="B401">
        <v>1566.5454279999999</v>
      </c>
      <c r="C401">
        <v>495.358565</v>
      </c>
      <c r="D401">
        <v>0</v>
      </c>
      <c r="E401">
        <v>24.202862</v>
      </c>
      <c r="F401">
        <v>124.779776</v>
      </c>
      <c r="G401">
        <v>9.8853650000000002</v>
      </c>
      <c r="H401">
        <v>1</v>
      </c>
      <c r="I401">
        <v>7.169009</v>
      </c>
      <c r="J401">
        <v>17.600000000000001</v>
      </c>
      <c r="K401">
        <v>32.410124920262597</v>
      </c>
      <c r="L401">
        <v>0</v>
      </c>
      <c r="M401">
        <v>7.0333516972000103</v>
      </c>
      <c r="N401">
        <v>92.012606822399903</v>
      </c>
      <c r="O401">
        <v>17.512912633999999</v>
      </c>
      <c r="P401">
        <v>2.3643000000000001</v>
      </c>
      <c r="Q401">
        <v>22.9566006198</v>
      </c>
      <c r="R401">
        <v>83.080799999999996</v>
      </c>
      <c r="S401">
        <v>1823.9161246936601</v>
      </c>
    </row>
    <row r="402" spans="1:19" ht="15" x14ac:dyDescent="0.25">
      <c r="A402" t="s">
        <v>576</v>
      </c>
      <c r="B402">
        <v>1483.461859</v>
      </c>
      <c r="C402">
        <v>399.485162</v>
      </c>
      <c r="D402">
        <v>1</v>
      </c>
      <c r="E402">
        <v>32</v>
      </c>
      <c r="F402">
        <v>97.852404000000007</v>
      </c>
      <c r="G402">
        <v>8.5098769999999995</v>
      </c>
      <c r="H402">
        <v>0</v>
      </c>
      <c r="I402">
        <v>3</v>
      </c>
      <c r="J402">
        <v>10.099379000000001</v>
      </c>
      <c r="K402">
        <v>22.154410492711701</v>
      </c>
      <c r="L402">
        <v>0.29060000000000002</v>
      </c>
      <c r="M402">
        <v>9.2992000000000008</v>
      </c>
      <c r="N402">
        <v>72.156362709600003</v>
      </c>
      <c r="O402">
        <v>15.076098093200001</v>
      </c>
      <c r="P402">
        <v>0</v>
      </c>
      <c r="Q402">
        <v>9.6066000000000003</v>
      </c>
      <c r="R402">
        <v>47.674118569500003</v>
      </c>
      <c r="S402">
        <v>1659.7192488650101</v>
      </c>
    </row>
    <row r="403" spans="1:19" ht="15" x14ac:dyDescent="0.25">
      <c r="A403" t="s">
        <v>577</v>
      </c>
      <c r="B403">
        <v>2944.1479509999999</v>
      </c>
      <c r="C403">
        <v>1015.155825</v>
      </c>
      <c r="D403">
        <v>3.1140629999999998</v>
      </c>
      <c r="E403">
        <v>26.126736999999999</v>
      </c>
      <c r="F403">
        <v>317.822607</v>
      </c>
      <c r="G403">
        <v>12.927609</v>
      </c>
      <c r="H403">
        <v>2.0670320000000002</v>
      </c>
      <c r="I403">
        <v>5.2341730000000002</v>
      </c>
      <c r="J403">
        <v>28.919781</v>
      </c>
      <c r="K403">
        <v>72.0126004696357</v>
      </c>
      <c r="L403">
        <v>0.90494670779999997</v>
      </c>
      <c r="M403">
        <v>7.5924297722</v>
      </c>
      <c r="N403">
        <v>234.36239040180101</v>
      </c>
      <c r="O403">
        <v>22.902552104400002</v>
      </c>
      <c r="P403">
        <v>4.8870837576000001</v>
      </c>
      <c r="Q403">
        <v>16.760868780599999</v>
      </c>
      <c r="R403">
        <v>136.51582621049999</v>
      </c>
      <c r="S403">
        <v>3440.0866492045302</v>
      </c>
    </row>
    <row r="404" spans="1:19" ht="15" x14ac:dyDescent="0.25">
      <c r="A404" t="s">
        <v>578</v>
      </c>
      <c r="B404">
        <v>4000.2415809999802</v>
      </c>
      <c r="C404">
        <v>418.92417599999999</v>
      </c>
      <c r="D404">
        <v>7.681095</v>
      </c>
      <c r="E404">
        <v>47.227401999999998</v>
      </c>
      <c r="F404">
        <v>256.38845199999997</v>
      </c>
      <c r="G404">
        <v>35.102322000000001</v>
      </c>
      <c r="H404">
        <v>1</v>
      </c>
      <c r="I404">
        <v>29.994875</v>
      </c>
      <c r="J404">
        <v>42.584040999999999</v>
      </c>
      <c r="K404">
        <v>9.3285224822249706</v>
      </c>
      <c r="L404">
        <v>2.2321262069999999</v>
      </c>
      <c r="M404">
        <v>13.7242830212</v>
      </c>
      <c r="N404">
        <v>189.0608445048</v>
      </c>
      <c r="O404">
        <v>62.187273655200002</v>
      </c>
      <c r="P404">
        <v>2.3643000000000001</v>
      </c>
      <c r="Q404">
        <v>96.049588725000007</v>
      </c>
      <c r="R404">
        <v>201.0179655405</v>
      </c>
      <c r="S404">
        <v>4576.2064851359</v>
      </c>
    </row>
    <row r="405" spans="1:19" ht="15" x14ac:dyDescent="0.25">
      <c r="A405" t="s">
        <v>579</v>
      </c>
      <c r="B405">
        <v>952.84725900000001</v>
      </c>
      <c r="C405">
        <v>3</v>
      </c>
      <c r="D405">
        <v>0</v>
      </c>
      <c r="E405">
        <v>5</v>
      </c>
      <c r="F405">
        <v>27.748602999999999</v>
      </c>
      <c r="G405">
        <v>3.7388889999999999</v>
      </c>
      <c r="H405">
        <v>0</v>
      </c>
      <c r="I405">
        <v>3</v>
      </c>
      <c r="J405">
        <v>14.530726</v>
      </c>
      <c r="K405">
        <v>1.89808500768384E-3</v>
      </c>
      <c r="L405">
        <v>0</v>
      </c>
      <c r="M405">
        <v>1.4530000000000001</v>
      </c>
      <c r="N405">
        <v>20.461819852200001</v>
      </c>
      <c r="O405">
        <v>6.6238157523999996</v>
      </c>
      <c r="P405">
        <v>0</v>
      </c>
      <c r="Q405">
        <v>9.6066000000000003</v>
      </c>
      <c r="R405">
        <v>68.592292083000004</v>
      </c>
      <c r="S405">
        <v>1059.5866847726099</v>
      </c>
    </row>
    <row r="406" spans="1:19" ht="15" x14ac:dyDescent="0.25">
      <c r="A406" t="s">
        <v>580</v>
      </c>
      <c r="B406">
        <v>3610.6019190000002</v>
      </c>
      <c r="C406">
        <v>1445.2629219999999</v>
      </c>
      <c r="D406">
        <v>20.461663999999999</v>
      </c>
      <c r="E406">
        <v>21.616016999999999</v>
      </c>
      <c r="F406">
        <v>293.67048899999998</v>
      </c>
      <c r="G406">
        <v>51.093082000000003</v>
      </c>
      <c r="H406">
        <v>2</v>
      </c>
      <c r="I406">
        <v>26.476469999999999</v>
      </c>
      <c r="J406">
        <v>65.123315000000005</v>
      </c>
      <c r="K406">
        <v>123.41660989960801</v>
      </c>
      <c r="L406">
        <v>5.9461595583999998</v>
      </c>
      <c r="M406">
        <v>6.2816145401999997</v>
      </c>
      <c r="N406">
        <v>216.55261858860101</v>
      </c>
      <c r="O406">
        <v>90.516504071200103</v>
      </c>
      <c r="P406">
        <v>4.7286000000000001</v>
      </c>
      <c r="Q406">
        <v>84.782952234000007</v>
      </c>
      <c r="R406">
        <v>307.41460845749998</v>
      </c>
      <c r="S406">
        <v>4450.2415863495098</v>
      </c>
    </row>
    <row r="407" spans="1:19" ht="15" x14ac:dyDescent="0.25">
      <c r="A407" t="s">
        <v>581</v>
      </c>
      <c r="B407">
        <v>6986.6116140000004</v>
      </c>
      <c r="C407">
        <v>3626.7401929999901</v>
      </c>
      <c r="D407">
        <v>49.442126000000002</v>
      </c>
      <c r="E407">
        <v>83.627660000000006</v>
      </c>
      <c r="F407">
        <v>669.94276200000002</v>
      </c>
      <c r="G407">
        <v>108.734542</v>
      </c>
      <c r="H407">
        <v>4.5503220000000004</v>
      </c>
      <c r="I407">
        <v>31.462837</v>
      </c>
      <c r="J407">
        <v>125.856853</v>
      </c>
      <c r="K407">
        <v>395.78571990391998</v>
      </c>
      <c r="L407">
        <v>14.367881815600001</v>
      </c>
      <c r="M407">
        <v>24.302197996</v>
      </c>
      <c r="N407">
        <v>494.015792698795</v>
      </c>
      <c r="O407">
        <v>192.63411460719999</v>
      </c>
      <c r="P407">
        <v>10.758326304600001</v>
      </c>
      <c r="Q407">
        <v>100.7502966414</v>
      </c>
      <c r="R407">
        <v>594.10727458650103</v>
      </c>
      <c r="S407">
        <v>8813.3332185540203</v>
      </c>
    </row>
    <row r="408" spans="1:19" ht="15" x14ac:dyDescent="0.25">
      <c r="A408" t="s">
        <v>582</v>
      </c>
      <c r="B408">
        <v>1159.269888</v>
      </c>
      <c r="C408">
        <v>502.98778900000002</v>
      </c>
      <c r="D408">
        <v>4.9422259999999998</v>
      </c>
      <c r="E408">
        <v>16.075839999999999</v>
      </c>
      <c r="F408">
        <v>146.726046</v>
      </c>
      <c r="G408">
        <v>7.6143349999999996</v>
      </c>
      <c r="H408">
        <v>1</v>
      </c>
      <c r="I408">
        <v>8.3959460000000004</v>
      </c>
      <c r="J408">
        <v>10.036478000000001</v>
      </c>
      <c r="K408">
        <v>45.062175553534999</v>
      </c>
      <c r="L408">
        <v>1.4362108756</v>
      </c>
      <c r="M408">
        <v>4.6716391039999996</v>
      </c>
      <c r="N408">
        <v>108.1957863204</v>
      </c>
      <c r="O408">
        <v>13.489555886</v>
      </c>
      <c r="P408">
        <v>2.3643000000000001</v>
      </c>
      <c r="Q408">
        <v>26.8854982812</v>
      </c>
      <c r="R408">
        <v>47.377194398999997</v>
      </c>
      <c r="S408">
        <v>1408.75224841973</v>
      </c>
    </row>
    <row r="409" spans="1:19" ht="15" x14ac:dyDescent="0.25">
      <c r="A409" t="s">
        <v>583</v>
      </c>
      <c r="B409">
        <v>2138.3101820000102</v>
      </c>
      <c r="C409">
        <v>477.21380699999997</v>
      </c>
      <c r="D409">
        <v>21.500091999999999</v>
      </c>
      <c r="E409">
        <v>40.086253999999997</v>
      </c>
      <c r="F409">
        <v>163.18893299999999</v>
      </c>
      <c r="G409">
        <v>7.2603910000000003</v>
      </c>
      <c r="H409">
        <v>1</v>
      </c>
      <c r="I409">
        <v>5.5562930000000001</v>
      </c>
      <c r="J409">
        <v>17.048109</v>
      </c>
      <c r="K409">
        <v>22.060968311187601</v>
      </c>
      <c r="L409">
        <v>6.2479267352000001</v>
      </c>
      <c r="M409">
        <v>11.649065412400001</v>
      </c>
      <c r="N409">
        <v>120.3355191942</v>
      </c>
      <c r="O409">
        <v>12.862508695600001</v>
      </c>
      <c r="P409">
        <v>2.3643000000000001</v>
      </c>
      <c r="Q409">
        <v>17.792361444600001</v>
      </c>
      <c r="R409">
        <v>80.475598534499994</v>
      </c>
      <c r="S409">
        <v>2412.0984303277</v>
      </c>
    </row>
    <row r="410" spans="1:19" ht="15" x14ac:dyDescent="0.25">
      <c r="A410" t="s">
        <v>584</v>
      </c>
      <c r="B410">
        <v>1193.6802130000001</v>
      </c>
      <c r="C410">
        <v>513.33015699999999</v>
      </c>
      <c r="D410">
        <v>9.4268789999999996</v>
      </c>
      <c r="E410">
        <v>15.038041</v>
      </c>
      <c r="F410">
        <v>130.70361</v>
      </c>
      <c r="G410">
        <v>10.717039</v>
      </c>
      <c r="H410">
        <v>0</v>
      </c>
      <c r="I410">
        <v>4.13</v>
      </c>
      <c r="J410">
        <v>11</v>
      </c>
      <c r="K410">
        <v>45.6568300592605</v>
      </c>
      <c r="L410">
        <v>2.7394510373999998</v>
      </c>
      <c r="M410">
        <v>4.3700547146000002</v>
      </c>
      <c r="N410">
        <v>96.380842013999796</v>
      </c>
      <c r="O410">
        <v>18.986306292399998</v>
      </c>
      <c r="P410">
        <v>0</v>
      </c>
      <c r="Q410">
        <v>13.225085999999999</v>
      </c>
      <c r="R410">
        <v>51.9255</v>
      </c>
      <c r="S410">
        <v>1426.96428311766</v>
      </c>
    </row>
    <row r="411" spans="1:19" ht="15" x14ac:dyDescent="0.25">
      <c r="A411" t="s">
        <v>585</v>
      </c>
      <c r="B411">
        <v>4593.3777849999997</v>
      </c>
      <c r="C411">
        <v>2285.516795</v>
      </c>
      <c r="D411">
        <v>38.512430000000002</v>
      </c>
      <c r="E411">
        <v>75.486891</v>
      </c>
      <c r="F411">
        <v>464.02322500000002</v>
      </c>
      <c r="G411">
        <v>24.992322000000001</v>
      </c>
      <c r="H411">
        <v>2</v>
      </c>
      <c r="I411">
        <v>21.664427</v>
      </c>
      <c r="J411">
        <v>53.523150000000001</v>
      </c>
      <c r="K411">
        <v>233.85278744762701</v>
      </c>
      <c r="L411">
        <v>11.191712158</v>
      </c>
      <c r="M411">
        <v>21.9364905246</v>
      </c>
      <c r="N411">
        <v>342.17072611499901</v>
      </c>
      <c r="O411">
        <v>44.2763976552</v>
      </c>
      <c r="P411">
        <v>4.7286000000000001</v>
      </c>
      <c r="Q411">
        <v>69.373828139400004</v>
      </c>
      <c r="R411">
        <v>252.65602957499999</v>
      </c>
      <c r="S411">
        <v>5573.5643566148301</v>
      </c>
    </row>
    <row r="412" spans="1:19" ht="15" x14ac:dyDescent="0.25">
      <c r="A412" t="s">
        <v>586</v>
      </c>
      <c r="B412">
        <v>4111.8486999999996</v>
      </c>
      <c r="C412">
        <v>1706.9047539999999</v>
      </c>
      <c r="D412">
        <v>82.914377999999999</v>
      </c>
      <c r="E412">
        <v>68.546120000000002</v>
      </c>
      <c r="F412">
        <v>459.01390500000002</v>
      </c>
      <c r="G412">
        <v>38.652296</v>
      </c>
      <c r="H412">
        <v>0</v>
      </c>
      <c r="I412">
        <v>19.977103</v>
      </c>
      <c r="J412">
        <v>46.612031000000002</v>
      </c>
      <c r="K412">
        <v>147.30864157785899</v>
      </c>
      <c r="L412">
        <v>24.094918246799999</v>
      </c>
      <c r="M412">
        <v>19.919502472000001</v>
      </c>
      <c r="N412">
        <v>338.476853546999</v>
      </c>
      <c r="O412">
        <v>68.476407593600001</v>
      </c>
      <c r="P412">
        <v>0</v>
      </c>
      <c r="Q412">
        <v>63.970679226599998</v>
      </c>
      <c r="R412">
        <v>220.03209233550001</v>
      </c>
      <c r="S412">
        <v>4994.12779499936</v>
      </c>
    </row>
    <row r="413" spans="1:19" ht="15" x14ac:dyDescent="0.25">
      <c r="A413" t="s">
        <v>587</v>
      </c>
      <c r="B413">
        <v>2638.1977259999999</v>
      </c>
      <c r="C413">
        <v>276.22515600000003</v>
      </c>
      <c r="D413">
        <v>6.3302269999999998</v>
      </c>
      <c r="E413">
        <v>31.855163999999998</v>
      </c>
      <c r="F413">
        <v>175.048011</v>
      </c>
      <c r="G413">
        <v>7.3068549999999997</v>
      </c>
      <c r="H413">
        <v>0</v>
      </c>
      <c r="I413">
        <v>16</v>
      </c>
      <c r="J413">
        <v>30.861046999999999</v>
      </c>
      <c r="K413">
        <v>5.93262558836701</v>
      </c>
      <c r="L413">
        <v>1.8395639662000001</v>
      </c>
      <c r="M413">
        <v>9.2571106584000002</v>
      </c>
      <c r="N413">
        <v>129.0804033114</v>
      </c>
      <c r="O413">
        <v>12.944824318</v>
      </c>
      <c r="P413">
        <v>0</v>
      </c>
      <c r="Q413">
        <v>51.235199999999999</v>
      </c>
      <c r="R413">
        <v>145.6795723635</v>
      </c>
      <c r="S413">
        <v>2994.1670262058701</v>
      </c>
    </row>
    <row r="414" spans="1:19" ht="15" x14ac:dyDescent="0.25">
      <c r="A414" t="s">
        <v>588</v>
      </c>
      <c r="B414">
        <v>713.86147100000005</v>
      </c>
      <c r="C414">
        <v>289.83110099999999</v>
      </c>
      <c r="D414">
        <v>0</v>
      </c>
      <c r="E414">
        <v>13</v>
      </c>
      <c r="F414">
        <v>57.420668999999997</v>
      </c>
      <c r="G414">
        <v>7.7466010000000001</v>
      </c>
      <c r="H414">
        <v>1</v>
      </c>
      <c r="I414">
        <v>4.4283770000000002</v>
      </c>
      <c r="J414">
        <v>13</v>
      </c>
      <c r="K414">
        <v>24.7900017717376</v>
      </c>
      <c r="L414">
        <v>0</v>
      </c>
      <c r="M414">
        <v>3.7778</v>
      </c>
      <c r="N414">
        <v>42.342001320599998</v>
      </c>
      <c r="O414">
        <v>13.7238783316</v>
      </c>
      <c r="P414">
        <v>2.3643000000000001</v>
      </c>
      <c r="Q414">
        <v>14.180548829399999</v>
      </c>
      <c r="R414">
        <v>61.366500000000002</v>
      </c>
      <c r="S414">
        <v>876.40650125333696</v>
      </c>
    </row>
    <row r="415" spans="1:19" ht="15" x14ac:dyDescent="0.25">
      <c r="A415" t="s">
        <v>589</v>
      </c>
      <c r="B415">
        <v>520.77649099999996</v>
      </c>
      <c r="C415">
        <v>195.37567000000001</v>
      </c>
      <c r="D415">
        <v>0</v>
      </c>
      <c r="E415">
        <v>9</v>
      </c>
      <c r="F415">
        <v>58.128143000000001</v>
      </c>
      <c r="G415">
        <v>1.379043</v>
      </c>
      <c r="H415">
        <v>0</v>
      </c>
      <c r="I415">
        <v>2</v>
      </c>
      <c r="J415">
        <v>4</v>
      </c>
      <c r="K415">
        <v>15.030994213828601</v>
      </c>
      <c r="L415">
        <v>0</v>
      </c>
      <c r="M415">
        <v>2.6154000000000002</v>
      </c>
      <c r="N415">
        <v>42.863692648200001</v>
      </c>
      <c r="O415">
        <v>2.4431125788000001</v>
      </c>
      <c r="P415">
        <v>0</v>
      </c>
      <c r="Q415">
        <v>6.4043999999999999</v>
      </c>
      <c r="R415">
        <v>18.882000000000001</v>
      </c>
      <c r="S415">
        <v>609.01609044082898</v>
      </c>
    </row>
    <row r="416" spans="1:19" ht="15" x14ac:dyDescent="0.25">
      <c r="A416" t="s">
        <v>590</v>
      </c>
      <c r="B416">
        <v>1828.190276</v>
      </c>
      <c r="C416">
        <v>244.86598799999999</v>
      </c>
      <c r="D416">
        <v>4.9107060000000002</v>
      </c>
      <c r="E416">
        <v>13.70839</v>
      </c>
      <c r="F416">
        <v>99.026706000000004</v>
      </c>
      <c r="G416">
        <v>3.86</v>
      </c>
      <c r="H416">
        <v>1</v>
      </c>
      <c r="I416">
        <v>7.86</v>
      </c>
      <c r="J416">
        <v>20.735474</v>
      </c>
      <c r="K416">
        <v>6.7980142432057704</v>
      </c>
      <c r="L416">
        <v>1.4270511636000001</v>
      </c>
      <c r="M416">
        <v>3.9836581340000001</v>
      </c>
      <c r="N416">
        <v>73.022293004399998</v>
      </c>
      <c r="O416">
        <v>6.8383760000000002</v>
      </c>
      <c r="P416">
        <v>2.3643000000000001</v>
      </c>
      <c r="Q416">
        <v>25.169291999999999</v>
      </c>
      <c r="R416">
        <v>97.881805017000005</v>
      </c>
      <c r="S416">
        <v>2045.6750655622</v>
      </c>
    </row>
    <row r="417" spans="1:19" ht="15" x14ac:dyDescent="0.25">
      <c r="A417" t="s">
        <v>591</v>
      </c>
      <c r="B417">
        <v>464.03977400000002</v>
      </c>
      <c r="C417">
        <v>436.069862</v>
      </c>
      <c r="D417">
        <v>1.4605319999999999</v>
      </c>
      <c r="E417">
        <v>6.1672349999999998</v>
      </c>
      <c r="F417">
        <v>60.614446000000001</v>
      </c>
      <c r="G417">
        <v>5.7927960000000001</v>
      </c>
      <c r="H417">
        <v>0</v>
      </c>
      <c r="I417">
        <v>3</v>
      </c>
      <c r="J417">
        <v>9</v>
      </c>
      <c r="K417">
        <v>85.708078048318399</v>
      </c>
      <c r="L417">
        <v>0.42443059919999998</v>
      </c>
      <c r="M417">
        <v>1.7921984909999999</v>
      </c>
      <c r="N417">
        <v>44.697092480400002</v>
      </c>
      <c r="O417">
        <v>10.2625173936</v>
      </c>
      <c r="P417">
        <v>0</v>
      </c>
      <c r="Q417">
        <v>9.6066000000000003</v>
      </c>
      <c r="R417">
        <v>42.484499999999997</v>
      </c>
      <c r="S417">
        <v>659.01519101251802</v>
      </c>
    </row>
    <row r="418" spans="1:19" ht="15" x14ac:dyDescent="0.25">
      <c r="A418" t="s">
        <v>592</v>
      </c>
      <c r="B418">
        <v>1261.9921320000001</v>
      </c>
      <c r="C418">
        <v>268.53908899999999</v>
      </c>
      <c r="D418">
        <v>1</v>
      </c>
      <c r="E418">
        <v>17.388182</v>
      </c>
      <c r="F418">
        <v>128.85499899999999</v>
      </c>
      <c r="G418">
        <v>5.3840909999999997</v>
      </c>
      <c r="H418">
        <v>0</v>
      </c>
      <c r="I418">
        <v>4</v>
      </c>
      <c r="J418">
        <v>12</v>
      </c>
      <c r="K418">
        <v>11.7132142508767</v>
      </c>
      <c r="L418">
        <v>0.29060000000000002</v>
      </c>
      <c r="M418">
        <v>5.0530056891999999</v>
      </c>
      <c r="N418">
        <v>95.017676262599807</v>
      </c>
      <c r="O418">
        <v>9.5384556156000002</v>
      </c>
      <c r="P418">
        <v>0</v>
      </c>
      <c r="Q418">
        <v>12.8088</v>
      </c>
      <c r="R418">
        <v>56.646000000000001</v>
      </c>
      <c r="S418">
        <v>1453.05988381828</v>
      </c>
    </row>
    <row r="419" spans="1:19" ht="15" x14ac:dyDescent="0.25">
      <c r="A419" t="s">
        <v>593</v>
      </c>
      <c r="B419">
        <v>1005.857891</v>
      </c>
      <c r="C419">
        <v>287.553112</v>
      </c>
      <c r="D419">
        <v>0</v>
      </c>
      <c r="E419">
        <v>25.696497999999998</v>
      </c>
      <c r="F419">
        <v>70.180459999999997</v>
      </c>
      <c r="G419">
        <v>2</v>
      </c>
      <c r="H419">
        <v>0</v>
      </c>
      <c r="I419">
        <v>7.520416</v>
      </c>
      <c r="J419">
        <v>7</v>
      </c>
      <c r="K419">
        <v>16.749257697919301</v>
      </c>
      <c r="L419">
        <v>0</v>
      </c>
      <c r="M419">
        <v>7.4674023187999996</v>
      </c>
      <c r="N419">
        <v>51.751071204000098</v>
      </c>
      <c r="O419">
        <v>3.5432000000000001</v>
      </c>
      <c r="P419">
        <v>0</v>
      </c>
      <c r="Q419">
        <v>24.0818761152</v>
      </c>
      <c r="R419">
        <v>33.043500000000002</v>
      </c>
      <c r="S419">
        <v>1142.4941983359199</v>
      </c>
    </row>
    <row r="420" spans="1:19" ht="15" x14ac:dyDescent="0.25">
      <c r="A420" t="s">
        <v>594</v>
      </c>
      <c r="B420">
        <v>2034.4334550000001</v>
      </c>
      <c r="C420">
        <v>777.42800899999997</v>
      </c>
      <c r="D420">
        <v>6.7839999999999998</v>
      </c>
      <c r="E420">
        <v>34.238442999999997</v>
      </c>
      <c r="F420">
        <v>185.86443199999999</v>
      </c>
      <c r="G420">
        <v>19.262339000000001</v>
      </c>
      <c r="H420">
        <v>2</v>
      </c>
      <c r="I420">
        <v>15</v>
      </c>
      <c r="J420">
        <v>22.587637999999998</v>
      </c>
      <c r="K420">
        <v>62.552348252216298</v>
      </c>
      <c r="L420">
        <v>1.9714304</v>
      </c>
      <c r="M420">
        <v>9.9496915357999995</v>
      </c>
      <c r="N420">
        <v>137.05643215680001</v>
      </c>
      <c r="O420">
        <v>34.125159772400004</v>
      </c>
      <c r="P420">
        <v>4.7286000000000001</v>
      </c>
      <c r="Q420">
        <v>48.033000000000001</v>
      </c>
      <c r="R420">
        <v>106.62494517899999</v>
      </c>
      <c r="S420">
        <v>2439.4750622962101</v>
      </c>
    </row>
    <row r="421" spans="1:19" ht="15" x14ac:dyDescent="0.25">
      <c r="A421" t="s">
        <v>595</v>
      </c>
      <c r="B421">
        <v>668.77399600000001</v>
      </c>
      <c r="C421">
        <v>162.14094700000001</v>
      </c>
      <c r="D421">
        <v>0</v>
      </c>
      <c r="E421">
        <v>12.063114000000001</v>
      </c>
      <c r="F421">
        <v>57.966583999999997</v>
      </c>
      <c r="G421">
        <v>2.9764849999999998</v>
      </c>
      <c r="H421">
        <v>2</v>
      </c>
      <c r="I421">
        <v>2</v>
      </c>
      <c r="J421">
        <v>6.7431929999999998</v>
      </c>
      <c r="K421">
        <v>8.0457129926072497</v>
      </c>
      <c r="L421">
        <v>0</v>
      </c>
      <c r="M421">
        <v>3.5055409283999999</v>
      </c>
      <c r="N421">
        <v>42.744559041599999</v>
      </c>
      <c r="O421">
        <v>5.2731408259999997</v>
      </c>
      <c r="P421">
        <v>4.7286000000000001</v>
      </c>
      <c r="Q421">
        <v>6.4043999999999999</v>
      </c>
      <c r="R421">
        <v>31.831242556500001</v>
      </c>
      <c r="S421">
        <v>771.30719234510696</v>
      </c>
    </row>
    <row r="422" spans="1:19" ht="15" x14ac:dyDescent="0.25">
      <c r="A422" t="s">
        <v>596</v>
      </c>
      <c r="B422">
        <v>981.62067000000002</v>
      </c>
      <c r="C422">
        <v>477.36870399999998</v>
      </c>
      <c r="D422">
        <v>6.2164359999999999</v>
      </c>
      <c r="E422">
        <v>9.8833000000000002</v>
      </c>
      <c r="F422">
        <v>125.393282</v>
      </c>
      <c r="G422">
        <v>4.9939549999999997</v>
      </c>
      <c r="H422">
        <v>1</v>
      </c>
      <c r="I422">
        <v>3.9997720000000001</v>
      </c>
      <c r="J422">
        <v>11.072435</v>
      </c>
      <c r="K422">
        <v>47.237293962842202</v>
      </c>
      <c r="L422">
        <v>1.8064963016</v>
      </c>
      <c r="M422">
        <v>2.8720869800000002</v>
      </c>
      <c r="N422">
        <v>92.465006146799794</v>
      </c>
      <c r="O422">
        <v>8.8472906780000002</v>
      </c>
      <c r="P422">
        <v>2.3643000000000001</v>
      </c>
      <c r="Q422">
        <v>12.808069898399999</v>
      </c>
      <c r="R422">
        <v>52.267429417499997</v>
      </c>
      <c r="S422">
        <v>1202.2886433851399</v>
      </c>
    </row>
    <row r="423" spans="1:19" ht="15" x14ac:dyDescent="0.25">
      <c r="A423" t="s">
        <v>597</v>
      </c>
      <c r="B423">
        <v>1280.437324</v>
      </c>
      <c r="C423">
        <v>350.03986200000003</v>
      </c>
      <c r="D423">
        <v>20.066438999999999</v>
      </c>
      <c r="E423">
        <v>21.561302000000001</v>
      </c>
      <c r="F423">
        <v>75.692297999999994</v>
      </c>
      <c r="G423">
        <v>3.2199819999999999</v>
      </c>
      <c r="H423">
        <v>0</v>
      </c>
      <c r="I423">
        <v>1</v>
      </c>
      <c r="J423">
        <v>11.516662</v>
      </c>
      <c r="K423">
        <v>24.179502235623001</v>
      </c>
      <c r="L423">
        <v>5.8313071733999999</v>
      </c>
      <c r="M423">
        <v>6.2657143611999997</v>
      </c>
      <c r="N423">
        <v>55.815500545200102</v>
      </c>
      <c r="O423">
        <v>5.7045201111999999</v>
      </c>
      <c r="P423">
        <v>0</v>
      </c>
      <c r="Q423">
        <v>3.2021999999999999</v>
      </c>
      <c r="R423">
        <v>54.364402970999997</v>
      </c>
      <c r="S423">
        <v>1435.80047139762</v>
      </c>
    </row>
    <row r="424" spans="1:19" ht="15" x14ac:dyDescent="0.25">
      <c r="A424" t="s">
        <v>598</v>
      </c>
      <c r="B424">
        <v>665.79999199999997</v>
      </c>
      <c r="C424">
        <v>330.67972500000002</v>
      </c>
      <c r="D424">
        <v>0</v>
      </c>
      <c r="E424">
        <v>13</v>
      </c>
      <c r="F424">
        <v>56.717995000000002</v>
      </c>
      <c r="G424">
        <v>6</v>
      </c>
      <c r="H424">
        <v>2</v>
      </c>
      <c r="I424">
        <v>2</v>
      </c>
      <c r="J424">
        <v>5</v>
      </c>
      <c r="K424">
        <v>33.802546512986403</v>
      </c>
      <c r="L424">
        <v>0</v>
      </c>
      <c r="M424">
        <v>3.7778</v>
      </c>
      <c r="N424">
        <v>41.823849512999999</v>
      </c>
      <c r="O424">
        <v>10.6296</v>
      </c>
      <c r="P424">
        <v>4.7286000000000001</v>
      </c>
      <c r="Q424">
        <v>6.4043999999999999</v>
      </c>
      <c r="R424">
        <v>23.602499999999999</v>
      </c>
      <c r="S424">
        <v>790.569288025986</v>
      </c>
    </row>
    <row r="425" spans="1:19" ht="15" x14ac:dyDescent="0.25">
      <c r="A425" t="s">
        <v>599</v>
      </c>
      <c r="B425">
        <v>1952.2900609999999</v>
      </c>
      <c r="C425">
        <v>645.52664000000004</v>
      </c>
      <c r="D425">
        <v>3.359232</v>
      </c>
      <c r="E425">
        <v>36.996029999999998</v>
      </c>
      <c r="F425">
        <v>115.004757</v>
      </c>
      <c r="G425">
        <v>6.5335700000000001</v>
      </c>
      <c r="H425">
        <v>0.206349</v>
      </c>
      <c r="I425">
        <v>13.008813999999999</v>
      </c>
      <c r="J425">
        <v>21.906614000000001</v>
      </c>
      <c r="K425">
        <v>44.554213455144499</v>
      </c>
      <c r="L425">
        <v>0.97619281920000001</v>
      </c>
      <c r="M425">
        <v>10.751046318</v>
      </c>
      <c r="N425">
        <v>84.804507811799894</v>
      </c>
      <c r="O425">
        <v>11.574872612</v>
      </c>
      <c r="P425">
        <v>0.48787094069999998</v>
      </c>
      <c r="Q425">
        <v>41.656824190800002</v>
      </c>
      <c r="R425">
        <v>103.41017138700001</v>
      </c>
      <c r="S425">
        <v>2250.5057605346501</v>
      </c>
    </row>
    <row r="426" spans="1:19" ht="15" x14ac:dyDescent="0.25">
      <c r="A426" t="s">
        <v>600</v>
      </c>
      <c r="B426">
        <v>1130.9214589999999</v>
      </c>
      <c r="C426">
        <v>410.68249700000001</v>
      </c>
      <c r="D426">
        <v>2</v>
      </c>
      <c r="E426">
        <v>42.529409999999999</v>
      </c>
      <c r="F426">
        <v>143.160583</v>
      </c>
      <c r="G426">
        <v>6.4545009999999996</v>
      </c>
      <c r="H426">
        <v>1.4761690000000001</v>
      </c>
      <c r="I426">
        <v>4</v>
      </c>
      <c r="J426">
        <v>8.2008139999999994</v>
      </c>
      <c r="K426">
        <v>30.4782224151568</v>
      </c>
      <c r="L426">
        <v>0.58120000000000005</v>
      </c>
      <c r="M426">
        <v>12.359046546</v>
      </c>
      <c r="N426">
        <v>105.5666139042</v>
      </c>
      <c r="O426">
        <v>11.4347939716</v>
      </c>
      <c r="P426">
        <v>3.4901063667000001</v>
      </c>
      <c r="Q426">
        <v>12.8088</v>
      </c>
      <c r="R426">
        <v>38.711942487000002</v>
      </c>
      <c r="S426">
        <v>1346.3521846906599</v>
      </c>
    </row>
    <row r="427" spans="1:19" ht="15" x14ac:dyDescent="0.25">
      <c r="A427" t="s">
        <v>601</v>
      </c>
      <c r="B427">
        <v>2224.05753</v>
      </c>
      <c r="C427">
        <v>430.30887200000001</v>
      </c>
      <c r="D427">
        <v>13.468933</v>
      </c>
      <c r="E427">
        <v>24.615492</v>
      </c>
      <c r="F427">
        <v>172.96793700000001</v>
      </c>
      <c r="G427">
        <v>26.298458</v>
      </c>
      <c r="H427">
        <v>3</v>
      </c>
      <c r="I427">
        <v>7.400296</v>
      </c>
      <c r="J427">
        <v>18.923210000000001</v>
      </c>
      <c r="K427">
        <v>17.748715831824299</v>
      </c>
      <c r="L427">
        <v>3.9140719298</v>
      </c>
      <c r="M427">
        <v>7.1532619752000004</v>
      </c>
      <c r="N427">
        <v>127.5465567438</v>
      </c>
      <c r="O427">
        <v>46.590348192800001</v>
      </c>
      <c r="P427">
        <v>7.0929000000000002</v>
      </c>
      <c r="Q427">
        <v>23.697227851200001</v>
      </c>
      <c r="R427">
        <v>89.327012804999995</v>
      </c>
      <c r="S427">
        <v>2547.1276253296301</v>
      </c>
    </row>
    <row r="428" spans="1:19" ht="15" x14ac:dyDescent="0.25">
      <c r="A428" t="s">
        <v>602</v>
      </c>
      <c r="B428">
        <v>2330.735948</v>
      </c>
      <c r="C428">
        <v>634.29955399999994</v>
      </c>
      <c r="D428">
        <v>3.5988020000000001</v>
      </c>
      <c r="E428">
        <v>41.822744</v>
      </c>
      <c r="F428">
        <v>185.30028999999999</v>
      </c>
      <c r="G428">
        <v>13.122446</v>
      </c>
      <c r="H428">
        <v>1.2248520000000001</v>
      </c>
      <c r="I428">
        <v>28.338163000000002</v>
      </c>
      <c r="J428">
        <v>20.856292</v>
      </c>
      <c r="K428">
        <v>35.322854571637002</v>
      </c>
      <c r="L428">
        <v>1.0458118612</v>
      </c>
      <c r="M428">
        <v>12.1536894064</v>
      </c>
      <c r="N428">
        <v>136.64043384600001</v>
      </c>
      <c r="O428">
        <v>23.247725333599998</v>
      </c>
      <c r="P428">
        <v>2.8959175836000002</v>
      </c>
      <c r="Q428">
        <v>90.744465558599998</v>
      </c>
      <c r="R428">
        <v>98.452126386000003</v>
      </c>
      <c r="S428">
        <v>2731.2389725470398</v>
      </c>
    </row>
    <row r="429" spans="1:19" ht="15" x14ac:dyDescent="0.25">
      <c r="A429" t="s">
        <v>603</v>
      </c>
      <c r="B429">
        <v>3186.5593880000001</v>
      </c>
      <c r="C429">
        <v>202.29152500000001</v>
      </c>
      <c r="D429">
        <v>10.866279</v>
      </c>
      <c r="E429">
        <v>37.676402000000003</v>
      </c>
      <c r="F429">
        <v>220.35745900000001</v>
      </c>
      <c r="G429">
        <v>26.794698</v>
      </c>
      <c r="H429">
        <v>5</v>
      </c>
      <c r="I429">
        <v>31.348434999999998</v>
      </c>
      <c r="J429">
        <v>24.229904999999999</v>
      </c>
      <c r="K429">
        <v>2.65719673182278</v>
      </c>
      <c r="L429">
        <v>3.1577406774000001</v>
      </c>
      <c r="M429">
        <v>10.9487624212</v>
      </c>
      <c r="N429">
        <v>162.49159026660001</v>
      </c>
      <c r="O429">
        <v>47.469486976799999</v>
      </c>
      <c r="P429">
        <v>11.8215</v>
      </c>
      <c r="Q429">
        <v>100.383958557</v>
      </c>
      <c r="R429">
        <v>114.3772665525</v>
      </c>
      <c r="S429">
        <v>3639.8668901833198</v>
      </c>
    </row>
    <row r="430" spans="1:19" ht="15" x14ac:dyDescent="0.25">
      <c r="A430" t="s">
        <v>604</v>
      </c>
      <c r="B430">
        <v>805.64924299999996</v>
      </c>
      <c r="C430">
        <v>378.47867100000002</v>
      </c>
      <c r="D430">
        <v>0.93559599999999998</v>
      </c>
      <c r="E430">
        <v>18.243414999999999</v>
      </c>
      <c r="F430">
        <v>56.090105999999999</v>
      </c>
      <c r="G430">
        <v>2</v>
      </c>
      <c r="H430">
        <v>2</v>
      </c>
      <c r="I430">
        <v>6.5425399999999998</v>
      </c>
      <c r="J430">
        <v>5.5392049999999999</v>
      </c>
      <c r="K430">
        <v>36.587375573911402</v>
      </c>
      <c r="L430">
        <v>0.27188419759999999</v>
      </c>
      <c r="M430">
        <v>5.3015363989999997</v>
      </c>
      <c r="N430">
        <v>41.3608441644</v>
      </c>
      <c r="O430">
        <v>3.5432000000000001</v>
      </c>
      <c r="P430">
        <v>4.7286000000000001</v>
      </c>
      <c r="Q430">
        <v>20.950521588000001</v>
      </c>
      <c r="R430">
        <v>26.147817202500001</v>
      </c>
      <c r="S430">
        <v>944.54102212541102</v>
      </c>
    </row>
    <row r="431" spans="1:19" ht="15" x14ac:dyDescent="0.25">
      <c r="A431" t="s">
        <v>606</v>
      </c>
      <c r="B431">
        <v>1724.2766280000001</v>
      </c>
      <c r="C431">
        <v>1662.9815289999999</v>
      </c>
      <c r="D431">
        <v>0</v>
      </c>
      <c r="E431">
        <v>41.967021000000003</v>
      </c>
      <c r="F431">
        <v>152.74914899999999</v>
      </c>
      <c r="G431">
        <v>20.535744000000001</v>
      </c>
      <c r="H431">
        <v>0</v>
      </c>
      <c r="I431">
        <v>16.759354999999999</v>
      </c>
      <c r="J431">
        <v>24</v>
      </c>
      <c r="K431">
        <v>334.182623311508</v>
      </c>
      <c r="L431">
        <v>0</v>
      </c>
      <c r="M431">
        <v>12.1956163026</v>
      </c>
      <c r="N431">
        <v>112.6372224726</v>
      </c>
      <c r="O431">
        <v>36.381124070399999</v>
      </c>
      <c r="P431">
        <v>0</v>
      </c>
      <c r="Q431">
        <v>53.666806581000003</v>
      </c>
      <c r="R431">
        <v>113.292</v>
      </c>
      <c r="S431">
        <v>2386.63202073811</v>
      </c>
    </row>
    <row r="432" spans="1:19" ht="15" x14ac:dyDescent="0.25">
      <c r="A432" t="s">
        <v>607</v>
      </c>
      <c r="B432">
        <v>756.13998800000002</v>
      </c>
      <c r="C432">
        <v>429.96302400000002</v>
      </c>
      <c r="D432">
        <v>0</v>
      </c>
      <c r="E432">
        <v>31.920442999999999</v>
      </c>
      <c r="F432">
        <v>70.370857000000001</v>
      </c>
      <c r="G432">
        <v>7.1852020000000003</v>
      </c>
      <c r="H432">
        <v>1</v>
      </c>
      <c r="I432">
        <v>4.4335009999999997</v>
      </c>
      <c r="J432">
        <v>5</v>
      </c>
      <c r="K432">
        <v>50.4607667337051</v>
      </c>
      <c r="L432">
        <v>0</v>
      </c>
      <c r="M432">
        <v>9.2760807358000008</v>
      </c>
      <c r="N432">
        <v>51.891469951800097</v>
      </c>
      <c r="O432">
        <v>12.7293038632</v>
      </c>
      <c r="P432">
        <v>2.3643000000000001</v>
      </c>
      <c r="Q432">
        <v>14.1969569022</v>
      </c>
      <c r="R432">
        <v>23.602499999999999</v>
      </c>
      <c r="S432">
        <v>920.66136618670498</v>
      </c>
    </row>
    <row r="433" spans="1:19" ht="15" x14ac:dyDescent="0.25">
      <c r="A433" t="s">
        <v>608</v>
      </c>
      <c r="B433">
        <v>833.19867400000101</v>
      </c>
      <c r="C433">
        <v>29.313911000000001</v>
      </c>
      <c r="D433">
        <v>0</v>
      </c>
      <c r="E433">
        <v>14</v>
      </c>
      <c r="F433">
        <v>60.613843000000003</v>
      </c>
      <c r="G433">
        <v>1.98369</v>
      </c>
      <c r="H433">
        <v>1</v>
      </c>
      <c r="I433">
        <v>3.9945499999999998</v>
      </c>
      <c r="J433">
        <v>3</v>
      </c>
      <c r="K433">
        <v>0.207250409917655</v>
      </c>
      <c r="L433">
        <v>0</v>
      </c>
      <c r="M433">
        <v>4.0683999999999996</v>
      </c>
      <c r="N433">
        <v>44.6966478282</v>
      </c>
      <c r="O433">
        <v>3.5143052039999998</v>
      </c>
      <c r="P433">
        <v>2.3643000000000001</v>
      </c>
      <c r="Q433">
        <v>12.79134801</v>
      </c>
      <c r="R433">
        <v>14.1615</v>
      </c>
      <c r="S433">
        <v>915.00242545211802</v>
      </c>
    </row>
    <row r="434" spans="1:19" ht="15" x14ac:dyDescent="0.25">
      <c r="A434" t="s">
        <v>609</v>
      </c>
      <c r="B434">
        <v>1007.938834</v>
      </c>
      <c r="C434">
        <v>275.97198400000002</v>
      </c>
      <c r="D434">
        <v>1</v>
      </c>
      <c r="E434">
        <v>6.3503990000000003</v>
      </c>
      <c r="F434">
        <v>101.94114399999999</v>
      </c>
      <c r="G434">
        <v>8.5813419999999994</v>
      </c>
      <c r="H434">
        <v>0</v>
      </c>
      <c r="I434">
        <v>9</v>
      </c>
      <c r="J434">
        <v>8.1166820000000008</v>
      </c>
      <c r="K434">
        <v>15.5920767756246</v>
      </c>
      <c r="L434">
        <v>0.29060000000000002</v>
      </c>
      <c r="M434">
        <v>1.8454259494</v>
      </c>
      <c r="N434">
        <v>75.1713995856</v>
      </c>
      <c r="O434">
        <v>15.202705487199999</v>
      </c>
      <c r="P434">
        <v>0</v>
      </c>
      <c r="Q434">
        <v>28.819800000000001</v>
      </c>
      <c r="R434">
        <v>38.314797380999998</v>
      </c>
      <c r="S434">
        <v>1183.1756391788199</v>
      </c>
    </row>
    <row r="435" spans="1:19" ht="15" x14ac:dyDescent="0.25">
      <c r="A435" t="s">
        <v>610</v>
      </c>
      <c r="B435">
        <v>979.85401000000104</v>
      </c>
      <c r="C435">
        <v>91.464241999999999</v>
      </c>
      <c r="D435">
        <v>6.2358520000000004</v>
      </c>
      <c r="E435">
        <v>8</v>
      </c>
      <c r="F435">
        <v>84.598294999999993</v>
      </c>
      <c r="G435">
        <v>3</v>
      </c>
      <c r="H435">
        <v>0</v>
      </c>
      <c r="I435">
        <v>5.8923189999999996</v>
      </c>
      <c r="J435">
        <v>3</v>
      </c>
      <c r="K435">
        <v>1.80947571879216</v>
      </c>
      <c r="L435">
        <v>1.8121385912000001</v>
      </c>
      <c r="M435">
        <v>2.3248000000000002</v>
      </c>
      <c r="N435">
        <v>62.382782733000099</v>
      </c>
      <c r="O435">
        <v>5.3148</v>
      </c>
      <c r="P435">
        <v>0</v>
      </c>
      <c r="Q435">
        <v>18.868383901800001</v>
      </c>
      <c r="R435">
        <v>14.1615</v>
      </c>
      <c r="S435">
        <v>1086.52789094479</v>
      </c>
    </row>
    <row r="436" spans="1:19" ht="15" x14ac:dyDescent="0.25">
      <c r="A436" t="s">
        <v>611</v>
      </c>
      <c r="B436">
        <v>996.72209499999997</v>
      </c>
      <c r="C436">
        <v>74.716545999999994</v>
      </c>
      <c r="D436">
        <v>6</v>
      </c>
      <c r="E436">
        <v>18.613921000000001</v>
      </c>
      <c r="F436">
        <v>69.212299999999999</v>
      </c>
      <c r="G436">
        <v>2</v>
      </c>
      <c r="H436">
        <v>0</v>
      </c>
      <c r="I436">
        <v>4</v>
      </c>
      <c r="J436">
        <v>8</v>
      </c>
      <c r="K436">
        <v>1.17071890265811</v>
      </c>
      <c r="L436">
        <v>1.7436</v>
      </c>
      <c r="M436">
        <v>5.4092054426000002</v>
      </c>
      <c r="N436">
        <v>51.037150019999999</v>
      </c>
      <c r="O436">
        <v>3.5432000000000001</v>
      </c>
      <c r="P436">
        <v>0</v>
      </c>
      <c r="Q436">
        <v>12.8088</v>
      </c>
      <c r="R436">
        <v>37.764000000000003</v>
      </c>
      <c r="S436">
        <v>1110.19876936526</v>
      </c>
    </row>
    <row r="437" spans="1:19" ht="15" x14ac:dyDescent="0.25">
      <c r="A437" t="s">
        <v>612</v>
      </c>
      <c r="B437">
        <v>1317.344321</v>
      </c>
      <c r="C437">
        <v>301.69521200000003</v>
      </c>
      <c r="D437">
        <v>62.305996</v>
      </c>
      <c r="E437">
        <v>19.842528000000001</v>
      </c>
      <c r="F437">
        <v>50.394381000000003</v>
      </c>
      <c r="G437">
        <v>3.622995</v>
      </c>
      <c r="H437">
        <v>3.9703550000000001</v>
      </c>
      <c r="I437">
        <v>5.9886410000000003</v>
      </c>
      <c r="J437">
        <v>18</v>
      </c>
      <c r="K437">
        <v>14.373510660659999</v>
      </c>
      <c r="L437">
        <v>18.1061224376</v>
      </c>
      <c r="M437">
        <v>5.7662386367999998</v>
      </c>
      <c r="N437">
        <v>37.160816549400003</v>
      </c>
      <c r="O437">
        <v>6.4184979420000001</v>
      </c>
      <c r="P437">
        <v>9.3871103265000002</v>
      </c>
      <c r="Q437">
        <v>19.176826210200002</v>
      </c>
      <c r="R437">
        <v>84.968999999999994</v>
      </c>
      <c r="S437">
        <v>1512.7024437631601</v>
      </c>
    </row>
    <row r="438" spans="1:19" ht="15" x14ac:dyDescent="0.25">
      <c r="A438" t="s">
        <v>613</v>
      </c>
      <c r="B438">
        <v>1312.5766779999999</v>
      </c>
      <c r="C438">
        <v>233.48740799999999</v>
      </c>
      <c r="D438">
        <v>0</v>
      </c>
      <c r="E438">
        <v>10</v>
      </c>
      <c r="F438">
        <v>81.267437000000001</v>
      </c>
      <c r="G438">
        <v>1</v>
      </c>
      <c r="H438">
        <v>0</v>
      </c>
      <c r="I438">
        <v>5</v>
      </c>
      <c r="J438">
        <v>9.4854719999999997</v>
      </c>
      <c r="K438">
        <v>8.3821368114148598</v>
      </c>
      <c r="L438">
        <v>0</v>
      </c>
      <c r="M438">
        <v>2.9060000000000001</v>
      </c>
      <c r="N438">
        <v>59.926608043800002</v>
      </c>
      <c r="O438">
        <v>1.7716000000000001</v>
      </c>
      <c r="P438">
        <v>0</v>
      </c>
      <c r="Q438">
        <v>16.010999999999999</v>
      </c>
      <c r="R438">
        <v>44.776170575999998</v>
      </c>
      <c r="S438">
        <v>1446.3501934312201</v>
      </c>
    </row>
    <row r="439" spans="1:19" ht="15" x14ac:dyDescent="0.25">
      <c r="A439" t="s">
        <v>614</v>
      </c>
      <c r="B439">
        <v>578.13159900000005</v>
      </c>
      <c r="C439">
        <v>111.808432</v>
      </c>
      <c r="D439">
        <v>0</v>
      </c>
      <c r="E439">
        <v>10.477266999999999</v>
      </c>
      <c r="F439">
        <v>33.761552000000002</v>
      </c>
      <c r="G439">
        <v>0.50690999999999997</v>
      </c>
      <c r="H439">
        <v>0</v>
      </c>
      <c r="I439">
        <v>1</v>
      </c>
      <c r="J439">
        <v>6.2551360000000003</v>
      </c>
      <c r="K439">
        <v>4.4538457676368797</v>
      </c>
      <c r="L439">
        <v>0</v>
      </c>
      <c r="M439">
        <v>3.0446937902000002</v>
      </c>
      <c r="N439">
        <v>24.895768444800002</v>
      </c>
      <c r="O439">
        <v>0.89804175600000002</v>
      </c>
      <c r="P439">
        <v>0</v>
      </c>
      <c r="Q439">
        <v>3.2021999999999999</v>
      </c>
      <c r="R439">
        <v>29.527369488000001</v>
      </c>
      <c r="S439">
        <v>644.15351824663696</v>
      </c>
    </row>
    <row r="440" spans="1:19" ht="15" x14ac:dyDescent="0.25">
      <c r="A440" t="s">
        <v>615</v>
      </c>
      <c r="B440">
        <v>2092.2832579999999</v>
      </c>
      <c r="C440">
        <v>1199.36951</v>
      </c>
      <c r="D440">
        <v>1.7622739999999999</v>
      </c>
      <c r="E440">
        <v>114.91582200000001</v>
      </c>
      <c r="F440">
        <v>262.46486900000002</v>
      </c>
      <c r="G440">
        <v>17.354686999999998</v>
      </c>
      <c r="H440">
        <v>1</v>
      </c>
      <c r="I440">
        <v>7.5640539999999996</v>
      </c>
      <c r="J440">
        <v>28.975760999999999</v>
      </c>
      <c r="K440">
        <v>142.41477490217801</v>
      </c>
      <c r="L440">
        <v>0.51211682439999995</v>
      </c>
      <c r="M440">
        <v>33.3945378732001</v>
      </c>
      <c r="N440">
        <v>193.54159440059999</v>
      </c>
      <c r="O440">
        <v>30.745563489199998</v>
      </c>
      <c r="P440">
        <v>2.3643000000000001</v>
      </c>
      <c r="Q440">
        <v>24.2216137188</v>
      </c>
      <c r="R440">
        <v>136.7800798005</v>
      </c>
      <c r="S440">
        <v>2656.2578390088802</v>
      </c>
    </row>
    <row r="441" spans="1:19" ht="15" x14ac:dyDescent="0.25">
      <c r="A441" t="s">
        <v>617</v>
      </c>
      <c r="B441">
        <v>1487.171073</v>
      </c>
      <c r="C441">
        <v>360.93316600000003</v>
      </c>
      <c r="D441">
        <v>5.3642060000000003</v>
      </c>
      <c r="E441">
        <v>13.034927</v>
      </c>
      <c r="F441">
        <v>109.249672</v>
      </c>
      <c r="G441">
        <v>2.7054450000000001</v>
      </c>
      <c r="H441">
        <v>1.531034</v>
      </c>
      <c r="I441">
        <v>8.5473219999999994</v>
      </c>
      <c r="J441">
        <v>20.658238999999998</v>
      </c>
      <c r="K441">
        <v>18.024017319214899</v>
      </c>
      <c r="L441">
        <v>1.5588382636</v>
      </c>
      <c r="M441">
        <v>3.7879497862</v>
      </c>
      <c r="N441">
        <v>80.560708132799903</v>
      </c>
      <c r="O441">
        <v>4.7929663619999996</v>
      </c>
      <c r="P441">
        <v>3.6198236862000002</v>
      </c>
      <c r="Q441">
        <v>27.370234508399999</v>
      </c>
      <c r="R441">
        <v>97.517217199499996</v>
      </c>
      <c r="S441">
        <v>1724.40282825791</v>
      </c>
    </row>
    <row r="442" spans="1:19" ht="15" x14ac:dyDescent="0.25">
      <c r="A442" t="s">
        <v>618</v>
      </c>
      <c r="B442">
        <v>367.81635</v>
      </c>
      <c r="C442">
        <v>346.52123499999999</v>
      </c>
      <c r="D442">
        <v>0</v>
      </c>
      <c r="E442">
        <v>6.7759070000000001</v>
      </c>
      <c r="F442">
        <v>50.173296000000001</v>
      </c>
      <c r="G442">
        <v>7.1807369999999997</v>
      </c>
      <c r="H442">
        <v>0</v>
      </c>
      <c r="I442">
        <v>5.5282169999999997</v>
      </c>
      <c r="J442">
        <v>3.982361</v>
      </c>
      <c r="K442">
        <v>68.763204548460905</v>
      </c>
      <c r="L442">
        <v>0</v>
      </c>
      <c r="M442">
        <v>1.9690785742000001</v>
      </c>
      <c r="N442">
        <v>36.997788470400003</v>
      </c>
      <c r="O442">
        <v>12.721393669199999</v>
      </c>
      <c r="P442">
        <v>0</v>
      </c>
      <c r="Q442">
        <v>17.702456477399998</v>
      </c>
      <c r="R442">
        <v>18.7987351005</v>
      </c>
      <c r="S442">
        <v>524.76900684016096</v>
      </c>
    </row>
    <row r="443" spans="1:19" ht="15" x14ac:dyDescent="0.25">
      <c r="A443" t="s">
        <v>619</v>
      </c>
      <c r="B443">
        <v>2548.8485959999998</v>
      </c>
      <c r="C443">
        <v>2453.2439399999998</v>
      </c>
      <c r="D443">
        <v>10.537882</v>
      </c>
      <c r="E443">
        <v>62.323830999999998</v>
      </c>
      <c r="F443">
        <v>283.38624499999997</v>
      </c>
      <c r="G443">
        <v>32.012666000000003</v>
      </c>
      <c r="H443">
        <v>6.1185590000000003</v>
      </c>
      <c r="I443">
        <v>23.748339999999999</v>
      </c>
      <c r="J443">
        <v>33.725090999999999</v>
      </c>
      <c r="K443">
        <v>492.98893655497699</v>
      </c>
      <c r="L443">
        <v>3.0623085092000002</v>
      </c>
      <c r="M443">
        <v>18.111305288600001</v>
      </c>
      <c r="N443">
        <v>208.96901706300099</v>
      </c>
      <c r="O443">
        <v>56.713639085600001</v>
      </c>
      <c r="P443">
        <v>14.4661090437</v>
      </c>
      <c r="Q443">
        <v>76.046934347999994</v>
      </c>
      <c r="R443">
        <v>159.1992920655</v>
      </c>
      <c r="S443">
        <v>3578.4061379585801</v>
      </c>
    </row>
    <row r="444" spans="1:19" ht="15" x14ac:dyDescent="0.25">
      <c r="A444" t="s">
        <v>620</v>
      </c>
      <c r="B444">
        <v>3886.5682919999999</v>
      </c>
      <c r="C444">
        <v>2300.692016</v>
      </c>
      <c r="D444">
        <v>121.87982700000001</v>
      </c>
      <c r="E444">
        <v>81.856770999999995</v>
      </c>
      <c r="F444">
        <v>358.83340299999998</v>
      </c>
      <c r="G444">
        <v>34.527118999999999</v>
      </c>
      <c r="H444">
        <v>3.7477969999999998</v>
      </c>
      <c r="I444">
        <v>30.171471</v>
      </c>
      <c r="J444">
        <v>34.454825999999997</v>
      </c>
      <c r="K444">
        <v>280.55060282265401</v>
      </c>
      <c r="L444">
        <v>35.418277726200003</v>
      </c>
      <c r="M444">
        <v>23.7875776526</v>
      </c>
      <c r="N444">
        <v>264.60375137220097</v>
      </c>
      <c r="O444">
        <v>61.168244020400003</v>
      </c>
      <c r="P444">
        <v>8.8609164470999993</v>
      </c>
      <c r="Q444">
        <v>96.615084436199993</v>
      </c>
      <c r="R444">
        <v>162.644006133</v>
      </c>
      <c r="S444">
        <v>4820.2167526103603</v>
      </c>
    </row>
    <row r="445" spans="1:19" ht="15" x14ac:dyDescent="0.25">
      <c r="A445" t="s">
        <v>621</v>
      </c>
      <c r="B445">
        <v>1076.423051</v>
      </c>
      <c r="C445">
        <v>550.99554599999999</v>
      </c>
      <c r="D445">
        <v>0</v>
      </c>
      <c r="E445">
        <v>16.116788</v>
      </c>
      <c r="F445">
        <v>127.255194</v>
      </c>
      <c r="G445">
        <v>9.4959550000000004</v>
      </c>
      <c r="H445">
        <v>1</v>
      </c>
      <c r="I445">
        <v>7.3113469999999996</v>
      </c>
      <c r="J445">
        <v>12.341557</v>
      </c>
      <c r="K445">
        <v>57.755233785801202</v>
      </c>
      <c r="L445">
        <v>0</v>
      </c>
      <c r="M445">
        <v>4.6835385927999997</v>
      </c>
      <c r="N445">
        <v>93.8379800555999</v>
      </c>
      <c r="O445">
        <v>16.823033878</v>
      </c>
      <c r="P445">
        <v>2.3643000000000001</v>
      </c>
      <c r="Q445">
        <v>23.412395363400002</v>
      </c>
      <c r="R445">
        <v>58.258319818499999</v>
      </c>
      <c r="S445">
        <v>1333.5578524941</v>
      </c>
    </row>
    <row r="446" spans="1:19" ht="15" x14ac:dyDescent="0.25">
      <c r="A446" t="s">
        <v>622</v>
      </c>
      <c r="B446">
        <v>4903.1351919999997</v>
      </c>
      <c r="C446">
        <v>1653.7842419999999</v>
      </c>
      <c r="D446">
        <v>56.781835999999998</v>
      </c>
      <c r="E446">
        <v>128.29252399999999</v>
      </c>
      <c r="F446">
        <v>438.17747000000003</v>
      </c>
      <c r="G446">
        <v>27.033626000000002</v>
      </c>
      <c r="H446">
        <v>8.1428569999999993</v>
      </c>
      <c r="I446">
        <v>53.425361000000002</v>
      </c>
      <c r="J446">
        <v>52.674636999999997</v>
      </c>
      <c r="K446">
        <v>115.405436020378</v>
      </c>
      <c r="L446">
        <v>16.500801541600001</v>
      </c>
      <c r="M446">
        <v>37.281807474399997</v>
      </c>
      <c r="N446">
        <v>323.11206637799899</v>
      </c>
      <c r="O446">
        <v>47.8927718216</v>
      </c>
      <c r="P446">
        <v>19.2521568051</v>
      </c>
      <c r="Q446">
        <v>171.0786909942</v>
      </c>
      <c r="R446">
        <v>248.65062395850001</v>
      </c>
      <c r="S446">
        <v>5882.3095469937798</v>
      </c>
    </row>
    <row r="447" spans="1:19" ht="15" x14ac:dyDescent="0.25">
      <c r="A447" t="s">
        <v>623</v>
      </c>
      <c r="B447">
        <v>1564.1185210000001</v>
      </c>
      <c r="C447">
        <v>1512.3334420000001</v>
      </c>
      <c r="D447">
        <v>12</v>
      </c>
      <c r="E447">
        <v>38.221015000000001</v>
      </c>
      <c r="F447">
        <v>132.88229200000001</v>
      </c>
      <c r="G447">
        <v>25.683430999999999</v>
      </c>
      <c r="H447">
        <v>0</v>
      </c>
      <c r="I447">
        <v>8.8792000000000009</v>
      </c>
      <c r="J447">
        <v>17.222448</v>
      </c>
      <c r="K447">
        <v>303.909302752862</v>
      </c>
      <c r="L447">
        <v>3.4872000000000001</v>
      </c>
      <c r="M447">
        <v>11.107026959000001</v>
      </c>
      <c r="N447">
        <v>97.9874021207998</v>
      </c>
      <c r="O447">
        <v>45.5007663596</v>
      </c>
      <c r="P447">
        <v>0</v>
      </c>
      <c r="Q447">
        <v>28.43297424</v>
      </c>
      <c r="R447">
        <v>81.298565784000004</v>
      </c>
      <c r="S447">
        <v>2135.84175921626</v>
      </c>
    </row>
    <row r="448" spans="1:19" ht="15" x14ac:dyDescent="0.25">
      <c r="A448" t="s">
        <v>624</v>
      </c>
      <c r="B448">
        <v>1828.120774</v>
      </c>
      <c r="C448">
        <v>558.67881499999999</v>
      </c>
      <c r="D448">
        <v>6</v>
      </c>
      <c r="E448">
        <v>72.136510999999999</v>
      </c>
      <c r="F448">
        <v>134.69157200000001</v>
      </c>
      <c r="G448">
        <v>9.6294419999999992</v>
      </c>
      <c r="H448">
        <v>4</v>
      </c>
      <c r="I448">
        <v>13.877706</v>
      </c>
      <c r="J448">
        <v>19</v>
      </c>
      <c r="K448">
        <v>35.4795856675767</v>
      </c>
      <c r="L448">
        <v>1.7436</v>
      </c>
      <c r="M448">
        <v>20.9628700966</v>
      </c>
      <c r="N448">
        <v>99.321565192799795</v>
      </c>
      <c r="O448">
        <v>17.0595194472</v>
      </c>
      <c r="P448">
        <v>9.4572000000000003</v>
      </c>
      <c r="Q448">
        <v>44.439190153200002</v>
      </c>
      <c r="R448">
        <v>89.689499999999995</v>
      </c>
      <c r="S448">
        <v>2146.2738045573701</v>
      </c>
    </row>
    <row r="449" spans="1:19" ht="15" x14ac:dyDescent="0.25">
      <c r="A449" t="s">
        <v>625</v>
      </c>
      <c r="B449">
        <v>5749.4728109999896</v>
      </c>
      <c r="C449">
        <v>2890.716907</v>
      </c>
      <c r="D449">
        <v>128.45389399999999</v>
      </c>
      <c r="E449">
        <v>115.09044299999999</v>
      </c>
      <c r="F449">
        <v>571.33609000000001</v>
      </c>
      <c r="G449">
        <v>48.886066999999997</v>
      </c>
      <c r="H449">
        <v>5.83</v>
      </c>
      <c r="I449">
        <v>80.222883999999993</v>
      </c>
      <c r="J449">
        <v>75.493532999999999</v>
      </c>
      <c r="K449">
        <v>303.730350363154</v>
      </c>
      <c r="L449">
        <v>37.328701596400002</v>
      </c>
      <c r="M449">
        <v>33.445282735799999</v>
      </c>
      <c r="N449">
        <v>421.30323276599597</v>
      </c>
      <c r="O449">
        <v>86.6065562972001</v>
      </c>
      <c r="P449">
        <v>13.783868999999999</v>
      </c>
      <c r="Q449">
        <v>256.88971914479998</v>
      </c>
      <c r="R449">
        <v>356.36722252649997</v>
      </c>
      <c r="S449">
        <v>7258.9277454298399</v>
      </c>
    </row>
    <row r="450" spans="1:19" ht="15" x14ac:dyDescent="0.25">
      <c r="A450" t="s">
        <v>626</v>
      </c>
      <c r="B450">
        <v>1845.3560150000001</v>
      </c>
      <c r="C450">
        <v>1761.8029120000001</v>
      </c>
      <c r="D450">
        <v>2</v>
      </c>
      <c r="E450">
        <v>59.044972999999999</v>
      </c>
      <c r="F450">
        <v>183.766434</v>
      </c>
      <c r="G450">
        <v>33.494402000000001</v>
      </c>
      <c r="H450">
        <v>1</v>
      </c>
      <c r="I450">
        <v>27.032437999999999</v>
      </c>
      <c r="J450">
        <v>22.026263</v>
      </c>
      <c r="K450">
        <v>354.04116559494099</v>
      </c>
      <c r="L450">
        <v>0.58120000000000005</v>
      </c>
      <c r="M450">
        <v>17.158469153799999</v>
      </c>
      <c r="N450">
        <v>135.5093684316</v>
      </c>
      <c r="O450">
        <v>59.338682583199997</v>
      </c>
      <c r="P450">
        <v>2.3643000000000001</v>
      </c>
      <c r="Q450">
        <v>86.563272963599999</v>
      </c>
      <c r="R450">
        <v>103.97497449150001</v>
      </c>
      <c r="S450">
        <v>2604.8874482186402</v>
      </c>
    </row>
    <row r="451" spans="1:19" ht="15" x14ac:dyDescent="0.25">
      <c r="A451" t="s">
        <v>628</v>
      </c>
      <c r="B451">
        <v>1047.7055620000001</v>
      </c>
      <c r="C451">
        <v>403.34488399999998</v>
      </c>
      <c r="D451">
        <v>1.756948</v>
      </c>
      <c r="E451">
        <v>45.890689000000002</v>
      </c>
      <c r="F451">
        <v>95.190776</v>
      </c>
      <c r="G451">
        <v>12.263087000000001</v>
      </c>
      <c r="H451">
        <v>1.2</v>
      </c>
      <c r="I451">
        <v>6.5003869999999999</v>
      </c>
      <c r="J451">
        <v>15.873889</v>
      </c>
      <c r="K451">
        <v>32.884912812636301</v>
      </c>
      <c r="L451">
        <v>0.51056908879999996</v>
      </c>
      <c r="M451">
        <v>13.335834223399999</v>
      </c>
      <c r="N451">
        <v>70.193678222399996</v>
      </c>
      <c r="O451">
        <v>21.725284929200001</v>
      </c>
      <c r="P451">
        <v>2.8371599999999999</v>
      </c>
      <c r="Q451">
        <v>20.815539251400001</v>
      </c>
      <c r="R451">
        <v>74.932693024499997</v>
      </c>
      <c r="S451">
        <v>1284.94123355234</v>
      </c>
    </row>
    <row r="452" spans="1:19" ht="15" x14ac:dyDescent="0.25">
      <c r="A452" t="s">
        <v>629</v>
      </c>
      <c r="B452">
        <v>1831.864427</v>
      </c>
      <c r="C452">
        <v>639.97993699999995</v>
      </c>
      <c r="D452">
        <v>1.608026</v>
      </c>
      <c r="E452">
        <v>56.411845</v>
      </c>
      <c r="F452">
        <v>142.41793100000001</v>
      </c>
      <c r="G452">
        <v>12.286986000000001</v>
      </c>
      <c r="H452">
        <v>1</v>
      </c>
      <c r="I452">
        <v>11.102774</v>
      </c>
      <c r="J452">
        <v>19.387491000000001</v>
      </c>
      <c r="K452">
        <v>46.483659405493299</v>
      </c>
      <c r="L452">
        <v>0.46729235559999999</v>
      </c>
      <c r="M452">
        <v>16.393282157000002</v>
      </c>
      <c r="N452">
        <v>105.0189823194</v>
      </c>
      <c r="O452">
        <v>21.767624397599999</v>
      </c>
      <c r="P452">
        <v>2.3643000000000001</v>
      </c>
      <c r="Q452">
        <v>35.553302902799999</v>
      </c>
      <c r="R452">
        <v>91.518651265499997</v>
      </c>
      <c r="S452">
        <v>2151.4315218033898</v>
      </c>
    </row>
    <row r="453" spans="1:19" ht="15" x14ac:dyDescent="0.25">
      <c r="A453" t="s">
        <v>630</v>
      </c>
      <c r="B453">
        <v>1051.806196</v>
      </c>
      <c r="C453">
        <v>429.44883600000003</v>
      </c>
      <c r="D453">
        <v>0</v>
      </c>
      <c r="E453">
        <v>21.952549000000001</v>
      </c>
      <c r="F453">
        <v>67.862679999999997</v>
      </c>
      <c r="G453">
        <v>9.7774509999999992</v>
      </c>
      <c r="H453">
        <v>0</v>
      </c>
      <c r="I453">
        <v>6.3633139999999999</v>
      </c>
      <c r="J453">
        <v>16.724768000000001</v>
      </c>
      <c r="K453">
        <v>36.837820579204298</v>
      </c>
      <c r="L453">
        <v>0</v>
      </c>
      <c r="M453">
        <v>6.3794107393999999</v>
      </c>
      <c r="N453">
        <v>50.041940232000101</v>
      </c>
      <c r="O453">
        <v>17.321732191599999</v>
      </c>
      <c r="P453">
        <v>0</v>
      </c>
      <c r="Q453">
        <v>20.376604090800001</v>
      </c>
      <c r="R453">
        <v>78.949267344000006</v>
      </c>
      <c r="S453">
        <v>1261.7129711770001</v>
      </c>
    </row>
    <row r="454" spans="1:19" ht="15" x14ac:dyDescent="0.25">
      <c r="A454" t="s">
        <v>631</v>
      </c>
      <c r="B454">
        <v>2078.5640699999999</v>
      </c>
      <c r="C454">
        <v>629.19850299999996</v>
      </c>
      <c r="D454">
        <v>1</v>
      </c>
      <c r="E454">
        <v>43.299813999999998</v>
      </c>
      <c r="F454">
        <v>170.48418599999999</v>
      </c>
      <c r="G454">
        <v>5.773606</v>
      </c>
      <c r="H454">
        <v>2</v>
      </c>
      <c r="I454">
        <v>20.32</v>
      </c>
      <c r="J454">
        <v>26.862587000000001</v>
      </c>
      <c r="K454">
        <v>39.897837715101304</v>
      </c>
      <c r="L454">
        <v>0.29060000000000002</v>
      </c>
      <c r="M454">
        <v>12.5829259484</v>
      </c>
      <c r="N454">
        <v>125.71503875640001</v>
      </c>
      <c r="O454">
        <v>10.2285203896</v>
      </c>
      <c r="P454">
        <v>4.7286000000000001</v>
      </c>
      <c r="Q454">
        <v>65.068703999999997</v>
      </c>
      <c r="R454">
        <v>126.8048419335</v>
      </c>
      <c r="S454">
        <v>2463.8811387430001</v>
      </c>
    </row>
    <row r="455" spans="1:19" ht="15" x14ac:dyDescent="0.25">
      <c r="A455" t="s">
        <v>632</v>
      </c>
      <c r="B455">
        <v>1880.9092459999999</v>
      </c>
      <c r="C455">
        <v>944.98412900000096</v>
      </c>
      <c r="D455">
        <v>0</v>
      </c>
      <c r="E455">
        <v>46.272607000000001</v>
      </c>
      <c r="F455">
        <v>173.779065</v>
      </c>
      <c r="G455">
        <v>13.196429</v>
      </c>
      <c r="H455">
        <v>1</v>
      </c>
      <c r="I455">
        <v>11.666667</v>
      </c>
      <c r="J455">
        <v>12.813572000000001</v>
      </c>
      <c r="K455">
        <v>97.830496556373106</v>
      </c>
      <c r="L455">
        <v>0</v>
      </c>
      <c r="M455">
        <v>13.446819594200001</v>
      </c>
      <c r="N455">
        <v>128.144682531</v>
      </c>
      <c r="O455">
        <v>23.378793616399999</v>
      </c>
      <c r="P455">
        <v>2.3643000000000001</v>
      </c>
      <c r="Q455">
        <v>37.359001067400001</v>
      </c>
      <c r="R455">
        <v>60.486466626000002</v>
      </c>
      <c r="S455">
        <v>2243.9198059913701</v>
      </c>
    </row>
    <row r="456" spans="1:19" ht="15" x14ac:dyDescent="0.25">
      <c r="A456" t="s">
        <v>633</v>
      </c>
      <c r="B456">
        <v>2243.0466919999999</v>
      </c>
      <c r="C456">
        <v>2158.2456609999999</v>
      </c>
      <c r="D456">
        <v>1</v>
      </c>
      <c r="E456">
        <v>115.222634</v>
      </c>
      <c r="F456">
        <v>242.10833099999999</v>
      </c>
      <c r="G456">
        <v>7.6381410000000001</v>
      </c>
      <c r="H456">
        <v>7</v>
      </c>
      <c r="I456">
        <v>10.658227</v>
      </c>
      <c r="J456">
        <v>19.162977999999999</v>
      </c>
      <c r="K456">
        <v>435.42395450043699</v>
      </c>
      <c r="L456">
        <v>0.29060000000000002</v>
      </c>
      <c r="M456">
        <v>33.4836974404</v>
      </c>
      <c r="N456">
        <v>178.53068327939999</v>
      </c>
      <c r="O456">
        <v>13.531730595599999</v>
      </c>
      <c r="P456">
        <v>16.5501</v>
      </c>
      <c r="Q456">
        <v>34.1297744994</v>
      </c>
      <c r="R456">
        <v>90.458837649000003</v>
      </c>
      <c r="S456">
        <v>3045.44606996424</v>
      </c>
    </row>
    <row r="457" spans="1:19" ht="15" x14ac:dyDescent="0.25">
      <c r="A457" t="s">
        <v>634</v>
      </c>
      <c r="B457">
        <v>3012.630846</v>
      </c>
      <c r="C457">
        <v>1068.4851410000001</v>
      </c>
      <c r="D457">
        <v>8</v>
      </c>
      <c r="E457">
        <v>77.720945999999998</v>
      </c>
      <c r="F457">
        <v>287.34036400000002</v>
      </c>
      <c r="G457">
        <v>15.327054</v>
      </c>
      <c r="H457">
        <v>3</v>
      </c>
      <c r="I457">
        <v>29.885501000000001</v>
      </c>
      <c r="J457">
        <v>32.104152999999997</v>
      </c>
      <c r="K457">
        <v>79.493531216164897</v>
      </c>
      <c r="L457">
        <v>2.3248000000000002</v>
      </c>
      <c r="M457">
        <v>22.585706907599999</v>
      </c>
      <c r="N457">
        <v>211.88478441359999</v>
      </c>
      <c r="O457">
        <v>27.1534088664</v>
      </c>
      <c r="P457">
        <v>7.0929000000000002</v>
      </c>
      <c r="Q457">
        <v>95.6993513022</v>
      </c>
      <c r="R457">
        <v>151.54765423649999</v>
      </c>
      <c r="S457">
        <v>3610.4129829424701</v>
      </c>
    </row>
    <row r="458" spans="1:19" ht="15" x14ac:dyDescent="0.25">
      <c r="A458" t="s">
        <v>635</v>
      </c>
      <c r="B458">
        <v>1411.9587349999999</v>
      </c>
      <c r="C458">
        <v>614.92824299999995</v>
      </c>
      <c r="D458">
        <v>6</v>
      </c>
      <c r="E458">
        <v>35.563735000000001</v>
      </c>
      <c r="F458">
        <v>116.163612</v>
      </c>
      <c r="G458">
        <v>7.5305260000000001</v>
      </c>
      <c r="H458">
        <v>1</v>
      </c>
      <c r="I458">
        <v>10.441314999999999</v>
      </c>
      <c r="J458">
        <v>18.819277</v>
      </c>
      <c r="K458">
        <v>54.867694175109698</v>
      </c>
      <c r="L458">
        <v>1.7436</v>
      </c>
      <c r="M458">
        <v>10.334821391</v>
      </c>
      <c r="N458">
        <v>85.659047488799899</v>
      </c>
      <c r="O458">
        <v>13.341079861600001</v>
      </c>
      <c r="P458">
        <v>2.3643000000000001</v>
      </c>
      <c r="Q458">
        <v>33.435178893</v>
      </c>
      <c r="R458">
        <v>88.836397078499999</v>
      </c>
      <c r="S458">
        <v>1702.5408538880099</v>
      </c>
    </row>
    <row r="459" spans="1:19" ht="15" x14ac:dyDescent="0.25">
      <c r="A459" t="s">
        <v>636</v>
      </c>
      <c r="B459">
        <v>843.79722200000003</v>
      </c>
      <c r="C459">
        <v>340.175815</v>
      </c>
      <c r="D459">
        <v>0</v>
      </c>
      <c r="E459">
        <v>17.956541999999999</v>
      </c>
      <c r="F459">
        <v>74.168565000000001</v>
      </c>
      <c r="G459">
        <v>4.4935219999999996</v>
      </c>
      <c r="H459">
        <v>0</v>
      </c>
      <c r="I459">
        <v>3</v>
      </c>
      <c r="J459">
        <v>4.0124560000000002</v>
      </c>
      <c r="K459">
        <v>28.085179959063499</v>
      </c>
      <c r="L459">
        <v>0</v>
      </c>
      <c r="M459">
        <v>5.2181711051999997</v>
      </c>
      <c r="N459">
        <v>54.6918998310001</v>
      </c>
      <c r="O459">
        <v>7.9607235752000003</v>
      </c>
      <c r="P459">
        <v>0</v>
      </c>
      <c r="Q459">
        <v>9.6066000000000003</v>
      </c>
      <c r="R459">
        <v>18.940798548</v>
      </c>
      <c r="S459">
        <v>968.30059501846404</v>
      </c>
    </row>
    <row r="460" spans="1:19" ht="15" x14ac:dyDescent="0.25">
      <c r="A460" t="s">
        <v>637</v>
      </c>
      <c r="B460">
        <v>1424.681278</v>
      </c>
      <c r="C460">
        <v>519.111986</v>
      </c>
      <c r="D460">
        <v>1</v>
      </c>
      <c r="E460">
        <v>50.070137000000003</v>
      </c>
      <c r="F460">
        <v>137.047865</v>
      </c>
      <c r="G460">
        <v>4.210801</v>
      </c>
      <c r="H460">
        <v>0.93336399999999997</v>
      </c>
      <c r="I460">
        <v>13.398647</v>
      </c>
      <c r="J460">
        <v>4.2959800000000001</v>
      </c>
      <c r="K460">
        <v>38.991331129823301</v>
      </c>
      <c r="L460">
        <v>0.29060000000000002</v>
      </c>
      <c r="M460">
        <v>14.550381812199999</v>
      </c>
      <c r="N460">
        <v>101.05909565100001</v>
      </c>
      <c r="O460">
        <v>7.4598550516</v>
      </c>
      <c r="P460">
        <v>2.2067525051999999</v>
      </c>
      <c r="Q460">
        <v>42.905147423400003</v>
      </c>
      <c r="R460">
        <v>20.279173589999999</v>
      </c>
      <c r="S460">
        <v>1652.4236151632199</v>
      </c>
    </row>
    <row r="461" spans="1:19" ht="15" x14ac:dyDescent="0.25">
      <c r="A461" t="s">
        <v>638</v>
      </c>
      <c r="B461">
        <v>550.22384799999998</v>
      </c>
      <c r="C461">
        <v>156.80306999999999</v>
      </c>
      <c r="D461">
        <v>1.4476020000000001</v>
      </c>
      <c r="E461">
        <v>11.746307</v>
      </c>
      <c r="F461">
        <v>73.026938000000001</v>
      </c>
      <c r="G461">
        <v>0.404306</v>
      </c>
      <c r="H461">
        <v>0</v>
      </c>
      <c r="I461">
        <v>5.9751329999999996</v>
      </c>
      <c r="J461">
        <v>4.3978820000000001</v>
      </c>
      <c r="K461">
        <v>9.2247420316993303</v>
      </c>
      <c r="L461">
        <v>0.42067314119999999</v>
      </c>
      <c r="M461">
        <v>3.4134768142</v>
      </c>
      <c r="N461">
        <v>53.850064081200102</v>
      </c>
      <c r="O461">
        <v>0.71626850959999999</v>
      </c>
      <c r="P461">
        <v>0</v>
      </c>
      <c r="Q461">
        <v>19.133570892600002</v>
      </c>
      <c r="R461">
        <v>20.760201981000002</v>
      </c>
      <c r="S461">
        <v>657.74284545149999</v>
      </c>
    </row>
    <row r="462" spans="1:19" ht="15" x14ac:dyDescent="0.25">
      <c r="A462" t="s">
        <v>639</v>
      </c>
      <c r="B462">
        <v>1297.0280009999999</v>
      </c>
      <c r="C462">
        <v>377.49645500000003</v>
      </c>
      <c r="D462">
        <v>0</v>
      </c>
      <c r="E462">
        <v>40.067585000000001</v>
      </c>
      <c r="F462">
        <v>67.937276999999995</v>
      </c>
      <c r="G462">
        <v>3</v>
      </c>
      <c r="H462">
        <v>1</v>
      </c>
      <c r="I462">
        <v>1</v>
      </c>
      <c r="J462">
        <v>6.6313009999999997</v>
      </c>
      <c r="K462">
        <v>22.254127859625999</v>
      </c>
      <c r="L462">
        <v>0</v>
      </c>
      <c r="M462">
        <v>11.643640201</v>
      </c>
      <c r="N462">
        <v>50.096948059799999</v>
      </c>
      <c r="O462">
        <v>5.3148</v>
      </c>
      <c r="P462">
        <v>2.3643000000000001</v>
      </c>
      <c r="Q462">
        <v>3.2021999999999999</v>
      </c>
      <c r="R462">
        <v>31.303056370499998</v>
      </c>
      <c r="S462">
        <v>1423.20707349093</v>
      </c>
    </row>
    <row r="463" spans="1:19" ht="15" x14ac:dyDescent="0.25">
      <c r="A463" t="s">
        <v>640</v>
      </c>
      <c r="B463">
        <v>75.675836000000004</v>
      </c>
      <c r="C463">
        <v>0</v>
      </c>
      <c r="D463">
        <v>0</v>
      </c>
      <c r="E463">
        <v>3</v>
      </c>
      <c r="F463">
        <v>7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0.87180000000000002</v>
      </c>
      <c r="N463">
        <v>5.1618000000000004</v>
      </c>
      <c r="O463">
        <v>0</v>
      </c>
      <c r="P463">
        <v>0</v>
      </c>
      <c r="Q463">
        <v>0</v>
      </c>
      <c r="R463">
        <v>0</v>
      </c>
      <c r="S463">
        <v>81.709435999999997</v>
      </c>
    </row>
    <row r="464" spans="1:19" ht="15" x14ac:dyDescent="0.25">
      <c r="A464" t="s">
        <v>641</v>
      </c>
      <c r="B464">
        <v>720.73447799999997</v>
      </c>
      <c r="C464">
        <v>199.93860100000001</v>
      </c>
      <c r="D464">
        <v>0</v>
      </c>
      <c r="E464">
        <v>44.758744</v>
      </c>
      <c r="F464">
        <v>60.254859000000003</v>
      </c>
      <c r="G464">
        <v>8.5038680000000006</v>
      </c>
      <c r="H464">
        <v>0</v>
      </c>
      <c r="I464">
        <v>2</v>
      </c>
      <c r="J464">
        <v>8.0296629999999993</v>
      </c>
      <c r="K464">
        <v>11.7104162733443</v>
      </c>
      <c r="L464">
        <v>0</v>
      </c>
      <c r="M464">
        <v>13.0068910064</v>
      </c>
      <c r="N464">
        <v>44.431933026599999</v>
      </c>
      <c r="O464">
        <v>15.0654525488</v>
      </c>
      <c r="P464">
        <v>0</v>
      </c>
      <c r="Q464">
        <v>6.4043999999999999</v>
      </c>
      <c r="R464">
        <v>37.9040241915</v>
      </c>
      <c r="S464">
        <v>849.25759504664404</v>
      </c>
    </row>
    <row r="465" spans="1:19" ht="15" x14ac:dyDescent="0.25">
      <c r="A465" t="s">
        <v>642</v>
      </c>
      <c r="B465">
        <v>910.90166899999997</v>
      </c>
      <c r="C465">
        <v>330.05498999999998</v>
      </c>
      <c r="D465">
        <v>0</v>
      </c>
      <c r="E465">
        <v>23.715340999999999</v>
      </c>
      <c r="F465">
        <v>115.639537</v>
      </c>
      <c r="G465">
        <v>5.0079089999999997</v>
      </c>
      <c r="H465">
        <v>1</v>
      </c>
      <c r="I465">
        <v>11.78417</v>
      </c>
      <c r="J465">
        <v>9.2641489999999997</v>
      </c>
      <c r="K465">
        <v>25.025738541888501</v>
      </c>
      <c r="L465">
        <v>0</v>
      </c>
      <c r="M465">
        <v>6.8916780945999996</v>
      </c>
      <c r="N465">
        <v>85.272594583799901</v>
      </c>
      <c r="O465">
        <v>8.8720115843999992</v>
      </c>
      <c r="P465">
        <v>2.3643000000000001</v>
      </c>
      <c r="Q465">
        <v>37.735269174000003</v>
      </c>
      <c r="R465">
        <v>43.731415354500001</v>
      </c>
      <c r="S465">
        <v>1120.79467633319</v>
      </c>
    </row>
    <row r="466" spans="1:19" ht="15" x14ac:dyDescent="0.25">
      <c r="A466" t="s">
        <v>643</v>
      </c>
      <c r="B466">
        <v>2187.0024119999998</v>
      </c>
      <c r="C466">
        <v>743.49364000000003</v>
      </c>
      <c r="D466">
        <v>0</v>
      </c>
      <c r="E466">
        <v>26.013452000000001</v>
      </c>
      <c r="F466">
        <v>174.913715</v>
      </c>
      <c r="G466">
        <v>12.635833</v>
      </c>
      <c r="H466">
        <v>0</v>
      </c>
      <c r="I466">
        <v>24.518146000000002</v>
      </c>
      <c r="J466">
        <v>19.884561999999999</v>
      </c>
      <c r="K466">
        <v>52.362467737047901</v>
      </c>
      <c r="L466">
        <v>0</v>
      </c>
      <c r="M466">
        <v>7.5595091512000003</v>
      </c>
      <c r="N466">
        <v>128.98137344099999</v>
      </c>
      <c r="O466">
        <v>22.385641742800001</v>
      </c>
      <c r="P466">
        <v>0</v>
      </c>
      <c r="Q466">
        <v>78.5120071212</v>
      </c>
      <c r="R466">
        <v>93.865074921000001</v>
      </c>
      <c r="S466">
        <v>2570.6684861142498</v>
      </c>
    </row>
    <row r="467" spans="1:19" ht="15" x14ac:dyDescent="0.25">
      <c r="A467" t="s">
        <v>644</v>
      </c>
      <c r="B467">
        <v>669.53255000000001</v>
      </c>
      <c r="C467">
        <v>644.79559200000006</v>
      </c>
      <c r="D467">
        <v>0</v>
      </c>
      <c r="E467">
        <v>9.8694839999999999</v>
      </c>
      <c r="F467">
        <v>100.769079</v>
      </c>
      <c r="G467">
        <v>5.5420109999999996</v>
      </c>
      <c r="H467">
        <v>1</v>
      </c>
      <c r="I467">
        <v>8.1949470000000009</v>
      </c>
      <c r="J467">
        <v>10</v>
      </c>
      <c r="K467">
        <v>129.574188694583</v>
      </c>
      <c r="L467">
        <v>0</v>
      </c>
      <c r="M467">
        <v>2.8680720503999999</v>
      </c>
      <c r="N467">
        <v>74.307118854600006</v>
      </c>
      <c r="O467">
        <v>9.8182266875999993</v>
      </c>
      <c r="P467">
        <v>2.3643000000000001</v>
      </c>
      <c r="Q467">
        <v>26.2418592834</v>
      </c>
      <c r="R467">
        <v>47.204999999999998</v>
      </c>
      <c r="S467">
        <v>961.91131557058304</v>
      </c>
    </row>
    <row r="468" spans="1:19" ht="15" x14ac:dyDescent="0.25">
      <c r="A468" t="s">
        <v>645</v>
      </c>
      <c r="B468">
        <v>1709.5104289999999</v>
      </c>
      <c r="C468">
        <v>692.71817999999905</v>
      </c>
      <c r="D468">
        <v>3.934993</v>
      </c>
      <c r="E468">
        <v>16.368044000000001</v>
      </c>
      <c r="F468">
        <v>231.09109699999999</v>
      </c>
      <c r="G468">
        <v>3.1208429999999998</v>
      </c>
      <c r="H468">
        <v>1.322368</v>
      </c>
      <c r="I468">
        <v>10.132033</v>
      </c>
      <c r="J468">
        <v>16.590208000000001</v>
      </c>
      <c r="K468">
        <v>57.530541131644704</v>
      </c>
      <c r="L468">
        <v>1.1435089657999999</v>
      </c>
      <c r="M468">
        <v>4.7565535863999999</v>
      </c>
      <c r="N468">
        <v>170.40657492779999</v>
      </c>
      <c r="O468">
        <v>5.5288854587999996</v>
      </c>
      <c r="P468">
        <v>3.1264746624000002</v>
      </c>
      <c r="Q468">
        <v>32.444796072599999</v>
      </c>
      <c r="R468">
        <v>78.314076864</v>
      </c>
      <c r="S468">
        <v>2062.7618406694401</v>
      </c>
    </row>
    <row r="469" spans="1:19" ht="15" x14ac:dyDescent="0.25">
      <c r="A469" t="s">
        <v>646</v>
      </c>
      <c r="B469">
        <v>3995.9155540000002</v>
      </c>
      <c r="C469">
        <v>1152.92688</v>
      </c>
      <c r="D469">
        <v>12.357564</v>
      </c>
      <c r="E469">
        <v>58.105325000000001</v>
      </c>
      <c r="F469">
        <v>362.246216</v>
      </c>
      <c r="G469">
        <v>27.009965000000001</v>
      </c>
      <c r="H469">
        <v>3.404979</v>
      </c>
      <c r="I469">
        <v>15.31598</v>
      </c>
      <c r="J469">
        <v>42.171132</v>
      </c>
      <c r="K469">
        <v>69.687352577102402</v>
      </c>
      <c r="L469">
        <v>3.5911080983999999</v>
      </c>
      <c r="M469">
        <v>16.885407444999998</v>
      </c>
      <c r="N469">
        <v>267.12035967840097</v>
      </c>
      <c r="O469">
        <v>47.850853993999998</v>
      </c>
      <c r="P469">
        <v>8.0503918497000004</v>
      </c>
      <c r="Q469">
        <v>49.044831156000001</v>
      </c>
      <c r="R469">
        <v>199.06882860600001</v>
      </c>
      <c r="S469">
        <v>4657.2146874046102</v>
      </c>
    </row>
    <row r="470" spans="1:19" ht="15" x14ac:dyDescent="0.25">
      <c r="A470" t="s">
        <v>647</v>
      </c>
      <c r="B470">
        <v>1339.290072</v>
      </c>
      <c r="C470">
        <v>562.45214899999996</v>
      </c>
      <c r="D470">
        <v>4.7321549999999997</v>
      </c>
      <c r="E470">
        <v>21.321156999999999</v>
      </c>
      <c r="F470">
        <v>125.138313</v>
      </c>
      <c r="G470">
        <v>10.595838000000001</v>
      </c>
      <c r="H470">
        <v>3.265193</v>
      </c>
      <c r="I470">
        <v>6.8276709999999996</v>
      </c>
      <c r="J470">
        <v>17.961300000000001</v>
      </c>
      <c r="K470">
        <v>49.539412549516797</v>
      </c>
      <c r="L470">
        <v>1.375164243</v>
      </c>
      <c r="M470">
        <v>6.1959282242000002</v>
      </c>
      <c r="N470">
        <v>92.276992006199904</v>
      </c>
      <c r="O470">
        <v>18.771586600799999</v>
      </c>
      <c r="P470">
        <v>7.7198958098999997</v>
      </c>
      <c r="Q470">
        <v>21.8635680762</v>
      </c>
      <c r="R470">
        <v>84.786316650000003</v>
      </c>
      <c r="S470">
        <v>1621.8189361598199</v>
      </c>
    </row>
    <row r="471" spans="1:19" ht="15" x14ac:dyDescent="0.25">
      <c r="A471" t="s">
        <v>648</v>
      </c>
      <c r="B471">
        <v>830.20350299999996</v>
      </c>
      <c r="C471">
        <v>805.05345899999998</v>
      </c>
      <c r="D471">
        <v>0</v>
      </c>
      <c r="E471">
        <v>24.620584999999998</v>
      </c>
      <c r="F471">
        <v>99.319777000000002</v>
      </c>
      <c r="G471">
        <v>7.6164440000000004</v>
      </c>
      <c r="H471">
        <v>2.3788969999999998</v>
      </c>
      <c r="I471">
        <v>8.0686440000000008</v>
      </c>
      <c r="J471">
        <v>7.0860589999999997</v>
      </c>
      <c r="K471">
        <v>161.778632019079</v>
      </c>
      <c r="L471">
        <v>0</v>
      </c>
      <c r="M471">
        <v>7.1547420009999998</v>
      </c>
      <c r="N471">
        <v>73.238403559800005</v>
      </c>
      <c r="O471">
        <v>13.4932921904</v>
      </c>
      <c r="P471">
        <v>5.6244261771000001</v>
      </c>
      <c r="Q471">
        <v>25.8374118168</v>
      </c>
      <c r="R471">
        <v>33.449741509500001</v>
      </c>
      <c r="S471">
        <v>1150.78015227368</v>
      </c>
    </row>
    <row r="472" spans="1:19" ht="15" x14ac:dyDescent="0.25">
      <c r="A472" t="s">
        <v>650</v>
      </c>
      <c r="B472">
        <v>1185.6481229999999</v>
      </c>
      <c r="C472">
        <v>1151.8863200000001</v>
      </c>
      <c r="D472">
        <v>0</v>
      </c>
      <c r="E472">
        <v>38.165356000000003</v>
      </c>
      <c r="F472">
        <v>148.910314</v>
      </c>
      <c r="G472">
        <v>4.8897760000000003</v>
      </c>
      <c r="H472">
        <v>3</v>
      </c>
      <c r="I472">
        <v>9.5856890000000003</v>
      </c>
      <c r="J472">
        <v>11.687341</v>
      </c>
      <c r="K472">
        <v>230.57817816052801</v>
      </c>
      <c r="L472">
        <v>0</v>
      </c>
      <c r="M472">
        <v>11.0908524536</v>
      </c>
      <c r="N472">
        <v>109.8064655436</v>
      </c>
      <c r="O472">
        <v>8.6627271615999994</v>
      </c>
      <c r="P472">
        <v>7.0929000000000002</v>
      </c>
      <c r="Q472">
        <v>30.695293315800001</v>
      </c>
      <c r="R472">
        <v>55.170093190499998</v>
      </c>
      <c r="S472">
        <v>1638.7446328256301</v>
      </c>
    </row>
    <row r="473" spans="1:19" ht="15" x14ac:dyDescent="0.25">
      <c r="A473" t="s">
        <v>651</v>
      </c>
      <c r="B473">
        <v>1778.33989</v>
      </c>
      <c r="C473">
        <v>1743.280485</v>
      </c>
      <c r="D473">
        <v>0</v>
      </c>
      <c r="E473">
        <v>43.579208000000001</v>
      </c>
      <c r="F473">
        <v>164.731087</v>
      </c>
      <c r="G473">
        <v>8.3960399999999993</v>
      </c>
      <c r="H473">
        <v>0</v>
      </c>
      <c r="I473">
        <v>11.024753</v>
      </c>
      <c r="J473">
        <v>12.217821000000001</v>
      </c>
      <c r="K473">
        <v>349.64514265878199</v>
      </c>
      <c r="L473">
        <v>0</v>
      </c>
      <c r="M473">
        <v>12.6641178448</v>
      </c>
      <c r="N473">
        <v>121.4727035538</v>
      </c>
      <c r="O473">
        <v>14.874424464000001</v>
      </c>
      <c r="P473">
        <v>0</v>
      </c>
      <c r="Q473">
        <v>35.303464056599999</v>
      </c>
      <c r="R473">
        <v>57.6742240305</v>
      </c>
      <c r="S473">
        <v>2369.9739666084802</v>
      </c>
    </row>
    <row r="474" spans="1:19" ht="15" x14ac:dyDescent="0.25">
      <c r="A474" t="s">
        <v>652</v>
      </c>
      <c r="B474">
        <v>720.40015000000005</v>
      </c>
      <c r="C474">
        <v>686.82958499999995</v>
      </c>
      <c r="D474">
        <v>0</v>
      </c>
      <c r="E474">
        <v>19.370775999999999</v>
      </c>
      <c r="F474">
        <v>70.310488000000007</v>
      </c>
      <c r="G474">
        <v>9.4312009999999997</v>
      </c>
      <c r="H474">
        <v>3</v>
      </c>
      <c r="I474">
        <v>6.9288230000000004</v>
      </c>
      <c r="J474">
        <v>4</v>
      </c>
      <c r="K474">
        <v>135.98415598168501</v>
      </c>
      <c r="L474">
        <v>0</v>
      </c>
      <c r="M474">
        <v>5.6291475055999998</v>
      </c>
      <c r="N474">
        <v>51.846953851200098</v>
      </c>
      <c r="O474">
        <v>16.708315691599999</v>
      </c>
      <c r="P474">
        <v>7.0929000000000002</v>
      </c>
      <c r="Q474">
        <v>22.187477010599999</v>
      </c>
      <c r="R474">
        <v>18.882000000000001</v>
      </c>
      <c r="S474">
        <v>978.73110004068496</v>
      </c>
    </row>
    <row r="475" spans="1:19" ht="15" x14ac:dyDescent="0.25">
      <c r="A475" t="s">
        <v>653</v>
      </c>
      <c r="B475">
        <v>2924.1008019999999</v>
      </c>
      <c r="C475">
        <v>220.47687500000001</v>
      </c>
      <c r="D475">
        <v>10.583475</v>
      </c>
      <c r="E475">
        <v>29.320968000000001</v>
      </c>
      <c r="F475">
        <v>217.61685600000001</v>
      </c>
      <c r="G475">
        <v>9.4327030000000001</v>
      </c>
      <c r="H475">
        <v>2</v>
      </c>
      <c r="I475">
        <v>21.400552000000001</v>
      </c>
      <c r="J475">
        <v>26.563776000000001</v>
      </c>
      <c r="K475">
        <v>3.37094773313</v>
      </c>
      <c r="L475">
        <v>3.0755578350000001</v>
      </c>
      <c r="M475">
        <v>8.5206733008000004</v>
      </c>
      <c r="N475">
        <v>160.47066961440001</v>
      </c>
      <c r="O475">
        <v>16.710976634800002</v>
      </c>
      <c r="P475">
        <v>4.7286000000000001</v>
      </c>
      <c r="Q475">
        <v>68.528847614399993</v>
      </c>
      <c r="R475">
        <v>125.394304608</v>
      </c>
      <c r="S475">
        <v>3314.9013793405302</v>
      </c>
    </row>
    <row r="476" spans="1:19" ht="15" x14ac:dyDescent="0.25">
      <c r="A476" t="s">
        <v>654</v>
      </c>
      <c r="B476">
        <v>1700.8744589999999</v>
      </c>
      <c r="C476">
        <v>487.23904099999999</v>
      </c>
      <c r="D476">
        <v>1</v>
      </c>
      <c r="E476">
        <v>29.495511</v>
      </c>
      <c r="F476">
        <v>125.05774</v>
      </c>
      <c r="G476">
        <v>15.399984999999999</v>
      </c>
      <c r="H476">
        <v>1</v>
      </c>
      <c r="I476">
        <v>11.607862000000001</v>
      </c>
      <c r="J476">
        <v>7.9091690000000003</v>
      </c>
      <c r="K476">
        <v>28.970182797456399</v>
      </c>
      <c r="L476">
        <v>0.29060000000000002</v>
      </c>
      <c r="M476">
        <v>8.5713954965999992</v>
      </c>
      <c r="N476">
        <v>92.217577475999903</v>
      </c>
      <c r="O476">
        <v>27.282613426000001</v>
      </c>
      <c r="P476">
        <v>2.3643000000000001</v>
      </c>
      <c r="Q476">
        <v>37.170695696400003</v>
      </c>
      <c r="R476">
        <v>37.3352322645</v>
      </c>
      <c r="S476">
        <v>1935.07705615695</v>
      </c>
    </row>
    <row r="477" spans="1:19" ht="15" x14ac:dyDescent="0.25">
      <c r="A477" t="s">
        <v>655</v>
      </c>
      <c r="B477">
        <v>1892.804451</v>
      </c>
      <c r="C477">
        <v>549.96867799999995</v>
      </c>
      <c r="D477">
        <v>19.461538999999998</v>
      </c>
      <c r="E477">
        <v>20.710059000000001</v>
      </c>
      <c r="F477">
        <v>160.60551100000001</v>
      </c>
      <c r="G477">
        <v>8</v>
      </c>
      <c r="H477">
        <v>2</v>
      </c>
      <c r="I477">
        <v>12.829072999999999</v>
      </c>
      <c r="J477">
        <v>26.711192</v>
      </c>
      <c r="K477">
        <v>33.475825432808598</v>
      </c>
      <c r="L477">
        <v>5.6555232334000003</v>
      </c>
      <c r="M477">
        <v>6.0183431454000003</v>
      </c>
      <c r="N477">
        <v>118.4305038114</v>
      </c>
      <c r="O477">
        <v>14.172800000000001</v>
      </c>
      <c r="P477">
        <v>4.7286000000000001</v>
      </c>
      <c r="Q477">
        <v>41.081257560600001</v>
      </c>
      <c r="R477">
        <v>126.090181836</v>
      </c>
      <c r="S477">
        <v>2242.4574860196099</v>
      </c>
    </row>
    <row r="478" spans="1:19" ht="15" x14ac:dyDescent="0.25">
      <c r="A478" t="s">
        <v>656</v>
      </c>
      <c r="B478">
        <v>1405.238771</v>
      </c>
      <c r="C478">
        <v>451.98564599999997</v>
      </c>
      <c r="D478">
        <v>0</v>
      </c>
      <c r="E478">
        <v>41.380215999999997</v>
      </c>
      <c r="F478">
        <v>104.992907</v>
      </c>
      <c r="G478">
        <v>12.789726999999999</v>
      </c>
      <c r="H478">
        <v>1</v>
      </c>
      <c r="I478">
        <v>8.0710060000000006</v>
      </c>
      <c r="J478">
        <v>13.79645</v>
      </c>
      <c r="K478">
        <v>30.5221626499312</v>
      </c>
      <c r="L478">
        <v>0</v>
      </c>
      <c r="M478">
        <v>12.0250907696</v>
      </c>
      <c r="N478">
        <v>77.421769621799996</v>
      </c>
      <c r="O478">
        <v>22.658280353199999</v>
      </c>
      <c r="P478">
        <v>2.3643000000000001</v>
      </c>
      <c r="Q478">
        <v>25.8449754132</v>
      </c>
      <c r="R478">
        <v>65.126142224999995</v>
      </c>
      <c r="S478">
        <v>1641.2014920327299</v>
      </c>
    </row>
    <row r="479" spans="1:19" ht="15" x14ac:dyDescent="0.25">
      <c r="A479" t="s">
        <v>657</v>
      </c>
      <c r="B479">
        <v>1139.9820119999999</v>
      </c>
      <c r="C479">
        <v>268.17753800000003</v>
      </c>
      <c r="D479">
        <v>8.29697</v>
      </c>
      <c r="E479">
        <v>24.139393999999999</v>
      </c>
      <c r="F479">
        <v>104.55952499999999</v>
      </c>
      <c r="G479">
        <v>10.309092</v>
      </c>
      <c r="H479">
        <v>1.589286</v>
      </c>
      <c r="I479">
        <v>3.9345240000000001</v>
      </c>
      <c r="J479">
        <v>7.1726190000000001</v>
      </c>
      <c r="K479">
        <v>13.171603148651201</v>
      </c>
      <c r="L479">
        <v>2.411099482</v>
      </c>
      <c r="M479">
        <v>7.0149078963999996</v>
      </c>
      <c r="N479">
        <v>77.102193735</v>
      </c>
      <c r="O479">
        <v>18.263587387200001</v>
      </c>
      <c r="P479">
        <v>3.7575488897999998</v>
      </c>
      <c r="Q479">
        <v>12.599132752799999</v>
      </c>
      <c r="R479">
        <v>33.858347989499997</v>
      </c>
      <c r="S479">
        <v>1308.1604332813499</v>
      </c>
    </row>
    <row r="480" spans="1:19" ht="15" x14ac:dyDescent="0.25">
      <c r="A480" t="s">
        <v>658</v>
      </c>
      <c r="B480">
        <v>1513.012307</v>
      </c>
      <c r="C480">
        <v>637.11679600000002</v>
      </c>
      <c r="D480">
        <v>0</v>
      </c>
      <c r="E480">
        <v>8.9099120000000003</v>
      </c>
      <c r="F480">
        <v>138.97715400000001</v>
      </c>
      <c r="G480">
        <v>15.974133999999999</v>
      </c>
      <c r="H480">
        <v>0</v>
      </c>
      <c r="I480">
        <v>11.517647</v>
      </c>
      <c r="J480">
        <v>22.509457000000001</v>
      </c>
      <c r="K480">
        <v>55.553457229041499</v>
      </c>
      <c r="L480">
        <v>0</v>
      </c>
      <c r="M480">
        <v>2.5892204271999999</v>
      </c>
      <c r="N480">
        <v>102.48175335960001</v>
      </c>
      <c r="O480">
        <v>28.299775794399999</v>
      </c>
      <c r="P480">
        <v>0</v>
      </c>
      <c r="Q480">
        <v>36.881809223399998</v>
      </c>
      <c r="R480">
        <v>106.25589176850001</v>
      </c>
      <c r="S480">
        <v>1845.07421480214</v>
      </c>
    </row>
    <row r="481" spans="1:19" ht="15" x14ac:dyDescent="0.25">
      <c r="A481" t="s">
        <v>659</v>
      </c>
      <c r="B481">
        <v>2147.0131489999999</v>
      </c>
      <c r="C481">
        <v>796.43659300000002</v>
      </c>
      <c r="D481">
        <v>33.201072000000003</v>
      </c>
      <c r="E481">
        <v>30.906936000000002</v>
      </c>
      <c r="F481">
        <v>203.12590900000001</v>
      </c>
      <c r="G481">
        <v>13.412409</v>
      </c>
      <c r="H481">
        <v>0</v>
      </c>
      <c r="I481">
        <v>14.296906999999999</v>
      </c>
      <c r="J481">
        <v>27.198636</v>
      </c>
      <c r="K481">
        <v>61.272443299673697</v>
      </c>
      <c r="L481">
        <v>9.6482315231999998</v>
      </c>
      <c r="M481">
        <v>8.9815556016000002</v>
      </c>
      <c r="N481">
        <v>149.7850452966</v>
      </c>
      <c r="O481">
        <v>23.761423784400002</v>
      </c>
      <c r="P481">
        <v>0</v>
      </c>
      <c r="Q481">
        <v>45.7815555954</v>
      </c>
      <c r="R481">
        <v>128.391161238</v>
      </c>
      <c r="S481">
        <v>2574.6345653388698</v>
      </c>
    </row>
    <row r="482" spans="1:19" ht="15" x14ac:dyDescent="0.25">
      <c r="A482" t="s">
        <v>660</v>
      </c>
      <c r="B482">
        <v>1054.796879</v>
      </c>
      <c r="C482">
        <v>370.92749199999997</v>
      </c>
      <c r="D482">
        <v>0</v>
      </c>
      <c r="E482">
        <v>21.810079000000002</v>
      </c>
      <c r="F482">
        <v>90.276492000000005</v>
      </c>
      <c r="G482">
        <v>13.006845999999999</v>
      </c>
      <c r="H482">
        <v>0</v>
      </c>
      <c r="I482">
        <v>11.972376000000001</v>
      </c>
      <c r="J482">
        <v>7.4451070000000001</v>
      </c>
      <c r="K482">
        <v>26.957737087576199</v>
      </c>
      <c r="L482">
        <v>0</v>
      </c>
      <c r="M482">
        <v>6.3380089573999996</v>
      </c>
      <c r="N482">
        <v>66.569885200800002</v>
      </c>
      <c r="O482">
        <v>23.042928373599999</v>
      </c>
      <c r="P482">
        <v>0</v>
      </c>
      <c r="Q482">
        <v>38.337942427199998</v>
      </c>
      <c r="R482">
        <v>35.144627593499997</v>
      </c>
      <c r="S482">
        <v>1251.1880086400799</v>
      </c>
    </row>
    <row r="483" spans="1:19" ht="15" x14ac:dyDescent="0.25">
      <c r="A483" t="s">
        <v>661</v>
      </c>
      <c r="B483">
        <v>936.42720699999904</v>
      </c>
      <c r="C483">
        <v>408.15084999999902</v>
      </c>
      <c r="D483">
        <v>0</v>
      </c>
      <c r="E483">
        <v>16.303967</v>
      </c>
      <c r="F483">
        <v>86.114962000000006</v>
      </c>
      <c r="G483">
        <v>6.6013080000000004</v>
      </c>
      <c r="H483">
        <v>0.95802600000000004</v>
      </c>
      <c r="I483">
        <v>11.235602999999999</v>
      </c>
      <c r="J483">
        <v>14.593818000000001</v>
      </c>
      <c r="K483">
        <v>36.667722291588298</v>
      </c>
      <c r="L483">
        <v>0</v>
      </c>
      <c r="M483">
        <v>4.7379328102000002</v>
      </c>
      <c r="N483">
        <v>63.5011729788</v>
      </c>
      <c r="O483">
        <v>11.6948772528</v>
      </c>
      <c r="P483">
        <v>2.2650608717999998</v>
      </c>
      <c r="Q483">
        <v>35.978647926599997</v>
      </c>
      <c r="R483">
        <v>68.890117868999994</v>
      </c>
      <c r="S483">
        <v>1160.16273900079</v>
      </c>
    </row>
    <row r="484" spans="1:19" ht="15" x14ac:dyDescent="0.25">
      <c r="A484" t="s">
        <v>662</v>
      </c>
      <c r="B484">
        <v>1375.360437</v>
      </c>
      <c r="C484">
        <v>691.70648200000005</v>
      </c>
      <c r="D484">
        <v>1</v>
      </c>
      <c r="E484">
        <v>42.906278999999998</v>
      </c>
      <c r="F484">
        <v>147.256787</v>
      </c>
      <c r="G484">
        <v>6.6800470000000001</v>
      </c>
      <c r="H484">
        <v>1.4949520000000001</v>
      </c>
      <c r="I484">
        <v>8</v>
      </c>
      <c r="J484">
        <v>11</v>
      </c>
      <c r="K484">
        <v>71.643267898649995</v>
      </c>
      <c r="L484">
        <v>0.29060000000000002</v>
      </c>
      <c r="M484">
        <v>12.4685646774</v>
      </c>
      <c r="N484">
        <v>108.58715473380001</v>
      </c>
      <c r="O484">
        <v>11.8343712652</v>
      </c>
      <c r="P484">
        <v>3.5345150136000001</v>
      </c>
      <c r="Q484">
        <v>25.617599999999999</v>
      </c>
      <c r="R484">
        <v>51.9255</v>
      </c>
      <c r="S484">
        <v>1661.2620105886499</v>
      </c>
    </row>
    <row r="485" spans="1:19" ht="15" x14ac:dyDescent="0.25">
      <c r="A485" t="s">
        <v>663</v>
      </c>
      <c r="B485">
        <v>811.34516700000097</v>
      </c>
      <c r="C485">
        <v>352.32477899999998</v>
      </c>
      <c r="D485">
        <v>6</v>
      </c>
      <c r="E485">
        <v>11.767751000000001</v>
      </c>
      <c r="F485">
        <v>89.811223999999996</v>
      </c>
      <c r="G485">
        <v>12.289052</v>
      </c>
      <c r="H485">
        <v>0</v>
      </c>
      <c r="I485">
        <v>4.1429229999999997</v>
      </c>
      <c r="J485">
        <v>7.8172249999999996</v>
      </c>
      <c r="K485">
        <v>32.241224613769703</v>
      </c>
      <c r="L485">
        <v>1.7436</v>
      </c>
      <c r="M485">
        <v>3.4197084406</v>
      </c>
      <c r="N485">
        <v>66.226796577600098</v>
      </c>
      <c r="O485">
        <v>21.771284523199999</v>
      </c>
      <c r="P485">
        <v>0</v>
      </c>
      <c r="Q485">
        <v>13.2664680306</v>
      </c>
      <c r="R485">
        <v>36.901210612500002</v>
      </c>
      <c r="S485">
        <v>986.91545979827004</v>
      </c>
    </row>
    <row r="486" spans="1:19" ht="15" x14ac:dyDescent="0.25">
      <c r="A486" t="s">
        <v>664</v>
      </c>
      <c r="B486">
        <v>836.67663400000004</v>
      </c>
      <c r="C486">
        <v>191.52399700000001</v>
      </c>
      <c r="D486">
        <v>0</v>
      </c>
      <c r="E486">
        <v>19.771892999999999</v>
      </c>
      <c r="F486">
        <v>73.178854000000001</v>
      </c>
      <c r="G486">
        <v>7</v>
      </c>
      <c r="H486">
        <v>1</v>
      </c>
      <c r="I486">
        <v>10.111665</v>
      </c>
      <c r="J486">
        <v>13.139692999999999</v>
      </c>
      <c r="K486">
        <v>9.1238494921302102</v>
      </c>
      <c r="L486">
        <v>0</v>
      </c>
      <c r="M486">
        <v>5.7457121058</v>
      </c>
      <c r="N486">
        <v>53.962086939600098</v>
      </c>
      <c r="O486">
        <v>12.401199999999999</v>
      </c>
      <c r="P486">
        <v>2.3643000000000001</v>
      </c>
      <c r="Q486">
        <v>32.379573663000002</v>
      </c>
      <c r="R486">
        <v>62.025920806499997</v>
      </c>
      <c r="S486">
        <v>1014.67927700703</v>
      </c>
    </row>
    <row r="487" spans="1:19" ht="15" x14ac:dyDescent="0.25">
      <c r="A487" t="s">
        <v>666</v>
      </c>
      <c r="B487">
        <v>447.62609800000001</v>
      </c>
      <c r="C487">
        <v>150.04237699999999</v>
      </c>
      <c r="D487">
        <v>0</v>
      </c>
      <c r="E487">
        <v>17.478549999999998</v>
      </c>
      <c r="F487">
        <v>62.642823</v>
      </c>
      <c r="G487">
        <v>1.6321349999999999</v>
      </c>
      <c r="H487">
        <v>0</v>
      </c>
      <c r="I487">
        <v>8.0565829999999998</v>
      </c>
      <c r="J487">
        <v>6.145219</v>
      </c>
      <c r="K487">
        <v>10.5820127884447</v>
      </c>
      <c r="L487">
        <v>0</v>
      </c>
      <c r="M487">
        <v>5.0792666300000002</v>
      </c>
      <c r="N487">
        <v>46.192817680200001</v>
      </c>
      <c r="O487">
        <v>2.8914903660000002</v>
      </c>
      <c r="P487">
        <v>0</v>
      </c>
      <c r="Q487">
        <v>25.7987900826</v>
      </c>
      <c r="R487">
        <v>29.008506289500001</v>
      </c>
      <c r="S487">
        <v>567.17898183674504</v>
      </c>
    </row>
    <row r="488" spans="1:19" ht="15" x14ac:dyDescent="0.25">
      <c r="A488" t="s">
        <v>667</v>
      </c>
      <c r="B488">
        <v>356.77816300000001</v>
      </c>
      <c r="C488">
        <v>59.641742999999998</v>
      </c>
      <c r="D488">
        <v>0</v>
      </c>
      <c r="E488">
        <v>6</v>
      </c>
      <c r="F488">
        <v>28.170587999999999</v>
      </c>
      <c r="G488">
        <v>1</v>
      </c>
      <c r="H488">
        <v>0</v>
      </c>
      <c r="I488">
        <v>3</v>
      </c>
      <c r="J488">
        <v>0</v>
      </c>
      <c r="K488">
        <v>2.03713671429405</v>
      </c>
      <c r="L488">
        <v>0</v>
      </c>
      <c r="M488">
        <v>1.7436</v>
      </c>
      <c r="N488">
        <v>20.7729915912</v>
      </c>
      <c r="O488">
        <v>1.7716000000000001</v>
      </c>
      <c r="P488">
        <v>0</v>
      </c>
      <c r="Q488">
        <v>9.6066000000000003</v>
      </c>
      <c r="R488">
        <v>0</v>
      </c>
      <c r="S488">
        <v>392.71009130549402</v>
      </c>
    </row>
    <row r="489" spans="1:19" ht="15" x14ac:dyDescent="0.25">
      <c r="A489" t="s">
        <v>668</v>
      </c>
      <c r="B489">
        <v>584.86107700000002</v>
      </c>
      <c r="C489">
        <v>52.545836999999999</v>
      </c>
      <c r="D489">
        <v>0</v>
      </c>
      <c r="E489">
        <v>23.545836999999999</v>
      </c>
      <c r="F489">
        <v>27</v>
      </c>
      <c r="G489">
        <v>1</v>
      </c>
      <c r="H489">
        <v>1</v>
      </c>
      <c r="I489">
        <v>10</v>
      </c>
      <c r="J489">
        <v>4</v>
      </c>
      <c r="K489">
        <v>1.0208987451139599</v>
      </c>
      <c r="L489">
        <v>0</v>
      </c>
      <c r="M489">
        <v>6.8424202322000003</v>
      </c>
      <c r="N489">
        <v>19.909800000000001</v>
      </c>
      <c r="O489">
        <v>1.7716000000000001</v>
      </c>
      <c r="P489">
        <v>2.3643000000000001</v>
      </c>
      <c r="Q489">
        <v>32.021999999999998</v>
      </c>
      <c r="R489">
        <v>18.882000000000001</v>
      </c>
      <c r="S489">
        <v>667.67409597731398</v>
      </c>
    </row>
    <row r="490" spans="1:19" ht="15" x14ac:dyDescent="0.25">
      <c r="A490" t="s">
        <v>669</v>
      </c>
      <c r="B490">
        <v>625.600461</v>
      </c>
      <c r="C490">
        <v>305.26229699999999</v>
      </c>
      <c r="D490">
        <v>14.180683</v>
      </c>
      <c r="E490">
        <v>15.801242</v>
      </c>
      <c r="F490">
        <v>81.860423999999995</v>
      </c>
      <c r="G490">
        <v>6.1111639999999996</v>
      </c>
      <c r="H490">
        <v>1.6</v>
      </c>
      <c r="I490">
        <v>6.8151460000000004</v>
      </c>
      <c r="J490">
        <v>7.2439679999999997</v>
      </c>
      <c r="K490">
        <v>31.207061318330599</v>
      </c>
      <c r="L490">
        <v>4.1209064798000004</v>
      </c>
      <c r="M490">
        <v>4.5918409251999996</v>
      </c>
      <c r="N490">
        <v>60.363876657600002</v>
      </c>
      <c r="O490">
        <v>10.8265381424</v>
      </c>
      <c r="P490">
        <v>3.78288</v>
      </c>
      <c r="Q490">
        <v>21.823460521200001</v>
      </c>
      <c r="R490">
        <v>34.195150943999998</v>
      </c>
      <c r="S490">
        <v>796.512175988531</v>
      </c>
    </row>
    <row r="491" spans="1:19" ht="15" x14ac:dyDescent="0.25">
      <c r="A491" t="s">
        <v>670</v>
      </c>
      <c r="B491">
        <v>486.86777599999999</v>
      </c>
      <c r="C491">
        <v>45.999999000000003</v>
      </c>
      <c r="D491">
        <v>0</v>
      </c>
      <c r="E491">
        <v>11</v>
      </c>
      <c r="F491">
        <v>38.599998999999997</v>
      </c>
      <c r="G491">
        <v>1.6677770000000001</v>
      </c>
      <c r="H491">
        <v>0</v>
      </c>
      <c r="I491">
        <v>0</v>
      </c>
      <c r="J491">
        <v>3</v>
      </c>
      <c r="K491">
        <v>0.88605429310157602</v>
      </c>
      <c r="L491">
        <v>0</v>
      </c>
      <c r="M491">
        <v>3.1966000000000001</v>
      </c>
      <c r="N491">
        <v>28.463639262600001</v>
      </c>
      <c r="O491">
        <v>2.9546337332000001</v>
      </c>
      <c r="P491">
        <v>0</v>
      </c>
      <c r="Q491">
        <v>0</v>
      </c>
      <c r="R491">
        <v>14.1615</v>
      </c>
      <c r="S491">
        <v>536.53020328890204</v>
      </c>
    </row>
    <row r="492" spans="1:19" ht="15" x14ac:dyDescent="0.25">
      <c r="A492" t="s">
        <v>671</v>
      </c>
      <c r="B492">
        <v>1536.081187</v>
      </c>
      <c r="C492">
        <v>291.830219</v>
      </c>
      <c r="D492">
        <v>4.4299419999999996</v>
      </c>
      <c r="E492">
        <v>32.492980000000003</v>
      </c>
      <c r="F492">
        <v>139.70341400000001</v>
      </c>
      <c r="G492">
        <v>12.348940000000001</v>
      </c>
      <c r="H492">
        <v>1</v>
      </c>
      <c r="I492">
        <v>15.30132</v>
      </c>
      <c r="J492">
        <v>17.600000000000001</v>
      </c>
      <c r="K492">
        <v>11.669198949796399</v>
      </c>
      <c r="L492">
        <v>1.2873411452000001</v>
      </c>
      <c r="M492">
        <v>9.4424599879999995</v>
      </c>
      <c r="N492">
        <v>103.0172974836</v>
      </c>
      <c r="O492">
        <v>21.877382103999999</v>
      </c>
      <c r="P492">
        <v>2.3643000000000001</v>
      </c>
      <c r="Q492">
        <v>48.997886903999998</v>
      </c>
      <c r="R492">
        <v>83.080799999999996</v>
      </c>
      <c r="S492">
        <v>1817.8178535745999</v>
      </c>
    </row>
    <row r="493" spans="1:19" ht="15" x14ac:dyDescent="0.25">
      <c r="A493" t="s">
        <v>672</v>
      </c>
      <c r="B493">
        <v>429.71169700000002</v>
      </c>
      <c r="C493">
        <v>50.470713000000003</v>
      </c>
      <c r="D493">
        <v>0</v>
      </c>
      <c r="E493">
        <v>8.4419050000000002</v>
      </c>
      <c r="F493">
        <v>41.012875999999999</v>
      </c>
      <c r="G493">
        <v>6</v>
      </c>
      <c r="H493">
        <v>0</v>
      </c>
      <c r="I493">
        <v>3</v>
      </c>
      <c r="J493">
        <v>3</v>
      </c>
      <c r="K493">
        <v>1.19123691423153</v>
      </c>
      <c r="L493">
        <v>0</v>
      </c>
      <c r="M493">
        <v>2.4532175930000002</v>
      </c>
      <c r="N493">
        <v>30.242894762399999</v>
      </c>
      <c r="O493">
        <v>10.6296</v>
      </c>
      <c r="P493">
        <v>0</v>
      </c>
      <c r="Q493">
        <v>9.6066000000000003</v>
      </c>
      <c r="R493">
        <v>14.1615</v>
      </c>
      <c r="S493">
        <v>497.99674626963201</v>
      </c>
    </row>
    <row r="494" spans="1:19" ht="15" x14ac:dyDescent="0.25">
      <c r="A494" t="s">
        <v>673</v>
      </c>
      <c r="B494">
        <v>535.76537199999996</v>
      </c>
      <c r="C494">
        <v>98.401599000000004</v>
      </c>
      <c r="D494">
        <v>4</v>
      </c>
      <c r="E494">
        <v>5.4220290000000002</v>
      </c>
      <c r="F494">
        <v>49.128503000000002</v>
      </c>
      <c r="G494">
        <v>2</v>
      </c>
      <c r="H494">
        <v>0</v>
      </c>
      <c r="I494">
        <v>4.9709950000000003</v>
      </c>
      <c r="J494">
        <v>5</v>
      </c>
      <c r="K494">
        <v>3.7045810565502499</v>
      </c>
      <c r="L494">
        <v>1.1624000000000001</v>
      </c>
      <c r="M494">
        <v>1.5756416274</v>
      </c>
      <c r="N494">
        <v>36.227358112200001</v>
      </c>
      <c r="O494">
        <v>3.5432000000000001</v>
      </c>
      <c r="P494">
        <v>0</v>
      </c>
      <c r="Q494">
        <v>15.918120189</v>
      </c>
      <c r="R494">
        <v>23.602499999999999</v>
      </c>
      <c r="S494">
        <v>621.49917298515004</v>
      </c>
    </row>
    <row r="495" spans="1:19" ht="15" x14ac:dyDescent="0.25">
      <c r="A495" t="s">
        <v>674</v>
      </c>
      <c r="B495">
        <v>1648.0742090000001</v>
      </c>
      <c r="C495">
        <v>532.32743000000005</v>
      </c>
      <c r="D495">
        <v>0</v>
      </c>
      <c r="E495">
        <v>31.711254</v>
      </c>
      <c r="F495">
        <v>162.853037</v>
      </c>
      <c r="G495">
        <v>17.357779000000001</v>
      </c>
      <c r="H495">
        <v>4</v>
      </c>
      <c r="I495">
        <v>13.400549</v>
      </c>
      <c r="J495">
        <v>22.764720000000001</v>
      </c>
      <c r="K495">
        <v>36.158944354099198</v>
      </c>
      <c r="L495">
        <v>0</v>
      </c>
      <c r="M495">
        <v>9.2152904123999999</v>
      </c>
      <c r="N495">
        <v>120.08782948379999</v>
      </c>
      <c r="O495">
        <v>30.751041276399999</v>
      </c>
      <c r="P495">
        <v>9.4572000000000003</v>
      </c>
      <c r="Q495">
        <v>42.911238007800002</v>
      </c>
      <c r="R495">
        <v>107.46086076</v>
      </c>
      <c r="S495">
        <v>2004.1166132945</v>
      </c>
    </row>
    <row r="496" spans="1:19" ht="15" x14ac:dyDescent="0.25">
      <c r="A496" t="s">
        <v>675</v>
      </c>
      <c r="B496">
        <v>1067.4569309999999</v>
      </c>
      <c r="C496">
        <v>385.65756699999997</v>
      </c>
      <c r="D496">
        <v>0</v>
      </c>
      <c r="E496">
        <v>17.398163</v>
      </c>
      <c r="F496">
        <v>85.900298000000006</v>
      </c>
      <c r="G496">
        <v>3.8754819999999999</v>
      </c>
      <c r="H496">
        <v>1</v>
      </c>
      <c r="I496">
        <v>4</v>
      </c>
      <c r="J496">
        <v>8.5348439999999997</v>
      </c>
      <c r="K496">
        <v>28.498641736515701</v>
      </c>
      <c r="L496">
        <v>0</v>
      </c>
      <c r="M496">
        <v>5.0559061677999999</v>
      </c>
      <c r="N496">
        <v>63.342879745200101</v>
      </c>
      <c r="O496">
        <v>6.8658039112000004</v>
      </c>
      <c r="P496">
        <v>2.3643000000000001</v>
      </c>
      <c r="Q496">
        <v>12.8088</v>
      </c>
      <c r="R496">
        <v>40.288731102</v>
      </c>
      <c r="S496">
        <v>1226.6819936627201</v>
      </c>
    </row>
    <row r="497" spans="1:19" ht="15" x14ac:dyDescent="0.25">
      <c r="A497" t="s">
        <v>676</v>
      </c>
      <c r="B497">
        <v>2323.4781149999999</v>
      </c>
      <c r="C497">
        <v>561.790886</v>
      </c>
      <c r="D497">
        <v>7.9481479999999998</v>
      </c>
      <c r="E497">
        <v>41.104609000000004</v>
      </c>
      <c r="F497">
        <v>215.89602600000001</v>
      </c>
      <c r="G497">
        <v>8</v>
      </c>
      <c r="H497">
        <v>2</v>
      </c>
      <c r="I497">
        <v>19.198053999999999</v>
      </c>
      <c r="J497">
        <v>25.356362000000001</v>
      </c>
      <c r="K497">
        <v>28.390651216290401</v>
      </c>
      <c r="L497">
        <v>2.3097318088000001</v>
      </c>
      <c r="M497">
        <v>11.9449993754</v>
      </c>
      <c r="N497">
        <v>159.20172957240001</v>
      </c>
      <c r="O497">
        <v>14.172800000000001</v>
      </c>
      <c r="P497">
        <v>4.7286000000000001</v>
      </c>
      <c r="Q497">
        <v>61.476008518800001</v>
      </c>
      <c r="R497">
        <v>119.694706821</v>
      </c>
      <c r="S497">
        <v>2725.3973423126899</v>
      </c>
    </row>
    <row r="498" spans="1:19" ht="15" x14ac:dyDescent="0.25">
      <c r="A498" t="s">
        <v>677</v>
      </c>
      <c r="B498">
        <v>483.84278500000198</v>
      </c>
      <c r="C498">
        <v>121.949367</v>
      </c>
      <c r="D498">
        <v>0</v>
      </c>
      <c r="E498">
        <v>11.243119</v>
      </c>
      <c r="F498">
        <v>50.533692000000002</v>
      </c>
      <c r="G498">
        <v>5.1425179999999999</v>
      </c>
      <c r="H498">
        <v>1</v>
      </c>
      <c r="I498">
        <v>0</v>
      </c>
      <c r="J498">
        <v>3.0032269999999999</v>
      </c>
      <c r="K498">
        <v>6.2762827138212502</v>
      </c>
      <c r="L498">
        <v>0</v>
      </c>
      <c r="M498">
        <v>3.2672503813999998</v>
      </c>
      <c r="N498">
        <v>37.2635444808</v>
      </c>
      <c r="O498">
        <v>9.1104848888000003</v>
      </c>
      <c r="P498">
        <v>2.3643000000000001</v>
      </c>
      <c r="Q498">
        <v>0</v>
      </c>
      <c r="R498">
        <v>14.1767330535</v>
      </c>
      <c r="S498">
        <v>556.30138051832296</v>
      </c>
    </row>
    <row r="499" spans="1:19" ht="15" x14ac:dyDescent="0.25">
      <c r="A499" t="s">
        <v>678</v>
      </c>
      <c r="B499">
        <v>2968.4859779999902</v>
      </c>
      <c r="C499">
        <v>1774.778112</v>
      </c>
      <c r="D499">
        <v>1</v>
      </c>
      <c r="E499">
        <v>81.337717999999995</v>
      </c>
      <c r="F499">
        <v>242.043778</v>
      </c>
      <c r="G499">
        <v>25.946353999999999</v>
      </c>
      <c r="H499">
        <v>4</v>
      </c>
      <c r="I499">
        <v>27.844815000000001</v>
      </c>
      <c r="J499">
        <v>28.204756</v>
      </c>
      <c r="K499">
        <v>220.46297610888601</v>
      </c>
      <c r="L499">
        <v>0.29060000000000002</v>
      </c>
      <c r="M499">
        <v>23.636740850799999</v>
      </c>
      <c r="N499">
        <v>178.48308189720001</v>
      </c>
      <c r="O499">
        <v>45.966560746399999</v>
      </c>
      <c r="P499">
        <v>9.4572000000000003</v>
      </c>
      <c r="Q499">
        <v>89.164666593000007</v>
      </c>
      <c r="R499">
        <v>133.140550698</v>
      </c>
      <c r="S499">
        <v>3669.0883548942702</v>
      </c>
    </row>
    <row r="500" spans="1:19" ht="15" x14ac:dyDescent="0.25">
      <c r="A500" t="s">
        <v>679</v>
      </c>
      <c r="B500">
        <v>683.54553399999998</v>
      </c>
      <c r="C500">
        <v>303.32316400000002</v>
      </c>
      <c r="D500">
        <v>1</v>
      </c>
      <c r="E500">
        <v>13.375514000000001</v>
      </c>
      <c r="F500">
        <v>57.830469999999998</v>
      </c>
      <c r="G500">
        <v>8.5203190000000006</v>
      </c>
      <c r="H500">
        <v>0</v>
      </c>
      <c r="I500">
        <v>11.041600000000001</v>
      </c>
      <c r="J500">
        <v>2.706124</v>
      </c>
      <c r="K500">
        <v>28.231464937959</v>
      </c>
      <c r="L500">
        <v>0.29060000000000002</v>
      </c>
      <c r="M500">
        <v>3.8869243683999999</v>
      </c>
      <c r="N500">
        <v>42.644188577999998</v>
      </c>
      <c r="O500">
        <v>15.094597140399999</v>
      </c>
      <c r="P500">
        <v>0</v>
      </c>
      <c r="Q500">
        <v>35.357411519999999</v>
      </c>
      <c r="R500">
        <v>12.774258342</v>
      </c>
      <c r="S500">
        <v>821.82497888675903</v>
      </c>
    </row>
    <row r="501" spans="1:19" ht="15" x14ac:dyDescent="0.25">
      <c r="A501" t="s">
        <v>680</v>
      </c>
      <c r="B501">
        <v>1910.6126159999999</v>
      </c>
      <c r="C501">
        <v>700.28733399999999</v>
      </c>
      <c r="D501">
        <v>6.7626989999999996</v>
      </c>
      <c r="E501">
        <v>29.371856000000001</v>
      </c>
      <c r="F501">
        <v>105.81818800000001</v>
      </c>
      <c r="G501">
        <v>7.3753120000000001</v>
      </c>
      <c r="H501">
        <v>3</v>
      </c>
      <c r="I501">
        <v>11</v>
      </c>
      <c r="J501">
        <v>13.835182</v>
      </c>
      <c r="K501">
        <v>53.216178101641901</v>
      </c>
      <c r="L501">
        <v>1.9652403294</v>
      </c>
      <c r="M501">
        <v>8.5354613536000006</v>
      </c>
      <c r="N501">
        <v>78.030331831200002</v>
      </c>
      <c r="O501">
        <v>13.0661027392</v>
      </c>
      <c r="P501">
        <v>7.0929000000000002</v>
      </c>
      <c r="Q501">
        <v>35.224200000000003</v>
      </c>
      <c r="R501">
        <v>65.308976630999993</v>
      </c>
      <c r="S501">
        <v>2173.0520069860399</v>
      </c>
    </row>
    <row r="502" spans="1:19" ht="15" x14ac:dyDescent="0.25">
      <c r="A502" t="s">
        <v>681</v>
      </c>
      <c r="B502">
        <v>1199.86221</v>
      </c>
      <c r="C502">
        <v>516.34818199999995</v>
      </c>
      <c r="D502">
        <v>0</v>
      </c>
      <c r="E502">
        <v>34.492122000000002</v>
      </c>
      <c r="F502">
        <v>94.857411999999997</v>
      </c>
      <c r="G502">
        <v>5</v>
      </c>
      <c r="H502">
        <v>1.095488</v>
      </c>
      <c r="I502">
        <v>2.8866079999999998</v>
      </c>
      <c r="J502">
        <v>13.886272</v>
      </c>
      <c r="K502">
        <v>45.768010603023903</v>
      </c>
      <c r="L502">
        <v>0</v>
      </c>
      <c r="M502">
        <v>10.023410653199999</v>
      </c>
      <c r="N502">
        <v>69.947855608799998</v>
      </c>
      <c r="O502">
        <v>8.8580000000000005</v>
      </c>
      <c r="P502">
        <v>2.5900622784</v>
      </c>
      <c r="Q502">
        <v>9.2434961375999993</v>
      </c>
      <c r="R502">
        <v>65.550146975999994</v>
      </c>
      <c r="S502">
        <v>1411.8431922570201</v>
      </c>
    </row>
    <row r="503" spans="1:19" ht="15" x14ac:dyDescent="0.25">
      <c r="A503" t="s">
        <v>682</v>
      </c>
      <c r="B503">
        <v>1075.968032</v>
      </c>
      <c r="C503">
        <v>1043.8228160000001</v>
      </c>
      <c r="D503">
        <v>0</v>
      </c>
      <c r="E503">
        <v>34.943716000000002</v>
      </c>
      <c r="F503">
        <v>120.68106899999999</v>
      </c>
      <c r="G503">
        <v>7</v>
      </c>
      <c r="H503">
        <v>2.1799550000000001</v>
      </c>
      <c r="I503">
        <v>11.277951</v>
      </c>
      <c r="J503">
        <v>9</v>
      </c>
      <c r="K503">
        <v>209.23637359927801</v>
      </c>
      <c r="L503">
        <v>0</v>
      </c>
      <c r="M503">
        <v>10.154643869599999</v>
      </c>
      <c r="N503">
        <v>88.9902202805998</v>
      </c>
      <c r="O503">
        <v>12.401199999999999</v>
      </c>
      <c r="P503">
        <v>5.1540676065</v>
      </c>
      <c r="Q503">
        <v>36.114254692199999</v>
      </c>
      <c r="R503">
        <v>42.484499999999997</v>
      </c>
      <c r="S503">
        <v>1480.5032920481799</v>
      </c>
    </row>
    <row r="504" spans="1:19" ht="15" x14ac:dyDescent="0.25">
      <c r="A504" t="s">
        <v>683</v>
      </c>
      <c r="B504">
        <v>839.512132000002</v>
      </c>
      <c r="C504">
        <v>807.71276400000102</v>
      </c>
      <c r="D504">
        <v>1</v>
      </c>
      <c r="E504">
        <v>19.172975999999998</v>
      </c>
      <c r="F504">
        <v>64.372669999999999</v>
      </c>
      <c r="G504">
        <v>7.8276130000000004</v>
      </c>
      <c r="H504">
        <v>0</v>
      </c>
      <c r="I504">
        <v>9.3071009999999994</v>
      </c>
      <c r="J504">
        <v>10.72</v>
      </c>
      <c r="K504">
        <v>161.357019993189</v>
      </c>
      <c r="L504">
        <v>0.29060000000000002</v>
      </c>
      <c r="M504">
        <v>5.5716668256000004</v>
      </c>
      <c r="N504">
        <v>47.468406858000002</v>
      </c>
      <c r="O504">
        <v>13.8673991908</v>
      </c>
      <c r="P504">
        <v>0</v>
      </c>
      <c r="Q504">
        <v>29.803198822199999</v>
      </c>
      <c r="R504">
        <v>50.603760000000001</v>
      </c>
      <c r="S504">
        <v>1148.4741836897899</v>
      </c>
    </row>
    <row r="505" spans="1:19" ht="15" x14ac:dyDescent="0.25">
      <c r="A505" t="s">
        <v>684</v>
      </c>
      <c r="B505">
        <v>1034.192757</v>
      </c>
      <c r="C505">
        <v>542.32613700000002</v>
      </c>
      <c r="D505">
        <v>0</v>
      </c>
      <c r="E505">
        <v>17.258199000000001</v>
      </c>
      <c r="F505">
        <v>102.959433</v>
      </c>
      <c r="G505">
        <v>3.536721</v>
      </c>
      <c r="H505">
        <v>2</v>
      </c>
      <c r="I505">
        <v>3</v>
      </c>
      <c r="J505">
        <v>7.9664339999999996</v>
      </c>
      <c r="K505">
        <v>57.921795944380797</v>
      </c>
      <c r="L505">
        <v>0</v>
      </c>
      <c r="M505">
        <v>5.0152326293999998</v>
      </c>
      <c r="N505">
        <v>75.922285894200002</v>
      </c>
      <c r="O505">
        <v>6.2656549235999996</v>
      </c>
      <c r="P505">
        <v>4.7286000000000001</v>
      </c>
      <c r="Q505">
        <v>9.6066000000000003</v>
      </c>
      <c r="R505">
        <v>37.605551697000003</v>
      </c>
      <c r="S505">
        <v>1231.25847808858</v>
      </c>
    </row>
    <row r="506" spans="1:19" ht="15" x14ac:dyDescent="0.25">
      <c r="A506" t="s">
        <v>685</v>
      </c>
      <c r="B506">
        <v>2065.3769419999899</v>
      </c>
      <c r="C506">
        <v>970.99404000000004</v>
      </c>
      <c r="D506">
        <v>1</v>
      </c>
      <c r="E506">
        <v>47.992838999999996</v>
      </c>
      <c r="F506">
        <v>135.78845799999999</v>
      </c>
      <c r="G506">
        <v>10.291492</v>
      </c>
      <c r="H506">
        <v>0</v>
      </c>
      <c r="I506">
        <v>5.8322390000000004</v>
      </c>
      <c r="J506">
        <v>8.9843279999999996</v>
      </c>
      <c r="K506">
        <v>92.778359454009802</v>
      </c>
      <c r="L506">
        <v>0.29060000000000002</v>
      </c>
      <c r="M506">
        <v>13.946719013399999</v>
      </c>
      <c r="N506">
        <v>100.1304089292</v>
      </c>
      <c r="O506">
        <v>18.2324072272</v>
      </c>
      <c r="P506">
        <v>0</v>
      </c>
      <c r="Q506">
        <v>18.6759957258</v>
      </c>
      <c r="R506">
        <v>42.410520323999997</v>
      </c>
      <c r="S506">
        <v>2351.8419526736002</v>
      </c>
    </row>
    <row r="507" spans="1:19" ht="15" x14ac:dyDescent="0.25">
      <c r="A507" t="s">
        <v>686</v>
      </c>
      <c r="B507">
        <v>1307.119657</v>
      </c>
      <c r="C507">
        <v>548.40058300000101</v>
      </c>
      <c r="D507">
        <v>0</v>
      </c>
      <c r="E507">
        <v>19.62567</v>
      </c>
      <c r="F507">
        <v>152.58962700000001</v>
      </c>
      <c r="G507">
        <v>6.1113309999999998</v>
      </c>
      <c r="H507">
        <v>0.87</v>
      </c>
      <c r="I507">
        <v>8.4656699999999994</v>
      </c>
      <c r="J507">
        <v>11.950767000000001</v>
      </c>
      <c r="K507">
        <v>47.633250358854099</v>
      </c>
      <c r="L507">
        <v>0</v>
      </c>
      <c r="M507">
        <v>5.7032197020000002</v>
      </c>
      <c r="N507">
        <v>112.5195909498</v>
      </c>
      <c r="O507">
        <v>10.8268339996</v>
      </c>
      <c r="P507">
        <v>2.0569410000000001</v>
      </c>
      <c r="Q507">
        <v>27.108768474000001</v>
      </c>
      <c r="R507">
        <v>56.413595623500001</v>
      </c>
      <c r="S507">
        <v>1569.38185710775</v>
      </c>
    </row>
    <row r="508" spans="1:19" ht="15" x14ac:dyDescent="0.25">
      <c r="A508" t="s">
        <v>687</v>
      </c>
      <c r="B508">
        <v>1018.682823</v>
      </c>
      <c r="C508">
        <v>441.07831900000002</v>
      </c>
      <c r="D508">
        <v>0</v>
      </c>
      <c r="E508">
        <v>18.024048000000001</v>
      </c>
      <c r="F508">
        <v>81.188593999999995</v>
      </c>
      <c r="G508">
        <v>3.4643480000000002</v>
      </c>
      <c r="H508">
        <v>0</v>
      </c>
      <c r="I508">
        <v>1</v>
      </c>
      <c r="J508">
        <v>11.005731000000001</v>
      </c>
      <c r="K508">
        <v>39.115067479066099</v>
      </c>
      <c r="L508">
        <v>0</v>
      </c>
      <c r="M508">
        <v>5.2377883487999997</v>
      </c>
      <c r="N508">
        <v>59.868469215600001</v>
      </c>
      <c r="O508">
        <v>6.1374389167999999</v>
      </c>
      <c r="P508">
        <v>0</v>
      </c>
      <c r="Q508">
        <v>3.2021999999999999</v>
      </c>
      <c r="R508">
        <v>51.952553185500001</v>
      </c>
      <c r="S508">
        <v>1184.1963401457699</v>
      </c>
    </row>
    <row r="509" spans="1:19" ht="15" x14ac:dyDescent="0.25">
      <c r="A509" t="s">
        <v>688</v>
      </c>
      <c r="B509">
        <v>926.57152699999995</v>
      </c>
      <c r="C509">
        <v>182.01600099999999</v>
      </c>
      <c r="D509">
        <v>1</v>
      </c>
      <c r="E509">
        <v>13.275090000000001</v>
      </c>
      <c r="F509">
        <v>66.018979999999999</v>
      </c>
      <c r="G509">
        <v>2.7472189999999999</v>
      </c>
      <c r="H509">
        <v>0</v>
      </c>
      <c r="I509">
        <v>7</v>
      </c>
      <c r="J509">
        <v>14.214206000000001</v>
      </c>
      <c r="K509">
        <v>7.5304633402115604</v>
      </c>
      <c r="L509">
        <v>0.29060000000000002</v>
      </c>
      <c r="M509">
        <v>3.8577411540000002</v>
      </c>
      <c r="N509">
        <v>48.682395851999999</v>
      </c>
      <c r="O509">
        <v>4.8669731803999996</v>
      </c>
      <c r="P509">
        <v>0</v>
      </c>
      <c r="Q509">
        <v>22.415400000000002</v>
      </c>
      <c r="R509">
        <v>67.098159422999998</v>
      </c>
      <c r="S509">
        <v>1081.31325994961</v>
      </c>
    </row>
    <row r="510" spans="1:19" ht="15" x14ac:dyDescent="0.25">
      <c r="A510" t="s">
        <v>689</v>
      </c>
      <c r="B510">
        <v>826.00749200000098</v>
      </c>
      <c r="C510">
        <v>391.71357499999903</v>
      </c>
      <c r="D510">
        <v>0</v>
      </c>
      <c r="E510">
        <v>12.562707</v>
      </c>
      <c r="F510">
        <v>46.196677999999999</v>
      </c>
      <c r="G510">
        <v>4.271147</v>
      </c>
      <c r="H510">
        <v>3</v>
      </c>
      <c r="I510">
        <v>23.277467000000001</v>
      </c>
      <c r="J510">
        <v>4.4575880000000003</v>
      </c>
      <c r="K510">
        <v>40.093502953285899</v>
      </c>
      <c r="L510">
        <v>0</v>
      </c>
      <c r="M510">
        <v>3.6507226542</v>
      </c>
      <c r="N510">
        <v>34.0654303572</v>
      </c>
      <c r="O510">
        <v>7.5667640252000004</v>
      </c>
      <c r="P510">
        <v>7.0929000000000002</v>
      </c>
      <c r="Q510">
        <v>74.539104827399996</v>
      </c>
      <c r="R510">
        <v>21.042044153999999</v>
      </c>
      <c r="S510">
        <v>1014.05796097129</v>
      </c>
    </row>
    <row r="511" spans="1:19" ht="15" x14ac:dyDescent="0.25">
      <c r="A511" t="s">
        <v>690</v>
      </c>
      <c r="B511">
        <v>676.59788700000001</v>
      </c>
      <c r="C511">
        <v>310.98422599999998</v>
      </c>
      <c r="D511">
        <v>0</v>
      </c>
      <c r="E511">
        <v>24.955272000000001</v>
      </c>
      <c r="F511">
        <v>58.543146</v>
      </c>
      <c r="G511">
        <v>8.0896469999999994</v>
      </c>
      <c r="H511">
        <v>0</v>
      </c>
      <c r="I511">
        <v>9.9032830000000001</v>
      </c>
      <c r="J511">
        <v>5</v>
      </c>
      <c r="K511">
        <v>29.435208749574102</v>
      </c>
      <c r="L511">
        <v>0</v>
      </c>
      <c r="M511">
        <v>7.2520020432000001</v>
      </c>
      <c r="N511">
        <v>43.169715860399997</v>
      </c>
      <c r="O511">
        <v>14.331618625200001</v>
      </c>
      <c r="P511">
        <v>0</v>
      </c>
      <c r="Q511">
        <v>31.712292822599998</v>
      </c>
      <c r="R511">
        <v>23.602499999999999</v>
      </c>
      <c r="S511">
        <v>826.10122510097403</v>
      </c>
    </row>
    <row r="512" spans="1:19" ht="15" x14ac:dyDescent="0.25">
      <c r="A512" t="s">
        <v>691</v>
      </c>
      <c r="B512">
        <v>564.29226200000096</v>
      </c>
      <c r="C512">
        <v>289.924689</v>
      </c>
      <c r="D512">
        <v>0</v>
      </c>
      <c r="E512">
        <v>10.5</v>
      </c>
      <c r="F512">
        <v>72.802625000000006</v>
      </c>
      <c r="G512">
        <v>4.3800119999999998</v>
      </c>
      <c r="H512">
        <v>0</v>
      </c>
      <c r="I512">
        <v>9.1079270000000001</v>
      </c>
      <c r="J512">
        <v>3</v>
      </c>
      <c r="K512">
        <v>30.535386820384801</v>
      </c>
      <c r="L512">
        <v>0</v>
      </c>
      <c r="M512">
        <v>3.0512999999999999</v>
      </c>
      <c r="N512">
        <v>53.684655675000002</v>
      </c>
      <c r="O512">
        <v>7.7596292591999996</v>
      </c>
      <c r="P512">
        <v>0</v>
      </c>
      <c r="Q512">
        <v>29.1654038394</v>
      </c>
      <c r="R512">
        <v>14.1615</v>
      </c>
      <c r="S512">
        <v>702.65013759398505</v>
      </c>
    </row>
    <row r="513" spans="1:19" ht="15" x14ac:dyDescent="0.25">
      <c r="A513" t="s">
        <v>692</v>
      </c>
      <c r="B513">
        <v>1384.2204919999999</v>
      </c>
      <c r="C513">
        <v>566.55474200000106</v>
      </c>
      <c r="D513">
        <v>0</v>
      </c>
      <c r="E513">
        <v>32.33276</v>
      </c>
      <c r="F513">
        <v>120.456688</v>
      </c>
      <c r="G513">
        <v>16.014578</v>
      </c>
      <c r="H513">
        <v>2</v>
      </c>
      <c r="I513">
        <v>30.567886000000001</v>
      </c>
      <c r="J513">
        <v>13.931832999999999</v>
      </c>
      <c r="K513">
        <v>49.745881512945502</v>
      </c>
      <c r="L513">
        <v>0</v>
      </c>
      <c r="M513">
        <v>9.3959000560000003</v>
      </c>
      <c r="N513">
        <v>88.824761731199899</v>
      </c>
      <c r="O513">
        <v>28.371426384799999</v>
      </c>
      <c r="P513">
        <v>4.7286000000000001</v>
      </c>
      <c r="Q513">
        <v>97.884484549199996</v>
      </c>
      <c r="R513">
        <v>65.765217676500001</v>
      </c>
      <c r="S513">
        <v>1728.9367639106399</v>
      </c>
    </row>
    <row r="514" spans="1:19" ht="15" x14ac:dyDescent="0.25">
      <c r="A514" t="s">
        <v>693</v>
      </c>
      <c r="B514">
        <v>1361.653998</v>
      </c>
      <c r="C514">
        <v>1042.6592189999999</v>
      </c>
      <c r="D514">
        <v>0</v>
      </c>
      <c r="E514">
        <v>43.714838</v>
      </c>
      <c r="F514">
        <v>157.98673400000001</v>
      </c>
      <c r="G514">
        <v>15.937935</v>
      </c>
      <c r="H514">
        <v>1.69</v>
      </c>
      <c r="I514">
        <v>21.443767000000001</v>
      </c>
      <c r="J514">
        <v>18.747582000000001</v>
      </c>
      <c r="K514">
        <v>167.81972092449899</v>
      </c>
      <c r="L514">
        <v>0</v>
      </c>
      <c r="M514">
        <v>12.7035319228</v>
      </c>
      <c r="N514">
        <v>116.4994176516</v>
      </c>
      <c r="O514">
        <v>28.235645645999998</v>
      </c>
      <c r="P514">
        <v>3.9956670000000001</v>
      </c>
      <c r="Q514">
        <v>68.667230687399993</v>
      </c>
      <c r="R514">
        <v>88.497960831</v>
      </c>
      <c r="S514">
        <v>1848.0731726633001</v>
      </c>
    </row>
    <row r="515" spans="1:19" ht="15" x14ac:dyDescent="0.25">
      <c r="A515" t="s">
        <v>694</v>
      </c>
      <c r="B515">
        <v>1017.934905</v>
      </c>
      <c r="C515">
        <v>463.85209300000002</v>
      </c>
      <c r="D515">
        <v>0</v>
      </c>
      <c r="E515">
        <v>21.778410000000001</v>
      </c>
      <c r="F515">
        <v>73.751198000000002</v>
      </c>
      <c r="G515">
        <v>9.7638619999999996</v>
      </c>
      <c r="H515">
        <v>0</v>
      </c>
      <c r="I515">
        <v>19.762089</v>
      </c>
      <c r="J515">
        <v>9.7120669999999993</v>
      </c>
      <c r="K515">
        <v>45.046823521569699</v>
      </c>
      <c r="L515">
        <v>0</v>
      </c>
      <c r="M515">
        <v>6.3288059460000001</v>
      </c>
      <c r="N515">
        <v>54.384133405199997</v>
      </c>
      <c r="O515">
        <v>17.297657919199999</v>
      </c>
      <c r="P515">
        <v>0</v>
      </c>
      <c r="Q515">
        <v>63.282161395800003</v>
      </c>
      <c r="R515">
        <v>45.845812273500002</v>
      </c>
      <c r="S515">
        <v>1250.12029946127</v>
      </c>
    </row>
    <row r="516" spans="1:19" ht="15" x14ac:dyDescent="0.25">
      <c r="A516" t="s">
        <v>695</v>
      </c>
      <c r="B516">
        <v>1456.460452</v>
      </c>
      <c r="C516">
        <v>1157.629275</v>
      </c>
      <c r="D516">
        <v>0</v>
      </c>
      <c r="E516">
        <v>26.739398000000001</v>
      </c>
      <c r="F516">
        <v>146.887317</v>
      </c>
      <c r="G516">
        <v>18.054086999999999</v>
      </c>
      <c r="H516">
        <v>2</v>
      </c>
      <c r="I516">
        <v>22.528876</v>
      </c>
      <c r="J516">
        <v>18.04814</v>
      </c>
      <c r="K516">
        <v>192.727222085992</v>
      </c>
      <c r="L516">
        <v>0</v>
      </c>
      <c r="M516">
        <v>7.7704690588000096</v>
      </c>
      <c r="N516">
        <v>108.3147075558</v>
      </c>
      <c r="O516">
        <v>31.984620529200001</v>
      </c>
      <c r="P516">
        <v>4.7286000000000001</v>
      </c>
      <c r="Q516">
        <v>72.1419667272</v>
      </c>
      <c r="R516">
        <v>85.196244870000001</v>
      </c>
      <c r="S516">
        <v>1959.3242828269899</v>
      </c>
    </row>
    <row r="517" spans="1:19" ht="15" x14ac:dyDescent="0.25">
      <c r="A517" t="s">
        <v>696</v>
      </c>
      <c r="B517">
        <v>1584.4498390000001</v>
      </c>
      <c r="C517">
        <v>495.18889200000001</v>
      </c>
      <c r="D517">
        <v>0</v>
      </c>
      <c r="E517">
        <v>28.411988000000001</v>
      </c>
      <c r="F517">
        <v>89.034835999999999</v>
      </c>
      <c r="G517">
        <v>10.697234999999999</v>
      </c>
      <c r="H517">
        <v>0.85203799999999996</v>
      </c>
      <c r="I517">
        <v>13.762093</v>
      </c>
      <c r="J517">
        <v>20.056882000000002</v>
      </c>
      <c r="K517">
        <v>32.342074678078902</v>
      </c>
      <c r="L517">
        <v>0</v>
      </c>
      <c r="M517">
        <v>8.2565237128000106</v>
      </c>
      <c r="N517">
        <v>65.654288066399999</v>
      </c>
      <c r="O517">
        <v>18.951221526000001</v>
      </c>
      <c r="P517">
        <v>2.0144734434</v>
      </c>
      <c r="Q517">
        <v>44.068974204600003</v>
      </c>
      <c r="R517">
        <v>94.678511481000001</v>
      </c>
      <c r="S517">
        <v>1850.41590611228</v>
      </c>
    </row>
    <row r="518" spans="1:19" ht="15" x14ac:dyDescent="0.25">
      <c r="A518" t="s">
        <v>697</v>
      </c>
      <c r="B518">
        <v>886.76864399999999</v>
      </c>
      <c r="C518">
        <v>243.10205199999999</v>
      </c>
      <c r="D518">
        <v>2.720882</v>
      </c>
      <c r="E518">
        <v>19.696670000000001</v>
      </c>
      <c r="F518">
        <v>108.41767</v>
      </c>
      <c r="G518">
        <v>2</v>
      </c>
      <c r="H518">
        <v>0.98758900000000005</v>
      </c>
      <c r="I518">
        <v>1.8448690000000001</v>
      </c>
      <c r="J518">
        <v>6</v>
      </c>
      <c r="K518">
        <v>13.6587738806525</v>
      </c>
      <c r="L518">
        <v>0.79068830919999999</v>
      </c>
      <c r="M518">
        <v>5.7238523020000001</v>
      </c>
      <c r="N518">
        <v>79.947189858000002</v>
      </c>
      <c r="O518">
        <v>3.5432000000000001</v>
      </c>
      <c r="P518">
        <v>2.3349566727000002</v>
      </c>
      <c r="Q518">
        <v>5.9076395118000002</v>
      </c>
      <c r="R518">
        <v>28.323</v>
      </c>
      <c r="S518">
        <v>1026.9979445343499</v>
      </c>
    </row>
    <row r="519" spans="1:19" ht="15" x14ac:dyDescent="0.25">
      <c r="A519" t="s">
        <v>698</v>
      </c>
      <c r="B519">
        <v>805.309528</v>
      </c>
      <c r="C519">
        <v>184.14586800000001</v>
      </c>
      <c r="D519">
        <v>0</v>
      </c>
      <c r="E519">
        <v>25.951554999999999</v>
      </c>
      <c r="F519">
        <v>65.944980999999999</v>
      </c>
      <c r="G519">
        <v>6.2248840000000003</v>
      </c>
      <c r="H519">
        <v>1</v>
      </c>
      <c r="I519">
        <v>2</v>
      </c>
      <c r="J519">
        <v>4.5</v>
      </c>
      <c r="K519">
        <v>8.7017876905665492</v>
      </c>
      <c r="L519">
        <v>0</v>
      </c>
      <c r="M519">
        <v>7.5415218830000104</v>
      </c>
      <c r="N519">
        <v>48.627828989400001</v>
      </c>
      <c r="O519">
        <v>11.028004494399999</v>
      </c>
      <c r="P519">
        <v>2.3643000000000001</v>
      </c>
      <c r="Q519">
        <v>6.4043999999999999</v>
      </c>
      <c r="R519">
        <v>21.242249999999999</v>
      </c>
      <c r="S519">
        <v>911.219621057366</v>
      </c>
    </row>
    <row r="520" spans="1:19" ht="15" x14ac:dyDescent="0.25">
      <c r="A520" t="s">
        <v>699</v>
      </c>
      <c r="B520">
        <v>384.30099200000001</v>
      </c>
      <c r="C520">
        <v>79.518469999999994</v>
      </c>
      <c r="D520">
        <v>0</v>
      </c>
      <c r="E520">
        <v>13</v>
      </c>
      <c r="F520">
        <v>27.789277999999999</v>
      </c>
      <c r="G520">
        <v>0</v>
      </c>
      <c r="H520">
        <v>0</v>
      </c>
      <c r="I520">
        <v>1</v>
      </c>
      <c r="J520">
        <v>2.3963960000000002</v>
      </c>
      <c r="K520">
        <v>3.364505692516</v>
      </c>
      <c r="L520">
        <v>0</v>
      </c>
      <c r="M520">
        <v>3.7778</v>
      </c>
      <c r="N520">
        <v>20.4918135972</v>
      </c>
      <c r="O520">
        <v>0</v>
      </c>
      <c r="P520">
        <v>0</v>
      </c>
      <c r="Q520">
        <v>3.2021999999999999</v>
      </c>
      <c r="R520">
        <v>11.312187317999999</v>
      </c>
      <c r="S520">
        <v>426.44949860771601</v>
      </c>
    </row>
    <row r="521" spans="1:19" ht="15" x14ac:dyDescent="0.25">
      <c r="A521" t="s">
        <v>700</v>
      </c>
      <c r="B521">
        <v>610.67849100000001</v>
      </c>
      <c r="C521">
        <v>204.048858</v>
      </c>
      <c r="D521">
        <v>0.76003600000000004</v>
      </c>
      <c r="E521">
        <v>10.736705000000001</v>
      </c>
      <c r="F521">
        <v>59.203904999999999</v>
      </c>
      <c r="G521">
        <v>3.5784669999999998</v>
      </c>
      <c r="H521">
        <v>0</v>
      </c>
      <c r="I521">
        <v>2</v>
      </c>
      <c r="J521">
        <v>6.5</v>
      </c>
      <c r="K521">
        <v>14.0419934288582</v>
      </c>
      <c r="L521">
        <v>0.22086646160000001</v>
      </c>
      <c r="M521">
        <v>3.1200864730000002</v>
      </c>
      <c r="N521">
        <v>43.656959547</v>
      </c>
      <c r="O521">
        <v>6.3396121371999996</v>
      </c>
      <c r="P521">
        <v>0</v>
      </c>
      <c r="Q521">
        <v>6.4043999999999999</v>
      </c>
      <c r="R521">
        <v>30.683250000000001</v>
      </c>
      <c r="S521">
        <v>715.145659047658</v>
      </c>
    </row>
    <row r="522" spans="1:19" ht="15" x14ac:dyDescent="0.25">
      <c r="A522" t="s">
        <v>701</v>
      </c>
      <c r="B522">
        <v>1174.310872</v>
      </c>
      <c r="C522">
        <v>129.95647199999999</v>
      </c>
      <c r="D522">
        <v>1</v>
      </c>
      <c r="E522">
        <v>28.546686000000001</v>
      </c>
      <c r="F522">
        <v>85.206770000000006</v>
      </c>
      <c r="G522">
        <v>4.9526630000000003</v>
      </c>
      <c r="H522">
        <v>1</v>
      </c>
      <c r="I522">
        <v>11</v>
      </c>
      <c r="J522">
        <v>11</v>
      </c>
      <c r="K522">
        <v>3.00126943948068</v>
      </c>
      <c r="L522">
        <v>0.29060000000000002</v>
      </c>
      <c r="M522">
        <v>8.2956669515999995</v>
      </c>
      <c r="N522">
        <v>62.8314721980001</v>
      </c>
      <c r="O522">
        <v>8.7741377707999995</v>
      </c>
      <c r="P522">
        <v>2.3643000000000001</v>
      </c>
      <c r="Q522">
        <v>35.224200000000003</v>
      </c>
      <c r="R522">
        <v>51.9255</v>
      </c>
      <c r="S522">
        <v>1347.01801835988</v>
      </c>
    </row>
    <row r="523" spans="1:19" ht="15" x14ac:dyDescent="0.25">
      <c r="A523" t="s">
        <v>702</v>
      </c>
      <c r="B523">
        <v>623.59011999999996</v>
      </c>
      <c r="C523">
        <v>111.927139</v>
      </c>
      <c r="D523">
        <v>0.69600399999999996</v>
      </c>
      <c r="E523">
        <v>14.567869</v>
      </c>
      <c r="F523">
        <v>27.889381</v>
      </c>
      <c r="G523">
        <v>3</v>
      </c>
      <c r="H523">
        <v>0</v>
      </c>
      <c r="I523">
        <v>9</v>
      </c>
      <c r="J523">
        <v>3.5554489999999999</v>
      </c>
      <c r="K523">
        <v>4.1452927894835296</v>
      </c>
      <c r="L523">
        <v>0.20225876239999999</v>
      </c>
      <c r="M523">
        <v>4.2334227314000001</v>
      </c>
      <c r="N523">
        <v>20.565629549400001</v>
      </c>
      <c r="O523">
        <v>5.3148</v>
      </c>
      <c r="P523">
        <v>0</v>
      </c>
      <c r="Q523">
        <v>28.819800000000001</v>
      </c>
      <c r="R523">
        <v>16.783497004499999</v>
      </c>
      <c r="S523">
        <v>703.65482083718405</v>
      </c>
    </row>
    <row r="524" spans="1:19" ht="15" x14ac:dyDescent="0.25">
      <c r="A524" t="s">
        <v>703</v>
      </c>
      <c r="B524">
        <v>597.15925199999901</v>
      </c>
      <c r="C524">
        <v>146.42696900000001</v>
      </c>
      <c r="D524">
        <v>0</v>
      </c>
      <c r="E524">
        <v>15.754860000000001</v>
      </c>
      <c r="F524">
        <v>44.459975999999997</v>
      </c>
      <c r="G524">
        <v>1</v>
      </c>
      <c r="H524">
        <v>0</v>
      </c>
      <c r="I524">
        <v>4.2630800000000004</v>
      </c>
      <c r="J524">
        <v>3.940067</v>
      </c>
      <c r="K524">
        <v>7.4556631339378097</v>
      </c>
      <c r="L524">
        <v>0</v>
      </c>
      <c r="M524">
        <v>4.5783623159999998</v>
      </c>
      <c r="N524">
        <v>32.784786302400001</v>
      </c>
      <c r="O524">
        <v>1.7716000000000001</v>
      </c>
      <c r="P524">
        <v>0</v>
      </c>
      <c r="Q524">
        <v>13.651234776000001</v>
      </c>
      <c r="R524">
        <v>18.599086273499999</v>
      </c>
      <c r="S524">
        <v>675.99998480183694</v>
      </c>
    </row>
    <row r="525" spans="1:19" ht="15" x14ac:dyDescent="0.25">
      <c r="A525" t="s">
        <v>704</v>
      </c>
      <c r="B525">
        <v>723.97792200000004</v>
      </c>
      <c r="C525">
        <v>45.117499000000002</v>
      </c>
      <c r="D525">
        <v>0</v>
      </c>
      <c r="E525">
        <v>19.667541</v>
      </c>
      <c r="F525">
        <v>51.007618000000001</v>
      </c>
      <c r="G525">
        <v>2.9887809999999999</v>
      </c>
      <c r="H525">
        <v>1</v>
      </c>
      <c r="I525">
        <v>4.1193910000000002</v>
      </c>
      <c r="J525">
        <v>4</v>
      </c>
      <c r="K525">
        <v>0.56501652626736398</v>
      </c>
      <c r="L525">
        <v>0</v>
      </c>
      <c r="M525">
        <v>5.7153874146000003</v>
      </c>
      <c r="N525">
        <v>37.613017513199999</v>
      </c>
      <c r="O525">
        <v>5.2949244196</v>
      </c>
      <c r="P525">
        <v>2.3643000000000001</v>
      </c>
      <c r="Q525">
        <v>13.1911138602</v>
      </c>
      <c r="R525">
        <v>18.882000000000001</v>
      </c>
      <c r="S525">
        <v>807.60368173386701</v>
      </c>
    </row>
    <row r="526" spans="1:19" ht="15" x14ac:dyDescent="0.25">
      <c r="A526" t="s">
        <v>705</v>
      </c>
      <c r="B526">
        <v>799.13247000000001</v>
      </c>
      <c r="C526">
        <v>259.04439000000002</v>
      </c>
      <c r="D526">
        <v>0</v>
      </c>
      <c r="E526">
        <v>31.862407000000001</v>
      </c>
      <c r="F526">
        <v>64.439546000000007</v>
      </c>
      <c r="G526">
        <v>4.5202540000000004</v>
      </c>
      <c r="H526">
        <v>0</v>
      </c>
      <c r="I526">
        <v>11.834106</v>
      </c>
      <c r="J526">
        <v>4</v>
      </c>
      <c r="K526">
        <v>17.690219417705102</v>
      </c>
      <c r="L526">
        <v>0</v>
      </c>
      <c r="M526">
        <v>9.2592154741999995</v>
      </c>
      <c r="N526">
        <v>47.517721220400098</v>
      </c>
      <c r="O526">
        <v>8.0080819864000006</v>
      </c>
      <c r="P526">
        <v>0</v>
      </c>
      <c r="Q526">
        <v>37.895174233200002</v>
      </c>
      <c r="R526">
        <v>18.882000000000001</v>
      </c>
      <c r="S526">
        <v>938.38488233190503</v>
      </c>
    </row>
    <row r="527" spans="1:19" ht="15" x14ac:dyDescent="0.25">
      <c r="A527" t="s">
        <v>706</v>
      </c>
      <c r="B527">
        <v>514.855539999999</v>
      </c>
      <c r="C527">
        <v>127.118314</v>
      </c>
      <c r="D527">
        <v>0</v>
      </c>
      <c r="E527">
        <v>26.200841</v>
      </c>
      <c r="F527">
        <v>42.996248000000001</v>
      </c>
      <c r="G527">
        <v>9</v>
      </c>
      <c r="H527">
        <v>0</v>
      </c>
      <c r="I527">
        <v>3</v>
      </c>
      <c r="J527">
        <v>8.4708290000000002</v>
      </c>
      <c r="K527">
        <v>6.8418653447468598</v>
      </c>
      <c r="L527">
        <v>0</v>
      </c>
      <c r="M527">
        <v>7.6139643946</v>
      </c>
      <c r="N527">
        <v>31.705433275200001</v>
      </c>
      <c r="O527">
        <v>15.9444</v>
      </c>
      <c r="P527">
        <v>0</v>
      </c>
      <c r="Q527">
        <v>9.6066000000000003</v>
      </c>
      <c r="R527">
        <v>39.986548294499997</v>
      </c>
      <c r="S527">
        <v>626.55435130904596</v>
      </c>
    </row>
    <row r="528" spans="1:19" ht="15" x14ac:dyDescent="0.25">
      <c r="A528" t="s">
        <v>707</v>
      </c>
      <c r="B528">
        <v>387.58766200000002</v>
      </c>
      <c r="C528">
        <v>33.405168000000003</v>
      </c>
      <c r="D528">
        <v>0</v>
      </c>
      <c r="E528">
        <v>4.3305090000000002</v>
      </c>
      <c r="F528">
        <v>22.380870000000002</v>
      </c>
      <c r="G528">
        <v>0</v>
      </c>
      <c r="H528">
        <v>0</v>
      </c>
      <c r="I528">
        <v>1.844503</v>
      </c>
      <c r="J528">
        <v>3</v>
      </c>
      <c r="K528">
        <v>0.61051343113255596</v>
      </c>
      <c r="L528">
        <v>0</v>
      </c>
      <c r="M528">
        <v>1.2584459154000001</v>
      </c>
      <c r="N528">
        <v>16.503653537999998</v>
      </c>
      <c r="O528">
        <v>0</v>
      </c>
      <c r="P528">
        <v>0</v>
      </c>
      <c r="Q528">
        <v>5.9064675066000003</v>
      </c>
      <c r="R528">
        <v>14.1615</v>
      </c>
      <c r="S528">
        <v>426.02824239113198</v>
      </c>
    </row>
    <row r="529" spans="1:19" ht="15" x14ac:dyDescent="0.25">
      <c r="A529" t="s">
        <v>708</v>
      </c>
      <c r="B529">
        <v>1916.8750419999999</v>
      </c>
      <c r="C529">
        <v>1516.258574</v>
      </c>
      <c r="D529">
        <v>5</v>
      </c>
      <c r="E529">
        <v>28.383721000000001</v>
      </c>
      <c r="F529">
        <v>211.59040200000001</v>
      </c>
      <c r="G529">
        <v>12.381989000000001</v>
      </c>
      <c r="H529">
        <v>2.8779080000000001</v>
      </c>
      <c r="I529">
        <v>12.304561</v>
      </c>
      <c r="J529">
        <v>20.689162</v>
      </c>
      <c r="K529">
        <v>247.16867319216001</v>
      </c>
      <c r="L529">
        <v>1.4530000000000001</v>
      </c>
      <c r="M529">
        <v>8.2483093226000097</v>
      </c>
      <c r="N529">
        <v>156.02676243479999</v>
      </c>
      <c r="O529">
        <v>21.935931712399999</v>
      </c>
      <c r="P529">
        <v>6.8042378844</v>
      </c>
      <c r="Q529">
        <v>39.401665234200003</v>
      </c>
      <c r="R529">
        <v>97.663189220999996</v>
      </c>
      <c r="S529">
        <v>2495.5768110015601</v>
      </c>
    </row>
    <row r="530" spans="1:19" ht="15" x14ac:dyDescent="0.25">
      <c r="A530" t="s">
        <v>709</v>
      </c>
      <c r="B530">
        <v>1500.51161</v>
      </c>
      <c r="C530">
        <v>638.14140499999996</v>
      </c>
      <c r="D530">
        <v>2.1206900000000002</v>
      </c>
      <c r="E530">
        <v>23.304597999999999</v>
      </c>
      <c r="F530">
        <v>161.112076</v>
      </c>
      <c r="G530">
        <v>10.148180999999999</v>
      </c>
      <c r="H530">
        <v>1</v>
      </c>
      <c r="I530">
        <v>13.219166</v>
      </c>
      <c r="J530">
        <v>19.798134000000001</v>
      </c>
      <c r="K530">
        <v>56.815850436089598</v>
      </c>
      <c r="L530">
        <v>0.61627251400000005</v>
      </c>
      <c r="M530">
        <v>6.7723161787999997</v>
      </c>
      <c r="N530">
        <v>118.8040448424</v>
      </c>
      <c r="O530">
        <v>17.978517459599999</v>
      </c>
      <c r="P530">
        <v>2.3643000000000001</v>
      </c>
      <c r="Q530">
        <v>42.330413365200002</v>
      </c>
      <c r="R530">
        <v>93.457091547000005</v>
      </c>
      <c r="S530">
        <v>1839.65041634309</v>
      </c>
    </row>
    <row r="531" spans="1:19" ht="15" x14ac:dyDescent="0.25">
      <c r="A531" t="s">
        <v>710</v>
      </c>
      <c r="B531">
        <v>5928.0051139999996</v>
      </c>
      <c r="C531">
        <v>970.04106400000001</v>
      </c>
      <c r="D531">
        <v>41.064821000000002</v>
      </c>
      <c r="E531">
        <v>33.345030000000001</v>
      </c>
      <c r="F531">
        <v>463.01818100000003</v>
      </c>
      <c r="G531">
        <v>37.325878000000003</v>
      </c>
      <c r="H531">
        <v>6</v>
      </c>
      <c r="I531">
        <v>25.628947</v>
      </c>
      <c r="J531">
        <v>84.047015999999999</v>
      </c>
      <c r="K531">
        <v>33.5190068640512</v>
      </c>
      <c r="L531">
        <v>11.9334369826</v>
      </c>
      <c r="M531">
        <v>9.6900657179999996</v>
      </c>
      <c r="N531">
        <v>341.42960666939899</v>
      </c>
      <c r="O531">
        <v>66.126525464799997</v>
      </c>
      <c r="P531">
        <v>14.1858</v>
      </c>
      <c r="Q531">
        <v>82.069014083400006</v>
      </c>
      <c r="R531">
        <v>396.743939028</v>
      </c>
      <c r="S531">
        <v>6883.70250881025</v>
      </c>
    </row>
    <row r="532" spans="1:19" ht="15" x14ac:dyDescent="0.25">
      <c r="A532" t="s">
        <v>711</v>
      </c>
      <c r="B532">
        <v>3295.2265480000001</v>
      </c>
      <c r="C532">
        <v>539.80656099999999</v>
      </c>
      <c r="D532">
        <v>16.212644000000001</v>
      </c>
      <c r="E532">
        <v>18.206897000000001</v>
      </c>
      <c r="F532">
        <v>242.032298</v>
      </c>
      <c r="G532">
        <v>12.146549</v>
      </c>
      <c r="H532">
        <v>0</v>
      </c>
      <c r="I532">
        <v>20.871839000000001</v>
      </c>
      <c r="J532">
        <v>27.96</v>
      </c>
      <c r="K532">
        <v>18.3196391900644</v>
      </c>
      <c r="L532">
        <v>4.7113943463999997</v>
      </c>
      <c r="M532">
        <v>5.2909242682000004</v>
      </c>
      <c r="N532">
        <v>178.47461654520001</v>
      </c>
      <c r="O532">
        <v>21.5188262084</v>
      </c>
      <c r="P532">
        <v>0</v>
      </c>
      <c r="Q532">
        <v>66.835802845800004</v>
      </c>
      <c r="R532">
        <v>131.98518000000001</v>
      </c>
      <c r="S532">
        <v>3722.36293140406</v>
      </c>
    </row>
    <row r="533" spans="1:19" ht="15" x14ac:dyDescent="0.25">
      <c r="A533" t="s">
        <v>712</v>
      </c>
      <c r="B533">
        <v>2838.0139410000002</v>
      </c>
      <c r="C533">
        <v>910.24834099999998</v>
      </c>
      <c r="D533">
        <v>6.2963979999999999</v>
      </c>
      <c r="E533">
        <v>51.262805999999998</v>
      </c>
      <c r="F533">
        <v>303.53258899999997</v>
      </c>
      <c r="G533">
        <v>9.2649089999999994</v>
      </c>
      <c r="H533">
        <v>4.4149570000000002</v>
      </c>
      <c r="I533">
        <v>17.750988</v>
      </c>
      <c r="J533">
        <v>27.039007000000002</v>
      </c>
      <c r="K533">
        <v>60.509676140845002</v>
      </c>
      <c r="L533">
        <v>1.8297332587999999</v>
      </c>
      <c r="M533">
        <v>14.8969714236</v>
      </c>
      <c r="N533">
        <v>223.82493112860101</v>
      </c>
      <c r="O533">
        <v>16.413712784400001</v>
      </c>
      <c r="P533">
        <v>10.438282835100001</v>
      </c>
      <c r="Q533">
        <v>56.842213773600001</v>
      </c>
      <c r="R533">
        <v>127.6376325435</v>
      </c>
      <c r="S533">
        <v>3350.40709488844</v>
      </c>
    </row>
    <row r="534" spans="1:19" ht="15" x14ac:dyDescent="0.25">
      <c r="A534" t="s">
        <v>713</v>
      </c>
      <c r="B534">
        <v>2159.9020829999899</v>
      </c>
      <c r="C534">
        <v>808.23900300000003</v>
      </c>
      <c r="D534">
        <v>10.233628</v>
      </c>
      <c r="E534">
        <v>24.347826999999999</v>
      </c>
      <c r="F534">
        <v>215.222388</v>
      </c>
      <c r="G534">
        <v>10.56129</v>
      </c>
      <c r="H534">
        <v>0</v>
      </c>
      <c r="I534">
        <v>14.122358</v>
      </c>
      <c r="J534">
        <v>15.391738</v>
      </c>
      <c r="K534">
        <v>62.3159972774328</v>
      </c>
      <c r="L534">
        <v>2.9738922967999999</v>
      </c>
      <c r="M534">
        <v>7.0754785262000004</v>
      </c>
      <c r="N534">
        <v>158.70498891119999</v>
      </c>
      <c r="O534">
        <v>18.710381364</v>
      </c>
      <c r="P534">
        <v>0</v>
      </c>
      <c r="Q534">
        <v>45.222614787600001</v>
      </c>
      <c r="R534">
        <v>72.656699228999997</v>
      </c>
      <c r="S534">
        <v>2527.5621353922302</v>
      </c>
    </row>
    <row r="535" spans="1:19" ht="15" x14ac:dyDescent="0.25">
      <c r="A535" t="s">
        <v>714</v>
      </c>
      <c r="B535">
        <v>1793.0305760000001</v>
      </c>
      <c r="C535">
        <v>805.31874100000005</v>
      </c>
      <c r="D535">
        <v>0.28655000000000003</v>
      </c>
      <c r="E535">
        <v>34.669631000000003</v>
      </c>
      <c r="F535">
        <v>157.676489</v>
      </c>
      <c r="G535">
        <v>29.746783000000001</v>
      </c>
      <c r="H535">
        <v>0</v>
      </c>
      <c r="I535">
        <v>24.968246000000001</v>
      </c>
      <c r="J535">
        <v>40.487507000000001</v>
      </c>
      <c r="K535">
        <v>77.651800413952301</v>
      </c>
      <c r="L535">
        <v>8.3271429999999994E-2</v>
      </c>
      <c r="M535">
        <v>10.0749947686</v>
      </c>
      <c r="N535">
        <v>116.2706429886</v>
      </c>
      <c r="O535">
        <v>52.699400762800003</v>
      </c>
      <c r="P535">
        <v>0</v>
      </c>
      <c r="Q535">
        <v>79.953317341200005</v>
      </c>
      <c r="R535">
        <v>191.12127679349999</v>
      </c>
      <c r="S535">
        <v>2320.88528049865</v>
      </c>
    </row>
    <row r="536" spans="1:19" ht="15" x14ac:dyDescent="0.25">
      <c r="A536" t="s">
        <v>715</v>
      </c>
      <c r="B536">
        <v>1817.096057</v>
      </c>
      <c r="C536">
        <v>557.26067899999998</v>
      </c>
      <c r="D536">
        <v>2</v>
      </c>
      <c r="E536">
        <v>12.240330999999999</v>
      </c>
      <c r="F536">
        <v>179.433514</v>
      </c>
      <c r="G536">
        <v>8</v>
      </c>
      <c r="H536">
        <v>0</v>
      </c>
      <c r="I536">
        <v>3.2044199999999998</v>
      </c>
      <c r="J536">
        <v>11.384615</v>
      </c>
      <c r="K536">
        <v>34.835795152063497</v>
      </c>
      <c r="L536">
        <v>0.58120000000000005</v>
      </c>
      <c r="M536">
        <v>3.5570401885999998</v>
      </c>
      <c r="N536">
        <v>132.3142732236</v>
      </c>
      <c r="O536">
        <v>14.172800000000001</v>
      </c>
      <c r="P536">
        <v>0</v>
      </c>
      <c r="Q536">
        <v>10.261193724</v>
      </c>
      <c r="R536">
        <v>53.741075107500002</v>
      </c>
      <c r="S536">
        <v>2066.55943439576</v>
      </c>
    </row>
    <row r="537" spans="1:19" ht="15" x14ac:dyDescent="0.25">
      <c r="A537" t="s">
        <v>716</v>
      </c>
      <c r="B537">
        <v>828.22999700000003</v>
      </c>
      <c r="C537">
        <v>363.031631</v>
      </c>
      <c r="D537">
        <v>4</v>
      </c>
      <c r="E537">
        <v>18.761628000000002</v>
      </c>
      <c r="F537">
        <v>75.382547000000002</v>
      </c>
      <c r="G537">
        <v>9.4852570000000007</v>
      </c>
      <c r="H537">
        <v>0</v>
      </c>
      <c r="I537">
        <v>4</v>
      </c>
      <c r="J537">
        <v>15.180232999999999</v>
      </c>
      <c r="K537">
        <v>33.7089437598922</v>
      </c>
      <c r="L537">
        <v>1.1624000000000001</v>
      </c>
      <c r="M537">
        <v>5.4521290968000002</v>
      </c>
      <c r="N537">
        <v>55.587090157800098</v>
      </c>
      <c r="O537">
        <v>16.8040813012</v>
      </c>
      <c r="P537">
        <v>0</v>
      </c>
      <c r="Q537">
        <v>12.8088</v>
      </c>
      <c r="R537">
        <v>71.658289876500007</v>
      </c>
      <c r="S537">
        <v>1025.41173119219</v>
      </c>
    </row>
    <row r="538" spans="1:19" ht="15" x14ac:dyDescent="0.25">
      <c r="A538" t="s">
        <v>717</v>
      </c>
      <c r="B538">
        <v>4760.9849640000002</v>
      </c>
      <c r="C538">
        <v>1743.6718470000001</v>
      </c>
      <c r="D538">
        <v>21.366499999999998</v>
      </c>
      <c r="E538">
        <v>33.585799000000002</v>
      </c>
      <c r="F538">
        <v>369.30449299999998</v>
      </c>
      <c r="G538">
        <v>28.191143</v>
      </c>
      <c r="H538">
        <v>5</v>
      </c>
      <c r="I538">
        <v>30.111637000000002</v>
      </c>
      <c r="J538">
        <v>45.132655</v>
      </c>
      <c r="K538">
        <v>131.91312526137801</v>
      </c>
      <c r="L538">
        <v>6.2091048999999998</v>
      </c>
      <c r="M538">
        <v>9.7600331893999996</v>
      </c>
      <c r="N538">
        <v>272.32513313820101</v>
      </c>
      <c r="O538">
        <v>49.943428938799997</v>
      </c>
      <c r="P538">
        <v>11.8215</v>
      </c>
      <c r="Q538">
        <v>96.423484001399999</v>
      </c>
      <c r="R538">
        <v>213.0486979275</v>
      </c>
      <c r="S538">
        <v>5552.4294713566796</v>
      </c>
    </row>
    <row r="539" spans="1:19" ht="15" x14ac:dyDescent="0.25">
      <c r="A539" t="s">
        <v>718</v>
      </c>
      <c r="B539">
        <v>6051.970628</v>
      </c>
      <c r="C539">
        <v>2541.2807630000002</v>
      </c>
      <c r="D539">
        <v>51.931893000000002</v>
      </c>
      <c r="E539">
        <v>29.622785</v>
      </c>
      <c r="F539">
        <v>550.06357400000002</v>
      </c>
      <c r="G539">
        <v>45.923160000000003</v>
      </c>
      <c r="H539">
        <v>2</v>
      </c>
      <c r="I539">
        <v>42.943890000000003</v>
      </c>
      <c r="J539">
        <v>78.625</v>
      </c>
      <c r="K539">
        <v>222.20096533318301</v>
      </c>
      <c r="L539">
        <v>15.091408105799999</v>
      </c>
      <c r="M539">
        <v>8.6083813209999995</v>
      </c>
      <c r="N539">
        <v>405.61687946759702</v>
      </c>
      <c r="O539">
        <v>81.357470256000099</v>
      </c>
      <c r="P539">
        <v>4.7286000000000001</v>
      </c>
      <c r="Q539">
        <v>137.51492455799999</v>
      </c>
      <c r="R539">
        <v>371.14931250000001</v>
      </c>
      <c r="S539">
        <v>7298.2385695415796</v>
      </c>
    </row>
    <row r="540" spans="1:19" ht="15" x14ac:dyDescent="0.25">
      <c r="A540" t="s">
        <v>719</v>
      </c>
      <c r="B540">
        <v>1307.6218269999999</v>
      </c>
      <c r="C540">
        <v>583.87819000000104</v>
      </c>
      <c r="D540">
        <v>0.99999899999999997</v>
      </c>
      <c r="E540">
        <v>17.649425000000001</v>
      </c>
      <c r="F540">
        <v>104.92415200000001</v>
      </c>
      <c r="G540">
        <v>16.650877000000001</v>
      </c>
      <c r="H540">
        <v>1</v>
      </c>
      <c r="I540">
        <v>5.8735629999999999</v>
      </c>
      <c r="J540">
        <v>16.767899</v>
      </c>
      <c r="K540">
        <v>54.991284592507199</v>
      </c>
      <c r="L540">
        <v>0.29059970940000002</v>
      </c>
      <c r="M540">
        <v>5.1289229049999996</v>
      </c>
      <c r="N540">
        <v>77.371069684800005</v>
      </c>
      <c r="O540">
        <v>29.4986936932</v>
      </c>
      <c r="P540">
        <v>2.3643000000000001</v>
      </c>
      <c r="Q540">
        <v>18.808323438599999</v>
      </c>
      <c r="R540">
        <v>79.152867229500004</v>
      </c>
      <c r="S540">
        <v>1575.22788825301</v>
      </c>
    </row>
    <row r="541" spans="1:19" ht="15" x14ac:dyDescent="0.25">
      <c r="A541" t="s">
        <v>720</v>
      </c>
      <c r="B541">
        <v>1356.4554989999999</v>
      </c>
      <c r="C541">
        <v>379.11327499999999</v>
      </c>
      <c r="D541">
        <v>1</v>
      </c>
      <c r="E541">
        <v>23</v>
      </c>
      <c r="F541">
        <v>110.376285</v>
      </c>
      <c r="G541">
        <v>11.975439</v>
      </c>
      <c r="H541">
        <v>3</v>
      </c>
      <c r="I541">
        <v>8.0175439999999991</v>
      </c>
      <c r="J541">
        <v>10.970761</v>
      </c>
      <c r="K541">
        <v>21.910415267264401</v>
      </c>
      <c r="L541">
        <v>0.29060000000000002</v>
      </c>
      <c r="M541">
        <v>6.6837999999999997</v>
      </c>
      <c r="N541">
        <v>81.391472558999894</v>
      </c>
      <c r="O541">
        <v>21.215687732399999</v>
      </c>
      <c r="P541">
        <v>7.0929000000000002</v>
      </c>
      <c r="Q541">
        <v>25.673779396800001</v>
      </c>
      <c r="R541">
        <v>51.787477300500001</v>
      </c>
      <c r="S541">
        <v>1572.5016312559601</v>
      </c>
    </row>
    <row r="542" spans="1:19" ht="15" x14ac:dyDescent="0.25">
      <c r="A542" t="s">
        <v>721</v>
      </c>
      <c r="B542">
        <v>1926.929279</v>
      </c>
      <c r="C542">
        <v>760.965102</v>
      </c>
      <c r="D542">
        <v>45.613213999999999</v>
      </c>
      <c r="E542">
        <v>13.744415999999999</v>
      </c>
      <c r="F542">
        <v>155.759906</v>
      </c>
      <c r="G542">
        <v>35.092092000000001</v>
      </c>
      <c r="H542">
        <v>3.6295860000000002</v>
      </c>
      <c r="I542">
        <v>13.413437999999999</v>
      </c>
      <c r="J542">
        <v>29.336365000000001</v>
      </c>
      <c r="K542">
        <v>63.602694008490097</v>
      </c>
      <c r="L542">
        <v>13.255199988399999</v>
      </c>
      <c r="M542">
        <v>3.9941272896000002</v>
      </c>
      <c r="N542">
        <v>114.85735468439999</v>
      </c>
      <c r="O542">
        <v>62.169150187200003</v>
      </c>
      <c r="P542">
        <v>8.5814301797999999</v>
      </c>
      <c r="Q542">
        <v>42.952511163600001</v>
      </c>
      <c r="R542">
        <v>138.4823109825</v>
      </c>
      <c r="S542">
        <v>2374.8240574839901</v>
      </c>
    </row>
    <row r="543" spans="1:19" ht="15" x14ac:dyDescent="0.25">
      <c r="A543" t="s">
        <v>722</v>
      </c>
      <c r="B543">
        <v>2781.06307500002</v>
      </c>
      <c r="C543">
        <v>449.58675199999999</v>
      </c>
      <c r="D543">
        <v>36.984468999999997</v>
      </c>
      <c r="E543">
        <v>20.411359999999998</v>
      </c>
      <c r="F543">
        <v>194.98209600000001</v>
      </c>
      <c r="G543">
        <v>17.086178</v>
      </c>
      <c r="H543">
        <v>0</v>
      </c>
      <c r="I543">
        <v>12.413535</v>
      </c>
      <c r="J543">
        <v>45.501550000000002</v>
      </c>
      <c r="K543">
        <v>15.0453975416278</v>
      </c>
      <c r="L543">
        <v>10.7476866914</v>
      </c>
      <c r="M543">
        <v>5.9315412160000003</v>
      </c>
      <c r="N543">
        <v>143.77979759039999</v>
      </c>
      <c r="O543">
        <v>30.269872944799999</v>
      </c>
      <c r="P543">
        <v>0</v>
      </c>
      <c r="Q543">
        <v>39.750621776999999</v>
      </c>
      <c r="R543">
        <v>214.79006677500001</v>
      </c>
      <c r="S543">
        <v>3241.37805953624</v>
      </c>
    </row>
    <row r="544" spans="1:19" ht="15" x14ac:dyDescent="0.25">
      <c r="A544" t="s">
        <v>723</v>
      </c>
      <c r="B544">
        <v>1920.673515</v>
      </c>
      <c r="C544">
        <v>825.12192100000004</v>
      </c>
      <c r="D544">
        <v>20.224599000000001</v>
      </c>
      <c r="E544">
        <v>36.304372999999998</v>
      </c>
      <c r="F544">
        <v>241.24960799999999</v>
      </c>
      <c r="G544">
        <v>13.117976000000001</v>
      </c>
      <c r="H544">
        <v>4</v>
      </c>
      <c r="I544">
        <v>8.8731720000000003</v>
      </c>
      <c r="J544">
        <v>25.238581</v>
      </c>
      <c r="K544">
        <v>73.184285953342794</v>
      </c>
      <c r="L544">
        <v>5.8772684693999997</v>
      </c>
      <c r="M544">
        <v>10.550050793800001</v>
      </c>
      <c r="N544">
        <v>177.89746093919999</v>
      </c>
      <c r="O544">
        <v>23.2398062816</v>
      </c>
      <c r="P544">
        <v>9.4572000000000003</v>
      </c>
      <c r="Q544">
        <v>28.4136713784</v>
      </c>
      <c r="R544">
        <v>119.1387216105</v>
      </c>
      <c r="S544">
        <v>2368.43198042624</v>
      </c>
    </row>
    <row r="545" spans="1:19" ht="15" x14ac:dyDescent="0.25">
      <c r="A545" t="s">
        <v>724</v>
      </c>
      <c r="B545">
        <v>1313.639095</v>
      </c>
      <c r="C545">
        <v>289.87276600000001</v>
      </c>
      <c r="D545">
        <v>2.5847959999999999</v>
      </c>
      <c r="E545">
        <v>26.352941000000001</v>
      </c>
      <c r="F545">
        <v>164.10663400000001</v>
      </c>
      <c r="G545">
        <v>5.2647060000000003</v>
      </c>
      <c r="H545">
        <v>0</v>
      </c>
      <c r="I545">
        <v>8</v>
      </c>
      <c r="J545">
        <v>15.069412</v>
      </c>
      <c r="K545">
        <v>13.1494433666736</v>
      </c>
      <c r="L545">
        <v>0.75114171760000004</v>
      </c>
      <c r="M545">
        <v>7.6581646546000099</v>
      </c>
      <c r="N545">
        <v>121.0122319116</v>
      </c>
      <c r="O545">
        <v>9.3269531495999995</v>
      </c>
      <c r="P545">
        <v>0</v>
      </c>
      <c r="Q545">
        <v>25.617599999999999</v>
      </c>
      <c r="R545">
        <v>71.135159345999995</v>
      </c>
      <c r="S545">
        <v>1562.28978914607</v>
      </c>
    </row>
    <row r="546" spans="1:19" ht="15" x14ac:dyDescent="0.25">
      <c r="A546" t="s">
        <v>725</v>
      </c>
      <c r="B546">
        <v>4028.9419210000001</v>
      </c>
      <c r="C546">
        <v>728.45206499999995</v>
      </c>
      <c r="D546">
        <v>18.326246000000001</v>
      </c>
      <c r="E546">
        <v>33.010271000000003</v>
      </c>
      <c r="F546">
        <v>377.98648300000002</v>
      </c>
      <c r="G546">
        <v>15.844417999999999</v>
      </c>
      <c r="H546">
        <v>2.354651</v>
      </c>
      <c r="I546">
        <v>22.183675999999998</v>
      </c>
      <c r="J546">
        <v>48.542952999999997</v>
      </c>
      <c r="K546">
        <v>27.366688790804901</v>
      </c>
      <c r="L546">
        <v>5.3256070875999999</v>
      </c>
      <c r="M546">
        <v>9.5927847526000001</v>
      </c>
      <c r="N546">
        <v>278.72723256419999</v>
      </c>
      <c r="O546">
        <v>28.0699709288</v>
      </c>
      <c r="P546">
        <v>5.5671013592999996</v>
      </c>
      <c r="Q546">
        <v>71.0365672872</v>
      </c>
      <c r="R546">
        <v>229.1470096365</v>
      </c>
      <c r="S546">
        <v>4683.7748834070098</v>
      </c>
    </row>
    <row r="547" spans="1:19" ht="15" x14ac:dyDescent="0.25">
      <c r="A547" t="s">
        <v>726</v>
      </c>
      <c r="B547">
        <v>4540.5384180000001</v>
      </c>
      <c r="C547">
        <v>208.609004</v>
      </c>
      <c r="D547">
        <v>16.396484999999998</v>
      </c>
      <c r="E547">
        <v>19.065432000000001</v>
      </c>
      <c r="F547">
        <v>459.81859800000001</v>
      </c>
      <c r="G547">
        <v>27.122926</v>
      </c>
      <c r="H547">
        <v>0.6</v>
      </c>
      <c r="I547">
        <v>47.110805999999997</v>
      </c>
      <c r="J547">
        <v>79.951233000000002</v>
      </c>
      <c r="K547">
        <v>2.0660713284080798</v>
      </c>
      <c r="L547">
        <v>4.7648185410000004</v>
      </c>
      <c r="M547">
        <v>5.5404145392000004</v>
      </c>
      <c r="N547">
        <v>339.070234165199</v>
      </c>
      <c r="O547">
        <v>48.050975701600002</v>
      </c>
      <c r="P547">
        <v>1.41858</v>
      </c>
      <c r="Q547">
        <v>150.85822297319999</v>
      </c>
      <c r="R547">
        <v>377.40979537650003</v>
      </c>
      <c r="S547">
        <v>5469.7175306251102</v>
      </c>
    </row>
    <row r="548" spans="1:19" ht="15" x14ac:dyDescent="0.25">
      <c r="A548" t="s">
        <v>727</v>
      </c>
      <c r="B548">
        <v>842.89915099999996</v>
      </c>
      <c r="C548">
        <v>230.357776</v>
      </c>
      <c r="D548">
        <v>0</v>
      </c>
      <c r="E548">
        <v>8.7543860000000002</v>
      </c>
      <c r="F548">
        <v>83.959064999999995</v>
      </c>
      <c r="G548">
        <v>3.2982459999999998</v>
      </c>
      <c r="H548">
        <v>1</v>
      </c>
      <c r="I548">
        <v>4</v>
      </c>
      <c r="J548">
        <v>6.7368420000000002</v>
      </c>
      <c r="K548">
        <v>12.878113443600901</v>
      </c>
      <c r="L548">
        <v>0</v>
      </c>
      <c r="M548">
        <v>2.5440245716000001</v>
      </c>
      <c r="N548">
        <v>61.911414531000098</v>
      </c>
      <c r="O548">
        <v>5.8431726136000002</v>
      </c>
      <c r="P548">
        <v>2.3643000000000001</v>
      </c>
      <c r="Q548">
        <v>12.8088</v>
      </c>
      <c r="R548">
        <v>31.801262660999999</v>
      </c>
      <c r="S548">
        <v>973.05023882080104</v>
      </c>
    </row>
    <row r="549" spans="1:19" ht="15" x14ac:dyDescent="0.25">
      <c r="A549" t="s">
        <v>728</v>
      </c>
      <c r="B549">
        <v>3556.0306329999798</v>
      </c>
      <c r="C549">
        <v>546.85133900000005</v>
      </c>
      <c r="D549">
        <v>20.374454</v>
      </c>
      <c r="E549">
        <v>42.769905000000001</v>
      </c>
      <c r="F549">
        <v>251.643809</v>
      </c>
      <c r="G549">
        <v>30.972622000000001</v>
      </c>
      <c r="H549">
        <v>1.976288</v>
      </c>
      <c r="I549">
        <v>22.5</v>
      </c>
      <c r="J549">
        <v>33.070742000000003</v>
      </c>
      <c r="K549">
        <v>17.600721354518502</v>
      </c>
      <c r="L549">
        <v>5.9208163324000003</v>
      </c>
      <c r="M549">
        <v>12.428934393</v>
      </c>
      <c r="N549">
        <v>185.56214475659999</v>
      </c>
      <c r="O549">
        <v>54.871097135200003</v>
      </c>
      <c r="P549">
        <v>4.6725377184000001</v>
      </c>
      <c r="Q549">
        <v>72.049499999999995</v>
      </c>
      <c r="R549">
        <v>156.11043761100001</v>
      </c>
      <c r="S549">
        <v>4065.2468223011001</v>
      </c>
    </row>
    <row r="550" spans="1:19" ht="15" x14ac:dyDescent="0.25">
      <c r="A550" t="s">
        <v>729</v>
      </c>
      <c r="B550">
        <v>2659.4630659999998</v>
      </c>
      <c r="C550">
        <v>107.19982400000001</v>
      </c>
      <c r="D550">
        <v>19.964979</v>
      </c>
      <c r="E550">
        <v>19.845641000000001</v>
      </c>
      <c r="F550">
        <v>145.60562200000001</v>
      </c>
      <c r="G550">
        <v>14.5</v>
      </c>
      <c r="H550">
        <v>5</v>
      </c>
      <c r="I550">
        <v>10.983425</v>
      </c>
      <c r="J550">
        <v>40.659588999999997</v>
      </c>
      <c r="K550">
        <v>0.91694291475748402</v>
      </c>
      <c r="L550">
        <v>5.8018228974000001</v>
      </c>
      <c r="M550">
        <v>5.7671432746000004</v>
      </c>
      <c r="N550">
        <v>107.36958566280001</v>
      </c>
      <c r="O550">
        <v>25.688199999999998</v>
      </c>
      <c r="P550">
        <v>11.8215</v>
      </c>
      <c r="Q550">
        <v>35.171123535</v>
      </c>
      <c r="R550">
        <v>191.9335898745</v>
      </c>
      <c r="S550">
        <v>3043.93297415906</v>
      </c>
    </row>
    <row r="551" spans="1:19" ht="15" x14ac:dyDescent="0.25">
      <c r="A551" t="s">
        <v>730</v>
      </c>
      <c r="B551">
        <v>2138.0340030000002</v>
      </c>
      <c r="C551">
        <v>1086.045132</v>
      </c>
      <c r="D551">
        <v>17.999998999999999</v>
      </c>
      <c r="E551">
        <v>61.653987000000001</v>
      </c>
      <c r="F551">
        <v>250.08821900000001</v>
      </c>
      <c r="G551">
        <v>27.066911999999999</v>
      </c>
      <c r="H551">
        <v>3</v>
      </c>
      <c r="I551">
        <v>23.157876000000002</v>
      </c>
      <c r="J551">
        <v>24.219082</v>
      </c>
      <c r="K551">
        <v>115.50571283628</v>
      </c>
      <c r="L551">
        <v>5.2307997094000003</v>
      </c>
      <c r="M551">
        <v>17.9166486222</v>
      </c>
      <c r="N551">
        <v>184.41505269059999</v>
      </c>
      <c r="O551">
        <v>47.951741299200002</v>
      </c>
      <c r="P551">
        <v>7.0929000000000002</v>
      </c>
      <c r="Q551">
        <v>74.156150527199998</v>
      </c>
      <c r="R551">
        <v>114.326176581</v>
      </c>
      <c r="S551">
        <v>2704.6291852658801</v>
      </c>
    </row>
    <row r="552" spans="1:19" ht="15" x14ac:dyDescent="0.25">
      <c r="A552" t="s">
        <v>731</v>
      </c>
      <c r="B552">
        <v>4119.1002479999997</v>
      </c>
      <c r="C552">
        <v>699.24060299999996</v>
      </c>
      <c r="D552">
        <v>44.882846000000001</v>
      </c>
      <c r="E552">
        <v>28.347618000000001</v>
      </c>
      <c r="F552">
        <v>326.75677000000002</v>
      </c>
      <c r="G552">
        <v>26.305043999999999</v>
      </c>
      <c r="H552">
        <v>1</v>
      </c>
      <c r="I552">
        <v>17.190597</v>
      </c>
      <c r="J552">
        <v>50.274037999999997</v>
      </c>
      <c r="K552">
        <v>24.585165193848798</v>
      </c>
      <c r="L552">
        <v>13.0429550476</v>
      </c>
      <c r="M552">
        <v>8.2378177907999994</v>
      </c>
      <c r="N552">
        <v>240.95044219800101</v>
      </c>
      <c r="O552">
        <v>46.602015950400002</v>
      </c>
      <c r="P552">
        <v>2.3643000000000001</v>
      </c>
      <c r="Q552">
        <v>55.047729713400003</v>
      </c>
      <c r="R552">
        <v>237.31859637900001</v>
      </c>
      <c r="S552">
        <v>4747.2492702730497</v>
      </c>
    </row>
    <row r="553" spans="1:19" ht="15" x14ac:dyDescent="0.25">
      <c r="A553" t="s">
        <v>732</v>
      </c>
      <c r="B553">
        <v>230.34661199999999</v>
      </c>
      <c r="C553">
        <v>133.715508</v>
      </c>
      <c r="D553">
        <v>25.229868</v>
      </c>
      <c r="E553">
        <v>3.5783019999999999</v>
      </c>
      <c r="F553">
        <v>29.936990000000002</v>
      </c>
      <c r="G553">
        <v>1.3645480000000001</v>
      </c>
      <c r="H553">
        <v>0</v>
      </c>
      <c r="I553">
        <v>2</v>
      </c>
      <c r="J553">
        <v>1</v>
      </c>
      <c r="K553">
        <v>15.990817296990601</v>
      </c>
      <c r="L553">
        <v>7.3317996407999999</v>
      </c>
      <c r="M553">
        <v>1.0398545612000001</v>
      </c>
      <c r="N553">
        <v>22.075536425999999</v>
      </c>
      <c r="O553">
        <v>2.4174332368</v>
      </c>
      <c r="P553">
        <v>0</v>
      </c>
      <c r="Q553">
        <v>6.4043999999999999</v>
      </c>
      <c r="R553">
        <v>4.7205000000000004</v>
      </c>
      <c r="S553">
        <v>290.32695316179098</v>
      </c>
    </row>
    <row r="554" spans="1:19" ht="15" x14ac:dyDescent="0.25">
      <c r="A554" t="s">
        <v>733</v>
      </c>
      <c r="B554">
        <v>529.93937900000003</v>
      </c>
      <c r="C554">
        <v>215.072889</v>
      </c>
      <c r="D554">
        <v>14</v>
      </c>
      <c r="E554">
        <v>2.5726529999999999</v>
      </c>
      <c r="F554">
        <v>60.042276000000001</v>
      </c>
      <c r="G554">
        <v>1</v>
      </c>
      <c r="H554">
        <v>2</v>
      </c>
      <c r="I554">
        <v>2</v>
      </c>
      <c r="J554">
        <v>3</v>
      </c>
      <c r="K554">
        <v>17.703596437591202</v>
      </c>
      <c r="L554">
        <v>4.0683999999999996</v>
      </c>
      <c r="M554">
        <v>0.74761296180000003</v>
      </c>
      <c r="N554">
        <v>44.275174322399998</v>
      </c>
      <c r="O554">
        <v>1.7716000000000001</v>
      </c>
      <c r="P554">
        <v>4.7286000000000001</v>
      </c>
      <c r="Q554">
        <v>6.4043999999999999</v>
      </c>
      <c r="R554">
        <v>14.1615</v>
      </c>
      <c r="S554">
        <v>623.800262721791</v>
      </c>
    </row>
    <row r="555" spans="1:19" ht="15" x14ac:dyDescent="0.25">
      <c r="A555" t="s">
        <v>734</v>
      </c>
      <c r="B555">
        <v>996.464249</v>
      </c>
      <c r="C555">
        <v>499.88922400000001</v>
      </c>
      <c r="D555">
        <v>0</v>
      </c>
      <c r="E555">
        <v>29.503858999999999</v>
      </c>
      <c r="F555">
        <v>73.824111000000002</v>
      </c>
      <c r="G555">
        <v>19.339607000000001</v>
      </c>
      <c r="H555">
        <v>4</v>
      </c>
      <c r="I555">
        <v>6.9663849999999998</v>
      </c>
      <c r="J555">
        <v>4.3960210000000002</v>
      </c>
      <c r="K555">
        <v>52.408200923085197</v>
      </c>
      <c r="L555">
        <v>0</v>
      </c>
      <c r="M555">
        <v>8.5738214254000091</v>
      </c>
      <c r="N555">
        <v>54.437899451400099</v>
      </c>
      <c r="O555">
        <v>34.262047761200002</v>
      </c>
      <c r="P555">
        <v>9.4572000000000003</v>
      </c>
      <c r="Q555">
        <v>22.307758047</v>
      </c>
      <c r="R555">
        <v>20.751417130499998</v>
      </c>
      <c r="S555">
        <v>1198.66259373859</v>
      </c>
    </row>
    <row r="556" spans="1:19" ht="15" x14ac:dyDescent="0.25">
      <c r="A556" t="s">
        <v>735</v>
      </c>
      <c r="B556">
        <v>1331.697044</v>
      </c>
      <c r="C556">
        <v>359.89143200000001</v>
      </c>
      <c r="D556">
        <v>3</v>
      </c>
      <c r="E556">
        <v>10.995569</v>
      </c>
      <c r="F556">
        <v>96.235427000000001</v>
      </c>
      <c r="G556">
        <v>18.210086</v>
      </c>
      <c r="H556">
        <v>2</v>
      </c>
      <c r="I556">
        <v>13.806499000000001</v>
      </c>
      <c r="J556">
        <v>11.258494000000001</v>
      </c>
      <c r="K556">
        <v>20.6607712879342</v>
      </c>
      <c r="L556">
        <v>0.87180000000000002</v>
      </c>
      <c r="M556">
        <v>3.1953123514000001</v>
      </c>
      <c r="N556">
        <v>70.964003869799996</v>
      </c>
      <c r="O556">
        <v>32.260988357599999</v>
      </c>
      <c r="P556">
        <v>4.7286000000000001</v>
      </c>
      <c r="Q556">
        <v>44.211171097799998</v>
      </c>
      <c r="R556">
        <v>53.145720926999999</v>
      </c>
      <c r="S556">
        <v>1561.73541189153</v>
      </c>
    </row>
    <row r="557" spans="1:19" ht="15" x14ac:dyDescent="0.25">
      <c r="A557" t="s">
        <v>736</v>
      </c>
      <c r="B557">
        <v>648.69334200000003</v>
      </c>
      <c r="C557">
        <v>262.31784299999998</v>
      </c>
      <c r="D557">
        <v>0</v>
      </c>
      <c r="E557">
        <v>15.390836</v>
      </c>
      <c r="F557">
        <v>46.549622999999997</v>
      </c>
      <c r="G557">
        <v>4.1776600000000004</v>
      </c>
      <c r="H557">
        <v>1</v>
      </c>
      <c r="I557">
        <v>9.7453610000000008</v>
      </c>
      <c r="J557">
        <v>6</v>
      </c>
      <c r="K557">
        <v>21.6413871894636</v>
      </c>
      <c r="L557">
        <v>0</v>
      </c>
      <c r="M557">
        <v>4.4725769415999999</v>
      </c>
      <c r="N557">
        <v>34.3256920002</v>
      </c>
      <c r="O557">
        <v>7.4011424559999996</v>
      </c>
      <c r="P557">
        <v>2.3643000000000001</v>
      </c>
      <c r="Q557">
        <v>31.2065949942</v>
      </c>
      <c r="R557">
        <v>28.323</v>
      </c>
      <c r="S557">
        <v>778.42803558146295</v>
      </c>
    </row>
    <row r="558" spans="1:19" ht="15" x14ac:dyDescent="0.25">
      <c r="A558" t="s">
        <v>737</v>
      </c>
      <c r="B558">
        <v>2606.4915649999998</v>
      </c>
      <c r="C558">
        <v>1067.2042510000001</v>
      </c>
      <c r="D558">
        <v>8.565372</v>
      </c>
      <c r="E558">
        <v>33.504958999999999</v>
      </c>
      <c r="F558">
        <v>196.846799</v>
      </c>
      <c r="G558">
        <v>28.407858999999998</v>
      </c>
      <c r="H558">
        <v>4</v>
      </c>
      <c r="I558">
        <v>18.637269</v>
      </c>
      <c r="J558">
        <v>25.181124000000001</v>
      </c>
      <c r="K558">
        <v>91.173966762365694</v>
      </c>
      <c r="L558">
        <v>2.4890971032000002</v>
      </c>
      <c r="M558">
        <v>9.7365410854000007</v>
      </c>
      <c r="N558">
        <v>145.1548295826</v>
      </c>
      <c r="O558">
        <v>50.327363004399999</v>
      </c>
      <c r="P558">
        <v>9.4572000000000003</v>
      </c>
      <c r="Q558">
        <v>59.680262791799997</v>
      </c>
      <c r="R558">
        <v>118.867495842</v>
      </c>
      <c r="S558">
        <v>3093.37832117177</v>
      </c>
    </row>
    <row r="559" spans="1:19" ht="15" x14ac:dyDescent="0.25">
      <c r="A559" t="s">
        <v>738</v>
      </c>
      <c r="B559">
        <v>735.01978299999996</v>
      </c>
      <c r="C559">
        <v>309.464741</v>
      </c>
      <c r="D559">
        <v>0.99406799999999995</v>
      </c>
      <c r="E559">
        <v>11.672515000000001</v>
      </c>
      <c r="F559">
        <v>84.508035000000007</v>
      </c>
      <c r="G559">
        <v>5.6300829999999999</v>
      </c>
      <c r="H559">
        <v>0.54300999999999999</v>
      </c>
      <c r="I559">
        <v>9</v>
      </c>
      <c r="J559">
        <v>6.6063530000000004</v>
      </c>
      <c r="K559">
        <v>27.4647702359104</v>
      </c>
      <c r="L559">
        <v>0.2888761608</v>
      </c>
      <c r="M559">
        <v>3.392032859</v>
      </c>
      <c r="N559">
        <v>62.3162250090001</v>
      </c>
      <c r="O559">
        <v>9.9742550427999994</v>
      </c>
      <c r="P559">
        <v>1.2838385430000001</v>
      </c>
      <c r="Q559">
        <v>28.819800000000001</v>
      </c>
      <c r="R559">
        <v>31.185289336499999</v>
      </c>
      <c r="S559">
        <v>899.74487018701097</v>
      </c>
    </row>
    <row r="560" spans="1:19" ht="15" x14ac:dyDescent="0.25">
      <c r="A560" t="s">
        <v>739</v>
      </c>
      <c r="B560">
        <v>1675.782901</v>
      </c>
      <c r="C560">
        <v>475.292146</v>
      </c>
      <c r="D560">
        <v>2.0115910000000001</v>
      </c>
      <c r="E560">
        <v>18.979223999999999</v>
      </c>
      <c r="F560">
        <v>121.250541</v>
      </c>
      <c r="G560">
        <v>6.2285430000000002</v>
      </c>
      <c r="H560">
        <v>3</v>
      </c>
      <c r="I560">
        <v>4.5999999999999996</v>
      </c>
      <c r="J560">
        <v>13.335998999999999</v>
      </c>
      <c r="K560">
        <v>27.450558155358301</v>
      </c>
      <c r="L560">
        <v>0.58456834459999996</v>
      </c>
      <c r="M560">
        <v>5.5153624943999997</v>
      </c>
      <c r="N560">
        <v>89.410148933399896</v>
      </c>
      <c r="O560">
        <v>11.0344867788</v>
      </c>
      <c r="P560">
        <v>7.0929000000000002</v>
      </c>
      <c r="Q560">
        <v>14.730119999999999</v>
      </c>
      <c r="R560">
        <v>62.952583279499997</v>
      </c>
      <c r="S560">
        <v>1894.5536289860599</v>
      </c>
    </row>
    <row r="561" spans="1:19" ht="15" x14ac:dyDescent="0.25">
      <c r="A561" t="s">
        <v>740</v>
      </c>
      <c r="B561">
        <v>1116.808029</v>
      </c>
      <c r="C561">
        <v>718.62990300000001</v>
      </c>
      <c r="D561">
        <v>0.20525499999999999</v>
      </c>
      <c r="E561">
        <v>15.421353999999999</v>
      </c>
      <c r="F561">
        <v>111.304824</v>
      </c>
      <c r="G561">
        <v>18.805806</v>
      </c>
      <c r="H561">
        <v>0</v>
      </c>
      <c r="I561">
        <v>16.264737</v>
      </c>
      <c r="J561">
        <v>9.9526269999999997</v>
      </c>
      <c r="K561">
        <v>97.240583531298498</v>
      </c>
      <c r="L561">
        <v>5.9647103E-2</v>
      </c>
      <c r="M561">
        <v>4.4814454723999999</v>
      </c>
      <c r="N561">
        <v>82.076177217599906</v>
      </c>
      <c r="O561">
        <v>33.316365909600002</v>
      </c>
      <c r="P561">
        <v>0</v>
      </c>
      <c r="Q561">
        <v>52.082940821400001</v>
      </c>
      <c r="R561">
        <v>46.981375753499997</v>
      </c>
      <c r="S561">
        <v>1433.0465648088</v>
      </c>
    </row>
    <row r="562" spans="1:19" ht="15" x14ac:dyDescent="0.25">
      <c r="A562" t="s">
        <v>741</v>
      </c>
      <c r="B562">
        <v>486.40032500000001</v>
      </c>
      <c r="C562">
        <v>150.763272</v>
      </c>
      <c r="D562">
        <v>0.39554099999999998</v>
      </c>
      <c r="E562">
        <v>22.377562000000001</v>
      </c>
      <c r="F562">
        <v>42.933418000000003</v>
      </c>
      <c r="G562">
        <v>9.4219899999999992</v>
      </c>
      <c r="H562">
        <v>2.1954289999999999</v>
      </c>
      <c r="I562">
        <v>7</v>
      </c>
      <c r="J562">
        <v>4.3965690000000004</v>
      </c>
      <c r="K562">
        <v>9.9107679537819102</v>
      </c>
      <c r="L562">
        <v>0.1149442146</v>
      </c>
      <c r="M562">
        <v>6.5029195171999996</v>
      </c>
      <c r="N562">
        <v>31.659102433200001</v>
      </c>
      <c r="O562">
        <v>16.691997484000002</v>
      </c>
      <c r="P562">
        <v>5.1906527847000001</v>
      </c>
      <c r="Q562">
        <v>22.415400000000002</v>
      </c>
      <c r="R562">
        <v>20.754003964500001</v>
      </c>
      <c r="S562">
        <v>599.640113351982</v>
      </c>
    </row>
    <row r="563" spans="1:19" ht="15" x14ac:dyDescent="0.25">
      <c r="A563" t="s">
        <v>742</v>
      </c>
      <c r="B563">
        <v>709.290524</v>
      </c>
      <c r="C563">
        <v>271.15626400000002</v>
      </c>
      <c r="D563">
        <v>0</v>
      </c>
      <c r="E563">
        <v>17.452627</v>
      </c>
      <c r="F563">
        <v>56.928527000000003</v>
      </c>
      <c r="G563">
        <v>10</v>
      </c>
      <c r="H563">
        <v>1</v>
      </c>
      <c r="I563">
        <v>2.983425</v>
      </c>
      <c r="J563">
        <v>3.1397550000000001</v>
      </c>
      <c r="K563">
        <v>21.533213765534299</v>
      </c>
      <c r="L563">
        <v>0</v>
      </c>
      <c r="M563">
        <v>5.0717334061999999</v>
      </c>
      <c r="N563">
        <v>41.9790958098</v>
      </c>
      <c r="O563">
        <v>17.716000000000001</v>
      </c>
      <c r="P563">
        <v>2.3643000000000001</v>
      </c>
      <c r="Q563">
        <v>9.5535235350000001</v>
      </c>
      <c r="R563">
        <v>14.821213477500001</v>
      </c>
      <c r="S563">
        <v>822.32960399403396</v>
      </c>
    </row>
    <row r="564" spans="1:19" ht="15" x14ac:dyDescent="0.25">
      <c r="A564" t="s">
        <v>743</v>
      </c>
      <c r="B564">
        <v>788.50667299999998</v>
      </c>
      <c r="C564">
        <v>251.529889</v>
      </c>
      <c r="D564">
        <v>0</v>
      </c>
      <c r="E564">
        <v>16.064594</v>
      </c>
      <c r="F564">
        <v>66.941292000000004</v>
      </c>
      <c r="G564">
        <v>5.246016</v>
      </c>
      <c r="H564">
        <v>1</v>
      </c>
      <c r="I564">
        <v>1</v>
      </c>
      <c r="J564">
        <v>11.416829999999999</v>
      </c>
      <c r="K564">
        <v>16.5352464666109</v>
      </c>
      <c r="L564">
        <v>0</v>
      </c>
      <c r="M564">
        <v>4.6683710164000001</v>
      </c>
      <c r="N564">
        <v>49.362508720800001</v>
      </c>
      <c r="O564">
        <v>9.2938419456000005</v>
      </c>
      <c r="P564">
        <v>2.3643000000000001</v>
      </c>
      <c r="Q564">
        <v>3.2021999999999999</v>
      </c>
      <c r="R564">
        <v>53.893146014999999</v>
      </c>
      <c r="S564">
        <v>927.82628716441104</v>
      </c>
    </row>
    <row r="565" spans="1:19" ht="15" x14ac:dyDescent="0.25">
      <c r="A565" t="s">
        <v>744</v>
      </c>
      <c r="B565">
        <v>490.09924999999998</v>
      </c>
      <c r="C565">
        <v>229.657196</v>
      </c>
      <c r="D565">
        <v>15.307418999999999</v>
      </c>
      <c r="E565">
        <v>4</v>
      </c>
      <c r="F565">
        <v>46.21499</v>
      </c>
      <c r="G565">
        <v>5.855308</v>
      </c>
      <c r="H565">
        <v>0</v>
      </c>
      <c r="I565">
        <v>3</v>
      </c>
      <c r="J565">
        <v>2</v>
      </c>
      <c r="K565">
        <v>22.116822842776401</v>
      </c>
      <c r="L565">
        <v>4.4483359613999998</v>
      </c>
      <c r="M565">
        <v>1.1624000000000001</v>
      </c>
      <c r="N565">
        <v>34.078933626000001</v>
      </c>
      <c r="O565">
        <v>10.3732636528</v>
      </c>
      <c r="P565">
        <v>0</v>
      </c>
      <c r="Q565">
        <v>9.6066000000000003</v>
      </c>
      <c r="R565">
        <v>9.4410000000000007</v>
      </c>
      <c r="S565">
        <v>581.32660608297601</v>
      </c>
    </row>
    <row r="566" spans="1:19" ht="15" x14ac:dyDescent="0.25">
      <c r="A566" t="s">
        <v>745</v>
      </c>
      <c r="B566">
        <v>1100.6279500000001</v>
      </c>
      <c r="C566">
        <v>627.43252099999995</v>
      </c>
      <c r="D566">
        <v>0</v>
      </c>
      <c r="E566">
        <v>21.471070999999998</v>
      </c>
      <c r="F566">
        <v>113.69699900000001</v>
      </c>
      <c r="G566">
        <v>12.385776</v>
      </c>
      <c r="H566">
        <v>0.79551099999999997</v>
      </c>
      <c r="I566">
        <v>7.9455349999999996</v>
      </c>
      <c r="J566">
        <v>13</v>
      </c>
      <c r="K566">
        <v>74.601787198394703</v>
      </c>
      <c r="L566">
        <v>0</v>
      </c>
      <c r="M566">
        <v>6.2394932326000001</v>
      </c>
      <c r="N566">
        <v>83.840167062599903</v>
      </c>
      <c r="O566">
        <v>21.9426407616</v>
      </c>
      <c r="P566">
        <v>1.8808266573000001</v>
      </c>
      <c r="Q566">
        <v>25.443192177</v>
      </c>
      <c r="R566">
        <v>61.366500000000002</v>
      </c>
      <c r="S566">
        <v>1375.94255708949</v>
      </c>
    </row>
    <row r="567" spans="1:19" ht="15" x14ac:dyDescent="0.25">
      <c r="A567" t="s">
        <v>746</v>
      </c>
      <c r="B567">
        <v>973.00524099999996</v>
      </c>
      <c r="C567">
        <v>492.78839299999999</v>
      </c>
      <c r="D567">
        <v>2</v>
      </c>
      <c r="E567">
        <v>18.383989</v>
      </c>
      <c r="F567">
        <v>107.062867</v>
      </c>
      <c r="G567">
        <v>6.164631</v>
      </c>
      <c r="H567">
        <v>0</v>
      </c>
      <c r="I567">
        <v>9</v>
      </c>
      <c r="J567">
        <v>12.924016</v>
      </c>
      <c r="K567">
        <v>51.570728790398697</v>
      </c>
      <c r="L567">
        <v>0.58120000000000005</v>
      </c>
      <c r="M567">
        <v>5.3423872034000004</v>
      </c>
      <c r="N567">
        <v>78.948158125799907</v>
      </c>
      <c r="O567">
        <v>10.9212602796</v>
      </c>
      <c r="P567">
        <v>0</v>
      </c>
      <c r="Q567">
        <v>28.819800000000001</v>
      </c>
      <c r="R567">
        <v>61.007817527999997</v>
      </c>
      <c r="S567">
        <v>1210.1965929272001</v>
      </c>
    </row>
    <row r="568" spans="1:19" ht="15" x14ac:dyDescent="0.25">
      <c r="A568" t="s">
        <v>747</v>
      </c>
      <c r="B568">
        <v>1157.6439869999999</v>
      </c>
      <c r="C568">
        <v>373.52884599999999</v>
      </c>
      <c r="D568">
        <v>2.2238709999999999</v>
      </c>
      <c r="E568">
        <v>30.834788</v>
      </c>
      <c r="F568">
        <v>116.798931</v>
      </c>
      <c r="G568">
        <v>5.4359799999999998</v>
      </c>
      <c r="H568">
        <v>0</v>
      </c>
      <c r="I568">
        <v>9.1463049999999999</v>
      </c>
      <c r="J568">
        <v>4.4819979999999999</v>
      </c>
      <c r="K568">
        <v>25.0874655011073</v>
      </c>
      <c r="L568">
        <v>0.64625691259999996</v>
      </c>
      <c r="M568">
        <v>8.9605893927999993</v>
      </c>
      <c r="N568">
        <v>86.127531719399897</v>
      </c>
      <c r="O568">
        <v>9.6303821680000006</v>
      </c>
      <c r="P568">
        <v>0</v>
      </c>
      <c r="Q568">
        <v>29.288297871000001</v>
      </c>
      <c r="R568">
        <v>21.157271559000002</v>
      </c>
      <c r="S568">
        <v>1338.54178212391</v>
      </c>
    </row>
    <row r="569" spans="1:19" ht="15" x14ac:dyDescent="0.25">
      <c r="A569" t="s">
        <v>748</v>
      </c>
      <c r="B569">
        <v>1747.475749</v>
      </c>
      <c r="C569">
        <v>776.44558199999994</v>
      </c>
      <c r="D569">
        <v>0.14285700000000001</v>
      </c>
      <c r="E569">
        <v>32.253915999999997</v>
      </c>
      <c r="F569">
        <v>143.39686599999999</v>
      </c>
      <c r="G569">
        <v>8.0145149999999994</v>
      </c>
      <c r="H569">
        <v>0</v>
      </c>
      <c r="I569">
        <v>3</v>
      </c>
      <c r="J569">
        <v>17.511060000000001</v>
      </c>
      <c r="K569">
        <v>70.936277286513004</v>
      </c>
      <c r="L569">
        <v>4.1514244200000001E-2</v>
      </c>
      <c r="M569">
        <v>9.3729879896000003</v>
      </c>
      <c r="N569">
        <v>105.7408489884</v>
      </c>
      <c r="O569">
        <v>14.198514774</v>
      </c>
      <c r="P569">
        <v>0</v>
      </c>
      <c r="Q569">
        <v>9.6066000000000003</v>
      </c>
      <c r="R569">
        <v>82.660958730000004</v>
      </c>
      <c r="S569">
        <v>2040.03345101271</v>
      </c>
    </row>
    <row r="570" spans="1:19" ht="15" x14ac:dyDescent="0.25">
      <c r="A570" t="s">
        <v>749</v>
      </c>
      <c r="B570">
        <v>549.90018199999997</v>
      </c>
      <c r="C570">
        <v>165.81865400000001</v>
      </c>
      <c r="D570">
        <v>0.54082300000000005</v>
      </c>
      <c r="E570">
        <v>14</v>
      </c>
      <c r="F570">
        <v>51.378498999999998</v>
      </c>
      <c r="G570">
        <v>0</v>
      </c>
      <c r="H570">
        <v>0</v>
      </c>
      <c r="I570">
        <v>1</v>
      </c>
      <c r="J570">
        <v>2</v>
      </c>
      <c r="K570">
        <v>10.1691860727845</v>
      </c>
      <c r="L570">
        <v>0.15716316380000001</v>
      </c>
      <c r="M570">
        <v>4.0683999999999996</v>
      </c>
      <c r="N570">
        <v>37.886505162600002</v>
      </c>
      <c r="O570">
        <v>0</v>
      </c>
      <c r="P570">
        <v>0</v>
      </c>
      <c r="Q570">
        <v>3.2021999999999999</v>
      </c>
      <c r="R570">
        <v>9.4410000000000007</v>
      </c>
      <c r="S570">
        <v>614.82463639918399</v>
      </c>
    </row>
    <row r="571" spans="1:19" ht="15" x14ac:dyDescent="0.25">
      <c r="A571" t="s">
        <v>750</v>
      </c>
      <c r="B571">
        <v>1343.773095</v>
      </c>
      <c r="C571">
        <v>412.07693</v>
      </c>
      <c r="D571">
        <v>1.560209</v>
      </c>
      <c r="E571">
        <v>31.602930000000001</v>
      </c>
      <c r="F571">
        <v>87.551278999999994</v>
      </c>
      <c r="G571">
        <v>3.7063820000000001</v>
      </c>
      <c r="H571">
        <v>1.994475</v>
      </c>
      <c r="I571">
        <v>3</v>
      </c>
      <c r="J571">
        <v>13.19389</v>
      </c>
      <c r="K571">
        <v>25.838845034940199</v>
      </c>
      <c r="L571">
        <v>0.45339673539999997</v>
      </c>
      <c r="M571">
        <v>9.1838114579999992</v>
      </c>
      <c r="N571">
        <v>64.560313134600094</v>
      </c>
      <c r="O571">
        <v>6.5662263512000001</v>
      </c>
      <c r="P571">
        <v>4.7155372424999999</v>
      </c>
      <c r="Q571">
        <v>9.6066000000000003</v>
      </c>
      <c r="R571">
        <v>62.281757745</v>
      </c>
      <c r="S571">
        <v>1526.9795827016401</v>
      </c>
    </row>
    <row r="572" spans="1:19" ht="15" x14ac:dyDescent="0.25">
      <c r="A572" t="s">
        <v>751</v>
      </c>
      <c r="B572">
        <v>1050.9094299999999</v>
      </c>
      <c r="C572">
        <v>147.32277500000001</v>
      </c>
      <c r="D572">
        <v>4</v>
      </c>
      <c r="E572">
        <v>7</v>
      </c>
      <c r="F572">
        <v>81.677263999999994</v>
      </c>
      <c r="G572">
        <v>1</v>
      </c>
      <c r="H572">
        <v>5.9690000000000003E-3</v>
      </c>
      <c r="I572">
        <v>11.093664</v>
      </c>
      <c r="J572">
        <v>5</v>
      </c>
      <c r="K572">
        <v>4.4039246398304304</v>
      </c>
      <c r="L572">
        <v>1.1624000000000001</v>
      </c>
      <c r="M572">
        <v>2.0341999999999998</v>
      </c>
      <c r="N572">
        <v>60.228814473600103</v>
      </c>
      <c r="O572">
        <v>1.7716000000000001</v>
      </c>
      <c r="P572">
        <v>1.4112506699999999E-2</v>
      </c>
      <c r="Q572">
        <v>35.5241308608</v>
      </c>
      <c r="R572">
        <v>23.602499999999999</v>
      </c>
      <c r="S572">
        <v>1179.6511124809299</v>
      </c>
    </row>
    <row r="573" spans="1:19" ht="15" x14ac:dyDescent="0.25">
      <c r="A573" t="s">
        <v>752</v>
      </c>
      <c r="B573">
        <v>1498.625857</v>
      </c>
      <c r="C573">
        <v>553.81371200000001</v>
      </c>
      <c r="D573">
        <v>0</v>
      </c>
      <c r="E573">
        <v>39.58034</v>
      </c>
      <c r="F573">
        <v>166.71722600000001</v>
      </c>
      <c r="G573">
        <v>11.611356000000001</v>
      </c>
      <c r="H573">
        <v>0.78420800000000002</v>
      </c>
      <c r="I573">
        <v>8.3732620000000004</v>
      </c>
      <c r="J573">
        <v>18.144010999999999</v>
      </c>
      <c r="K573">
        <v>42.865609218138999</v>
      </c>
      <c r="L573">
        <v>0</v>
      </c>
      <c r="M573">
        <v>11.502046804000001</v>
      </c>
      <c r="N573">
        <v>122.9372824524</v>
      </c>
      <c r="O573">
        <v>20.5706782896</v>
      </c>
      <c r="P573">
        <v>1.8541029743999999</v>
      </c>
      <c r="Q573">
        <v>26.812859576400001</v>
      </c>
      <c r="R573">
        <v>85.648803925500005</v>
      </c>
      <c r="S573">
        <v>1810.81724024044</v>
      </c>
    </row>
    <row r="574" spans="1:19" ht="15" x14ac:dyDescent="0.25">
      <c r="A574" t="s">
        <v>753</v>
      </c>
      <c r="B574">
        <v>820.58277999999996</v>
      </c>
      <c r="C574">
        <v>275.00756100000001</v>
      </c>
      <c r="D574">
        <v>0</v>
      </c>
      <c r="E574">
        <v>25.843057999999999</v>
      </c>
      <c r="F574">
        <v>98.604631999999995</v>
      </c>
      <c r="G574">
        <v>6.3939830000000004</v>
      </c>
      <c r="H574">
        <v>1</v>
      </c>
      <c r="I574">
        <v>7</v>
      </c>
      <c r="J574">
        <v>10.006036</v>
      </c>
      <c r="K574">
        <v>19.427459540836399</v>
      </c>
      <c r="L574">
        <v>0</v>
      </c>
      <c r="M574">
        <v>7.5099926547999996</v>
      </c>
      <c r="N574">
        <v>72.711055636799998</v>
      </c>
      <c r="O574">
        <v>11.3275802828</v>
      </c>
      <c r="P574">
        <v>2.3643000000000001</v>
      </c>
      <c r="Q574">
        <v>22.415400000000002</v>
      </c>
      <c r="R574">
        <v>47.233492937999998</v>
      </c>
      <c r="S574">
        <v>1003.57206105324</v>
      </c>
    </row>
    <row r="575" spans="1:19" ht="15" x14ac:dyDescent="0.25">
      <c r="A575" t="s">
        <v>754</v>
      </c>
      <c r="B575">
        <v>855.23200999999995</v>
      </c>
      <c r="C575">
        <v>285.11817300000001</v>
      </c>
      <c r="D575">
        <v>0</v>
      </c>
      <c r="E575">
        <v>11.743622</v>
      </c>
      <c r="F575">
        <v>68.310248000000001</v>
      </c>
      <c r="G575">
        <v>9.0746459999999995</v>
      </c>
      <c r="H575">
        <v>1</v>
      </c>
      <c r="I575">
        <v>4.0229739999999996</v>
      </c>
      <c r="J575">
        <v>7</v>
      </c>
      <c r="K575">
        <v>19.940249273404</v>
      </c>
      <c r="L575">
        <v>0</v>
      </c>
      <c r="M575">
        <v>3.4126965532</v>
      </c>
      <c r="N575">
        <v>50.371976875199998</v>
      </c>
      <c r="O575">
        <v>16.076642853599999</v>
      </c>
      <c r="P575">
        <v>2.3643000000000001</v>
      </c>
      <c r="Q575">
        <v>12.8823673428</v>
      </c>
      <c r="R575">
        <v>33.043500000000002</v>
      </c>
      <c r="S575">
        <v>993.32374289820405</v>
      </c>
    </row>
    <row r="576" spans="1:19" ht="15" x14ac:dyDescent="0.25">
      <c r="A576" t="s">
        <v>755</v>
      </c>
      <c r="B576">
        <v>2025.09822099999</v>
      </c>
      <c r="C576">
        <v>1925.548843</v>
      </c>
      <c r="D576">
        <v>1</v>
      </c>
      <c r="E576">
        <v>63.189667999999998</v>
      </c>
      <c r="F576">
        <v>261.17470700000001</v>
      </c>
      <c r="G576">
        <v>8.4238339999999994</v>
      </c>
      <c r="H576">
        <v>3</v>
      </c>
      <c r="I576">
        <v>20.620062999999998</v>
      </c>
      <c r="J576">
        <v>29.972090999999999</v>
      </c>
      <c r="K576">
        <v>379.64125139146603</v>
      </c>
      <c r="L576">
        <v>0.29060000000000002</v>
      </c>
      <c r="M576">
        <v>18.3629175208</v>
      </c>
      <c r="N576">
        <v>192.59022894180001</v>
      </c>
      <c r="O576">
        <v>14.9236643144</v>
      </c>
      <c r="P576">
        <v>7.0929000000000002</v>
      </c>
      <c r="Q576">
        <v>66.029565738599999</v>
      </c>
      <c r="R576">
        <v>141.4832555655</v>
      </c>
      <c r="S576">
        <v>2845.5126044725598</v>
      </c>
    </row>
    <row r="577" spans="1:19" ht="15" x14ac:dyDescent="0.25">
      <c r="A577" t="s">
        <v>757</v>
      </c>
      <c r="B577">
        <v>1532.768515</v>
      </c>
      <c r="C577">
        <v>463.37387200000001</v>
      </c>
      <c r="D577">
        <v>0</v>
      </c>
      <c r="E577">
        <v>43.822622000000003</v>
      </c>
      <c r="F577">
        <v>106.480357</v>
      </c>
      <c r="G577">
        <v>12.529157</v>
      </c>
      <c r="H577">
        <v>2</v>
      </c>
      <c r="I577">
        <v>12.309706</v>
      </c>
      <c r="J577">
        <v>9.4858449999999994</v>
      </c>
      <c r="K577">
        <v>29.114746161847702</v>
      </c>
      <c r="L577">
        <v>0</v>
      </c>
      <c r="M577">
        <v>12.7348539532</v>
      </c>
      <c r="N577">
        <v>78.518615251799901</v>
      </c>
      <c r="O577">
        <v>22.196654541200001</v>
      </c>
      <c r="P577">
        <v>4.7286000000000001</v>
      </c>
      <c r="Q577">
        <v>39.418140553199997</v>
      </c>
      <c r="R577">
        <v>44.777931322500002</v>
      </c>
      <c r="S577">
        <v>1764.2580567837499</v>
      </c>
    </row>
    <row r="578" spans="1:19" ht="15" x14ac:dyDescent="0.25">
      <c r="A578" t="s">
        <v>758</v>
      </c>
      <c r="B578">
        <v>5852.9394780000102</v>
      </c>
      <c r="C578">
        <v>396.569727</v>
      </c>
      <c r="D578">
        <v>15.881892000000001</v>
      </c>
      <c r="E578">
        <v>80.319935000000001</v>
      </c>
      <c r="F578">
        <v>337.51136600000001</v>
      </c>
      <c r="G578">
        <v>23.515097000000001</v>
      </c>
      <c r="H578">
        <v>2.5</v>
      </c>
      <c r="I578">
        <v>24.634699000000001</v>
      </c>
      <c r="J578">
        <v>71.314221000000003</v>
      </c>
      <c r="K578">
        <v>5.6173379874401803</v>
      </c>
      <c r="L578">
        <v>4.6152778151999998</v>
      </c>
      <c r="M578">
        <v>23.340973111</v>
      </c>
      <c r="N578">
        <v>248.88088128840101</v>
      </c>
      <c r="O578">
        <v>41.659345845200001</v>
      </c>
      <c r="P578">
        <v>5.9107500000000002</v>
      </c>
      <c r="Q578">
        <v>78.8852331378</v>
      </c>
      <c r="R578">
        <v>336.6387802305</v>
      </c>
      <c r="S578">
        <v>6598.4880574155604</v>
      </c>
    </row>
    <row r="579" spans="1:19" ht="15" x14ac:dyDescent="0.25">
      <c r="A579" t="s">
        <v>759</v>
      </c>
      <c r="B579">
        <v>4533.5043900000301</v>
      </c>
      <c r="C579">
        <v>734.85011899999995</v>
      </c>
      <c r="D579">
        <v>85.095271999999994</v>
      </c>
      <c r="E579">
        <v>90.910145999999997</v>
      </c>
      <c r="F579">
        <v>360.68971499999998</v>
      </c>
      <c r="G579">
        <v>31.952987</v>
      </c>
      <c r="H579">
        <v>3</v>
      </c>
      <c r="I579">
        <v>21.527121000000001</v>
      </c>
      <c r="J579">
        <v>57.454776000000003</v>
      </c>
      <c r="K579">
        <v>24.744656614935899</v>
      </c>
      <c r="L579">
        <v>24.7286860432</v>
      </c>
      <c r="M579">
        <v>26.4184884276</v>
      </c>
      <c r="N579">
        <v>265.97259584099999</v>
      </c>
      <c r="O579">
        <v>56.607911769200001</v>
      </c>
      <c r="P579">
        <v>7.0929000000000002</v>
      </c>
      <c r="Q579">
        <v>68.934146866199995</v>
      </c>
      <c r="R579">
        <v>271.21527010800003</v>
      </c>
      <c r="S579">
        <v>5279.2190456701601</v>
      </c>
    </row>
    <row r="580" spans="1:19" ht="15" x14ac:dyDescent="0.25">
      <c r="A580" t="s">
        <v>760</v>
      </c>
      <c r="B580">
        <v>4491.5459369999899</v>
      </c>
      <c r="C580">
        <v>796.79419299999995</v>
      </c>
      <c r="D580">
        <v>15.057518999999999</v>
      </c>
      <c r="E580">
        <v>96.527337000000003</v>
      </c>
      <c r="F580">
        <v>393.03017400000101</v>
      </c>
      <c r="G580">
        <v>17.145876999999999</v>
      </c>
      <c r="H580">
        <v>0</v>
      </c>
      <c r="I580">
        <v>24.787237000000001</v>
      </c>
      <c r="J580">
        <v>54.332282999999997</v>
      </c>
      <c r="K580">
        <v>28.774795547929301</v>
      </c>
      <c r="L580">
        <v>4.3757150213999996</v>
      </c>
      <c r="M580">
        <v>28.050844132200002</v>
      </c>
      <c r="N580">
        <v>289.82045030760003</v>
      </c>
      <c r="O580">
        <v>30.3756356932</v>
      </c>
      <c r="P580">
        <v>0</v>
      </c>
      <c r="Q580">
        <v>79.373690321400005</v>
      </c>
      <c r="R580">
        <v>256.47554190149998</v>
      </c>
      <c r="S580">
        <v>5208.7926099252199</v>
      </c>
    </row>
    <row r="581" spans="1:19" ht="15" x14ac:dyDescent="0.25">
      <c r="A581" t="s">
        <v>761</v>
      </c>
      <c r="B581">
        <v>10256.873568999899</v>
      </c>
      <c r="C581">
        <v>848.11107600000105</v>
      </c>
      <c r="D581">
        <v>496.946664</v>
      </c>
      <c r="E581">
        <v>89.698119000000005</v>
      </c>
      <c r="F581">
        <v>572.74485900000002</v>
      </c>
      <c r="G581">
        <v>57.056438</v>
      </c>
      <c r="H581">
        <v>6.8837989999999998</v>
      </c>
      <c r="I581">
        <v>59.085531000000003</v>
      </c>
      <c r="J581">
        <v>130.483779</v>
      </c>
      <c r="K581">
        <v>14.700332909899</v>
      </c>
      <c r="L581">
        <v>144.41270055839999</v>
      </c>
      <c r="M581">
        <v>26.066273381399998</v>
      </c>
      <c r="N581">
        <v>422.34205902659698</v>
      </c>
      <c r="O581">
        <v>101.08118556079999</v>
      </c>
      <c r="P581">
        <v>16.275365975700002</v>
      </c>
      <c r="Q581">
        <v>189.20368736820001</v>
      </c>
      <c r="R581">
        <v>615.94867876950104</v>
      </c>
      <c r="S581">
        <v>11786.9038525504</v>
      </c>
    </row>
    <row r="582" spans="1:19" ht="15" x14ac:dyDescent="0.25">
      <c r="A582" t="s">
        <v>762</v>
      </c>
      <c r="B582">
        <v>1392.7843640000001</v>
      </c>
      <c r="C582">
        <v>222.87129200000001</v>
      </c>
      <c r="D582">
        <v>5</v>
      </c>
      <c r="E582">
        <v>7.9528590000000001</v>
      </c>
      <c r="F582">
        <v>87.387929</v>
      </c>
      <c r="G582">
        <v>11.119342</v>
      </c>
      <c r="H582">
        <v>1</v>
      </c>
      <c r="I582">
        <v>11.929040000000001</v>
      </c>
      <c r="J582">
        <v>6.7465029999999997</v>
      </c>
      <c r="K582">
        <v>7.4772044390187498</v>
      </c>
      <c r="L582">
        <v>1.4530000000000001</v>
      </c>
      <c r="M582">
        <v>2.3111008254000001</v>
      </c>
      <c r="N582">
        <v>64.439858844599996</v>
      </c>
      <c r="O582">
        <v>19.699026287199999</v>
      </c>
      <c r="P582">
        <v>2.3643000000000001</v>
      </c>
      <c r="Q582">
        <v>38.199171888000002</v>
      </c>
      <c r="R582">
        <v>31.8468674115</v>
      </c>
      <c r="S582">
        <v>1560.57489369572</v>
      </c>
    </row>
    <row r="583" spans="1:19" ht="15" x14ac:dyDescent="0.25">
      <c r="A583" t="s">
        <v>763</v>
      </c>
      <c r="B583">
        <v>935.76358300000004</v>
      </c>
      <c r="C583">
        <v>440.02026599999999</v>
      </c>
      <c r="D583">
        <v>0</v>
      </c>
      <c r="E583">
        <v>24.199824</v>
      </c>
      <c r="F583">
        <v>124.92297499999999</v>
      </c>
      <c r="G583">
        <v>8.6836040000000008</v>
      </c>
      <c r="H583">
        <v>3</v>
      </c>
      <c r="I583">
        <v>4.0851829999999998</v>
      </c>
      <c r="J583">
        <v>8</v>
      </c>
      <c r="K583">
        <v>42.997397354072902</v>
      </c>
      <c r="L583">
        <v>0</v>
      </c>
      <c r="M583">
        <v>7.0324688544000002</v>
      </c>
      <c r="N583">
        <v>92.118201764999895</v>
      </c>
      <c r="O583">
        <v>15.383872846399999</v>
      </c>
      <c r="P583">
        <v>7.0929000000000002</v>
      </c>
      <c r="Q583">
        <v>13.081573002600001</v>
      </c>
      <c r="R583">
        <v>37.764000000000003</v>
      </c>
      <c r="S583">
        <v>1151.2339968224701</v>
      </c>
    </row>
    <row r="584" spans="1:19" ht="15" x14ac:dyDescent="0.25">
      <c r="A584" t="s">
        <v>764</v>
      </c>
      <c r="B584">
        <v>587.99973399999999</v>
      </c>
      <c r="C584">
        <v>238.35881800000001</v>
      </c>
      <c r="D584">
        <v>0</v>
      </c>
      <c r="E584">
        <v>14.975820000000001</v>
      </c>
      <c r="F584">
        <v>63.007012000000003</v>
      </c>
      <c r="G584">
        <v>2.5912929999999998</v>
      </c>
      <c r="H584">
        <v>2</v>
      </c>
      <c r="I584">
        <v>2</v>
      </c>
      <c r="J584">
        <v>5.4353629999999997</v>
      </c>
      <c r="K584">
        <v>19.936600826004</v>
      </c>
      <c r="L584">
        <v>0</v>
      </c>
      <c r="M584">
        <v>4.3519732920000003</v>
      </c>
      <c r="N584">
        <v>46.461370648799999</v>
      </c>
      <c r="O584">
        <v>4.5907346787999996</v>
      </c>
      <c r="P584">
        <v>4.7286000000000001</v>
      </c>
      <c r="Q584">
        <v>6.4043999999999999</v>
      </c>
      <c r="R584">
        <v>25.6576310415</v>
      </c>
      <c r="S584">
        <v>700.13104448710396</v>
      </c>
    </row>
    <row r="585" spans="1:19" ht="15" x14ac:dyDescent="0.25">
      <c r="A585" t="s">
        <v>765</v>
      </c>
      <c r="B585">
        <v>1981.5084670000001</v>
      </c>
      <c r="C585">
        <v>679.53551400000003</v>
      </c>
      <c r="D585">
        <v>0</v>
      </c>
      <c r="E585">
        <v>23.304780999999998</v>
      </c>
      <c r="F585">
        <v>129.068072</v>
      </c>
      <c r="G585">
        <v>13.323079</v>
      </c>
      <c r="H585">
        <v>2</v>
      </c>
      <c r="I585">
        <v>9.8067279999999997</v>
      </c>
      <c r="J585">
        <v>12.5</v>
      </c>
      <c r="K585">
        <v>47.890449001520402</v>
      </c>
      <c r="L585">
        <v>0</v>
      </c>
      <c r="M585">
        <v>6.7723693585999998</v>
      </c>
      <c r="N585">
        <v>95.174796292799797</v>
      </c>
      <c r="O585">
        <v>23.6031667564</v>
      </c>
      <c r="P585">
        <v>4.7286000000000001</v>
      </c>
      <c r="Q585">
        <v>31.4031044016</v>
      </c>
      <c r="R585">
        <v>59.006250000000001</v>
      </c>
      <c r="S585">
        <v>2250.0872028109202</v>
      </c>
    </row>
    <row r="586" spans="1:19" ht="15" x14ac:dyDescent="0.25">
      <c r="A586" t="s">
        <v>766</v>
      </c>
      <c r="B586">
        <v>586.75276699999995</v>
      </c>
      <c r="C586">
        <v>195.88384500000001</v>
      </c>
      <c r="D586">
        <v>0</v>
      </c>
      <c r="E586">
        <v>7.6903839999999999</v>
      </c>
      <c r="F586">
        <v>60.676648999999998</v>
      </c>
      <c r="G586">
        <v>8.0829710000000006</v>
      </c>
      <c r="H586">
        <v>1</v>
      </c>
      <c r="I586">
        <v>6.4878580000000001</v>
      </c>
      <c r="J586">
        <v>8</v>
      </c>
      <c r="K586">
        <v>13.9175610909131</v>
      </c>
      <c r="L586">
        <v>0</v>
      </c>
      <c r="M586">
        <v>2.2348255903999998</v>
      </c>
      <c r="N586">
        <v>44.742960972600002</v>
      </c>
      <c r="O586">
        <v>14.3197914236</v>
      </c>
      <c r="P586">
        <v>2.3643000000000001</v>
      </c>
      <c r="Q586">
        <v>20.775418887600001</v>
      </c>
      <c r="R586">
        <v>37.764000000000003</v>
      </c>
      <c r="S586">
        <v>722.87162496511303</v>
      </c>
    </row>
    <row r="587" spans="1:19" ht="15" x14ac:dyDescent="0.25">
      <c r="A587" t="s">
        <v>767</v>
      </c>
      <c r="B587">
        <v>1250.4106569999999</v>
      </c>
      <c r="C587">
        <v>345.53771399999999</v>
      </c>
      <c r="D587">
        <v>0</v>
      </c>
      <c r="E587">
        <v>36.595376000000002</v>
      </c>
      <c r="F587">
        <v>87.281542000000002</v>
      </c>
      <c r="G587">
        <v>8.4409679999999998</v>
      </c>
      <c r="H587">
        <v>2</v>
      </c>
      <c r="I587">
        <v>5</v>
      </c>
      <c r="J587">
        <v>14.255864000000001</v>
      </c>
      <c r="K587">
        <v>19.658006993737299</v>
      </c>
      <c r="L587">
        <v>0</v>
      </c>
      <c r="M587">
        <v>10.6346162656</v>
      </c>
      <c r="N587">
        <v>64.361409070800093</v>
      </c>
      <c r="O587">
        <v>14.9540189088</v>
      </c>
      <c r="P587">
        <v>4.7286000000000001</v>
      </c>
      <c r="Q587">
        <v>16.010999999999999</v>
      </c>
      <c r="R587">
        <v>67.294806011999995</v>
      </c>
      <c r="S587">
        <v>1448.0531142509401</v>
      </c>
    </row>
    <row r="588" spans="1:19" ht="15" x14ac:dyDescent="0.25">
      <c r="A588" t="s">
        <v>768</v>
      </c>
      <c r="B588">
        <v>858.63621599999999</v>
      </c>
      <c r="C588">
        <v>198.43061499999999</v>
      </c>
      <c r="D588">
        <v>15.618247</v>
      </c>
      <c r="E588">
        <v>5.1184620000000001</v>
      </c>
      <c r="F588">
        <v>54.522221000000002</v>
      </c>
      <c r="G588">
        <v>8.4729709999999994</v>
      </c>
      <c r="H588">
        <v>0</v>
      </c>
      <c r="I588">
        <v>7</v>
      </c>
      <c r="J588">
        <v>9</v>
      </c>
      <c r="K588">
        <v>9.7531334660322706</v>
      </c>
      <c r="L588">
        <v>4.5386625782000003</v>
      </c>
      <c r="M588">
        <v>1.4874250572000001</v>
      </c>
      <c r="N588">
        <v>40.204685765400001</v>
      </c>
      <c r="O588">
        <v>15.010715423600001</v>
      </c>
      <c r="P588">
        <v>0</v>
      </c>
      <c r="Q588">
        <v>22.415400000000002</v>
      </c>
      <c r="R588">
        <v>42.484499999999997</v>
      </c>
      <c r="S588">
        <v>994.53073829043296</v>
      </c>
    </row>
    <row r="589" spans="1:19" ht="15" x14ac:dyDescent="0.25">
      <c r="A589" t="s">
        <v>769</v>
      </c>
      <c r="B589">
        <v>1026.73795</v>
      </c>
      <c r="C589">
        <v>272.69403499999999</v>
      </c>
      <c r="D589">
        <v>3</v>
      </c>
      <c r="E589">
        <v>7.6112440000000001</v>
      </c>
      <c r="F589">
        <v>78.665383000000006</v>
      </c>
      <c r="G589">
        <v>10.485645999999999</v>
      </c>
      <c r="H589">
        <v>0</v>
      </c>
      <c r="I589">
        <v>1</v>
      </c>
      <c r="J589">
        <v>2</v>
      </c>
      <c r="K589">
        <v>14.953714972322301</v>
      </c>
      <c r="L589">
        <v>0.87180000000000002</v>
      </c>
      <c r="M589">
        <v>2.2118275064000001</v>
      </c>
      <c r="N589">
        <v>58.0078534242001</v>
      </c>
      <c r="O589">
        <v>18.576370453599999</v>
      </c>
      <c r="P589">
        <v>0</v>
      </c>
      <c r="Q589">
        <v>3.2021999999999999</v>
      </c>
      <c r="R589">
        <v>9.4410000000000007</v>
      </c>
      <c r="S589">
        <v>1134.0027163565201</v>
      </c>
    </row>
    <row r="590" spans="1:19" ht="15" x14ac:dyDescent="0.25">
      <c r="A590" t="s">
        <v>770</v>
      </c>
      <c r="B590">
        <v>1408.858344</v>
      </c>
      <c r="C590">
        <v>365.89439499999997</v>
      </c>
      <c r="D590">
        <v>2.6910219999999998</v>
      </c>
      <c r="E590">
        <v>33.186973000000002</v>
      </c>
      <c r="F590">
        <v>113.093881</v>
      </c>
      <c r="G590">
        <v>4.9400000000000004</v>
      </c>
      <c r="H590">
        <v>0</v>
      </c>
      <c r="I590">
        <v>5.7</v>
      </c>
      <c r="J590">
        <v>11.227843</v>
      </c>
      <c r="K590">
        <v>19.728870205705402</v>
      </c>
      <c r="L590">
        <v>0.7820109932</v>
      </c>
      <c r="M590">
        <v>9.6441343538000002</v>
      </c>
      <c r="N590">
        <v>83.395427849399894</v>
      </c>
      <c r="O590">
        <v>8.7517040000000001</v>
      </c>
      <c r="P590">
        <v>0</v>
      </c>
      <c r="Q590">
        <v>18.25254</v>
      </c>
      <c r="R590">
        <v>53.001032881500002</v>
      </c>
      <c r="S590">
        <v>1602.4140642836101</v>
      </c>
    </row>
    <row r="591" spans="1:19" ht="15" x14ac:dyDescent="0.25">
      <c r="A591" t="s">
        <v>771</v>
      </c>
      <c r="B591">
        <v>1316.27655</v>
      </c>
      <c r="C591">
        <v>455.23137200000002</v>
      </c>
      <c r="D591">
        <v>7.5126010000000001</v>
      </c>
      <c r="E591">
        <v>20.739249000000001</v>
      </c>
      <c r="F591">
        <v>86.037120999999999</v>
      </c>
      <c r="G591">
        <v>12.274977</v>
      </c>
      <c r="H591">
        <v>1.741177</v>
      </c>
      <c r="I591">
        <v>2</v>
      </c>
      <c r="J591">
        <v>15.582027</v>
      </c>
      <c r="K591">
        <v>32.857515445136102</v>
      </c>
      <c r="L591">
        <v>2.1831618505999999</v>
      </c>
      <c r="M591">
        <v>6.0268257594000003</v>
      </c>
      <c r="N591">
        <v>63.443773025400098</v>
      </c>
      <c r="O591">
        <v>21.746349253199998</v>
      </c>
      <c r="P591">
        <v>4.1166647810999999</v>
      </c>
      <c r="Q591">
        <v>6.4043999999999999</v>
      </c>
      <c r="R591">
        <v>73.554958453500006</v>
      </c>
      <c r="S591">
        <v>1526.6101985683299</v>
      </c>
    </row>
    <row r="592" spans="1:19" ht="15" x14ac:dyDescent="0.25">
      <c r="A592" t="s">
        <v>772</v>
      </c>
      <c r="B592">
        <v>1384.035711</v>
      </c>
      <c r="C592">
        <v>534.09480399999995</v>
      </c>
      <c r="D592">
        <v>62.708140999999998</v>
      </c>
      <c r="E592">
        <v>22</v>
      </c>
      <c r="F592">
        <v>106.56637499999999</v>
      </c>
      <c r="G592">
        <v>13.156299000000001</v>
      </c>
      <c r="H592">
        <v>1.57</v>
      </c>
      <c r="I592">
        <v>14.082006</v>
      </c>
      <c r="J592">
        <v>16.334506999999999</v>
      </c>
      <c r="K592">
        <v>43.076219882247301</v>
      </c>
      <c r="L592">
        <v>18.222985774600001</v>
      </c>
      <c r="M592">
        <v>6.3932000000000002</v>
      </c>
      <c r="N592">
        <v>78.582044924999906</v>
      </c>
      <c r="O592">
        <v>23.3076993084</v>
      </c>
      <c r="P592">
        <v>3.711951</v>
      </c>
      <c r="Q592">
        <v>45.093399613199999</v>
      </c>
      <c r="R592">
        <v>77.107040293500006</v>
      </c>
      <c r="S592">
        <v>1679.5302517969501</v>
      </c>
    </row>
    <row r="593" spans="1:19" ht="15" x14ac:dyDescent="0.25">
      <c r="A593" t="s">
        <v>773</v>
      </c>
      <c r="B593">
        <v>1599.3487359999999</v>
      </c>
      <c r="C593">
        <v>558.68414299999995</v>
      </c>
      <c r="D593">
        <v>8.4337590000000002</v>
      </c>
      <c r="E593">
        <v>25.291952999999999</v>
      </c>
      <c r="F593">
        <v>123.413864</v>
      </c>
      <c r="G593">
        <v>14.079981</v>
      </c>
      <c r="H593">
        <v>0</v>
      </c>
      <c r="I593">
        <v>11.203632000000001</v>
      </c>
      <c r="J593">
        <v>9</v>
      </c>
      <c r="K593">
        <v>40.420732878149003</v>
      </c>
      <c r="L593">
        <v>2.4508503654</v>
      </c>
      <c r="M593">
        <v>7.3498415418</v>
      </c>
      <c r="N593">
        <v>91.005383313599907</v>
      </c>
      <c r="O593">
        <v>24.944094339599999</v>
      </c>
      <c r="P593">
        <v>0</v>
      </c>
      <c r="Q593">
        <v>35.876270390400002</v>
      </c>
      <c r="R593">
        <v>42.484499999999997</v>
      </c>
      <c r="S593">
        <v>1843.8804088289501</v>
      </c>
    </row>
    <row r="594" spans="1:19" ht="15" x14ac:dyDescent="0.25">
      <c r="A594" t="s">
        <v>774</v>
      </c>
      <c r="B594">
        <v>578.68491400000005</v>
      </c>
      <c r="C594">
        <v>222.88334</v>
      </c>
      <c r="D594">
        <v>0</v>
      </c>
      <c r="E594">
        <v>12.341697</v>
      </c>
      <c r="F594">
        <v>40.574834000000003</v>
      </c>
      <c r="G594">
        <v>3.8702359999999998</v>
      </c>
      <c r="H594">
        <v>0.93806699999999998</v>
      </c>
      <c r="I594">
        <v>0.93806699999999998</v>
      </c>
      <c r="J594">
        <v>1.736842</v>
      </c>
      <c r="K594">
        <v>17.679995264219698</v>
      </c>
      <c r="L594">
        <v>0</v>
      </c>
      <c r="M594">
        <v>3.5864971481999999</v>
      </c>
      <c r="N594">
        <v>29.9198825916</v>
      </c>
      <c r="O594">
        <v>6.8565100976000002</v>
      </c>
      <c r="P594">
        <v>2.2178718081</v>
      </c>
      <c r="Q594">
        <v>3.0038781474</v>
      </c>
      <c r="R594">
        <v>8.198762661</v>
      </c>
      <c r="S594">
        <v>650.14831171812</v>
      </c>
    </row>
    <row r="595" spans="1:19" ht="15" x14ac:dyDescent="0.25">
      <c r="A595" t="s">
        <v>775</v>
      </c>
      <c r="B595">
        <v>496.00593700000002</v>
      </c>
      <c r="C595">
        <v>191.82063199999999</v>
      </c>
      <c r="D595">
        <v>0</v>
      </c>
      <c r="E595">
        <v>13.214089</v>
      </c>
      <c r="F595">
        <v>36.691529000000003</v>
      </c>
      <c r="G595">
        <v>6.011971</v>
      </c>
      <c r="H595">
        <v>2</v>
      </c>
      <c r="I595">
        <v>5</v>
      </c>
      <c r="J595">
        <v>4.6599909999999998</v>
      </c>
      <c r="K595">
        <v>15.892143031651401</v>
      </c>
      <c r="L595">
        <v>0</v>
      </c>
      <c r="M595">
        <v>3.8400142634000001</v>
      </c>
      <c r="N595">
        <v>27.0563334846</v>
      </c>
      <c r="O595">
        <v>10.650807823599999</v>
      </c>
      <c r="P595">
        <v>4.7286000000000001</v>
      </c>
      <c r="Q595">
        <v>16.010999999999999</v>
      </c>
      <c r="R595">
        <v>21.997487515500001</v>
      </c>
      <c r="S595">
        <v>596.18232311875101</v>
      </c>
    </row>
    <row r="596" spans="1:19" ht="15" x14ac:dyDescent="0.25">
      <c r="A596" t="s">
        <v>776</v>
      </c>
      <c r="B596">
        <v>533.89279899999997</v>
      </c>
      <c r="C596">
        <v>213.575593</v>
      </c>
      <c r="D596">
        <v>0</v>
      </c>
      <c r="E596">
        <v>19.350116</v>
      </c>
      <c r="F596">
        <v>56.296036000000001</v>
      </c>
      <c r="G596">
        <v>3.1503489999999998</v>
      </c>
      <c r="H596">
        <v>0</v>
      </c>
      <c r="I596">
        <v>4</v>
      </c>
      <c r="J596">
        <v>4</v>
      </c>
      <c r="K596">
        <v>17.621448664237899</v>
      </c>
      <c r="L596">
        <v>0</v>
      </c>
      <c r="M596">
        <v>5.6231437095999999</v>
      </c>
      <c r="N596">
        <v>41.512696946399998</v>
      </c>
      <c r="O596">
        <v>5.5811582884000002</v>
      </c>
      <c r="P596">
        <v>0</v>
      </c>
      <c r="Q596">
        <v>12.8088</v>
      </c>
      <c r="R596">
        <v>18.882000000000001</v>
      </c>
      <c r="S596">
        <v>635.92204660863797</v>
      </c>
    </row>
    <row r="597" spans="1:19" ht="15" x14ac:dyDescent="0.25">
      <c r="A597" t="s">
        <v>777</v>
      </c>
      <c r="B597">
        <v>560.39598799999999</v>
      </c>
      <c r="C597">
        <v>224.10703100000001</v>
      </c>
      <c r="D597">
        <v>9.1384349999999994</v>
      </c>
      <c r="E597">
        <v>12.837559000000001</v>
      </c>
      <c r="F597">
        <v>48.116318</v>
      </c>
      <c r="G597">
        <v>2</v>
      </c>
      <c r="H597">
        <v>1</v>
      </c>
      <c r="I597">
        <v>2</v>
      </c>
      <c r="J597">
        <v>5.0762409999999996</v>
      </c>
      <c r="K597">
        <v>18.294633697281601</v>
      </c>
      <c r="L597">
        <v>2.6556292109999999</v>
      </c>
      <c r="M597">
        <v>3.7305946454000001</v>
      </c>
      <c r="N597">
        <v>35.480972893199997</v>
      </c>
      <c r="O597">
        <v>3.5432000000000001</v>
      </c>
      <c r="P597">
        <v>2.3643000000000001</v>
      </c>
      <c r="Q597">
        <v>6.4043999999999999</v>
      </c>
      <c r="R597">
        <v>23.962395640499999</v>
      </c>
      <c r="S597">
        <v>656.832114087381</v>
      </c>
    </row>
    <row r="598" spans="1:19" ht="15" x14ac:dyDescent="0.25">
      <c r="A598" t="s">
        <v>778</v>
      </c>
      <c r="B598">
        <v>390.132498</v>
      </c>
      <c r="C598">
        <v>179.06936200000001</v>
      </c>
      <c r="D598">
        <v>0</v>
      </c>
      <c r="E598">
        <v>24.557905999999999</v>
      </c>
      <c r="F598">
        <v>33.221977000000003</v>
      </c>
      <c r="G598">
        <v>4.9116289999999996</v>
      </c>
      <c r="H598">
        <v>0</v>
      </c>
      <c r="I598">
        <v>1</v>
      </c>
      <c r="J598">
        <v>2.6621039999999998</v>
      </c>
      <c r="K598">
        <v>17.0133605888314</v>
      </c>
      <c r="L598">
        <v>0</v>
      </c>
      <c r="M598">
        <v>7.1365274836000001</v>
      </c>
      <c r="N598">
        <v>24.497885839799999</v>
      </c>
      <c r="O598">
        <v>8.7014419364000002</v>
      </c>
      <c r="P598">
        <v>0</v>
      </c>
      <c r="Q598">
        <v>3.2021999999999999</v>
      </c>
      <c r="R598">
        <v>12.566461931999999</v>
      </c>
      <c r="S598">
        <v>463.25037578063097</v>
      </c>
    </row>
    <row r="599" spans="1:19" ht="15" x14ac:dyDescent="0.25">
      <c r="A599" t="s">
        <v>779</v>
      </c>
      <c r="B599">
        <v>1399.7743840000001</v>
      </c>
      <c r="C599">
        <v>307.58925299999999</v>
      </c>
      <c r="D599">
        <v>0</v>
      </c>
      <c r="E599">
        <v>27.238641000000001</v>
      </c>
      <c r="F599">
        <v>82.384945000000002</v>
      </c>
      <c r="G599">
        <v>10.633172</v>
      </c>
      <c r="H599">
        <v>2</v>
      </c>
      <c r="I599">
        <v>7</v>
      </c>
      <c r="J599">
        <v>10.71</v>
      </c>
      <c r="K599">
        <v>14.247869972917901</v>
      </c>
      <c r="L599">
        <v>0</v>
      </c>
      <c r="M599">
        <v>7.9155490746000101</v>
      </c>
      <c r="N599">
        <v>60.750658442999999</v>
      </c>
      <c r="O599">
        <v>18.837727515200001</v>
      </c>
      <c r="P599">
        <v>4.7286000000000001</v>
      </c>
      <c r="Q599">
        <v>22.415400000000002</v>
      </c>
      <c r="R599">
        <v>50.556555000000003</v>
      </c>
      <c r="S599">
        <v>1579.2267440057201</v>
      </c>
    </row>
    <row r="600" spans="1:19" ht="15" x14ac:dyDescent="0.25">
      <c r="A600" t="s">
        <v>780</v>
      </c>
      <c r="B600">
        <v>1223.6252770000001</v>
      </c>
      <c r="C600">
        <v>477.60857399999998</v>
      </c>
      <c r="D600">
        <v>0</v>
      </c>
      <c r="E600">
        <v>28.941783000000001</v>
      </c>
      <c r="F600">
        <v>128.754459</v>
      </c>
      <c r="G600">
        <v>10.648317</v>
      </c>
      <c r="H600">
        <v>0</v>
      </c>
      <c r="I600">
        <v>6.0920430000000003</v>
      </c>
      <c r="J600">
        <v>17.864782999999999</v>
      </c>
      <c r="K600">
        <v>38.734851210332501</v>
      </c>
      <c r="L600">
        <v>0</v>
      </c>
      <c r="M600">
        <v>8.4104821397999991</v>
      </c>
      <c r="N600">
        <v>94.9435380665998</v>
      </c>
      <c r="O600">
        <v>18.8645583972</v>
      </c>
      <c r="P600">
        <v>0</v>
      </c>
      <c r="Q600">
        <v>19.507940094599999</v>
      </c>
      <c r="R600">
        <v>84.330708151500005</v>
      </c>
      <c r="S600">
        <v>1488.4173550600301</v>
      </c>
    </row>
    <row r="601" spans="1:19" ht="15" x14ac:dyDescent="0.25">
      <c r="A601" t="s">
        <v>781</v>
      </c>
      <c r="B601">
        <v>1618.073897</v>
      </c>
      <c r="C601">
        <v>512.75876200000005</v>
      </c>
      <c r="D601">
        <v>4</v>
      </c>
      <c r="E601">
        <v>26.250140999999999</v>
      </c>
      <c r="F601">
        <v>104.063731</v>
      </c>
      <c r="G601">
        <v>9.7719679999999993</v>
      </c>
      <c r="H601">
        <v>0</v>
      </c>
      <c r="I601">
        <v>14.9819</v>
      </c>
      <c r="J601">
        <v>16.825558000000001</v>
      </c>
      <c r="K601">
        <v>33.926712390039398</v>
      </c>
      <c r="L601">
        <v>1.1624000000000001</v>
      </c>
      <c r="M601">
        <v>7.6282909745999996</v>
      </c>
      <c r="N601">
        <v>76.736595239399904</v>
      </c>
      <c r="O601">
        <v>17.312018508800001</v>
      </c>
      <c r="P601">
        <v>0</v>
      </c>
      <c r="Q601">
        <v>47.975040180000001</v>
      </c>
      <c r="R601">
        <v>79.425046538999993</v>
      </c>
      <c r="S601">
        <v>1882.24000083184</v>
      </c>
    </row>
    <row r="602" spans="1:19" ht="15" x14ac:dyDescent="0.25">
      <c r="A602" t="s">
        <v>782</v>
      </c>
      <c r="B602">
        <v>608.39822800000002</v>
      </c>
      <c r="C602">
        <v>286.26329199999998</v>
      </c>
      <c r="D602">
        <v>0</v>
      </c>
      <c r="E602">
        <v>8.8626699999999996</v>
      </c>
      <c r="F602">
        <v>77.057675000000003</v>
      </c>
      <c r="G602">
        <v>1.150795</v>
      </c>
      <c r="H602">
        <v>0</v>
      </c>
      <c r="I602">
        <v>4</v>
      </c>
      <c r="J602">
        <v>4.896128</v>
      </c>
      <c r="K602">
        <v>27.634297648193801</v>
      </c>
      <c r="L602">
        <v>0</v>
      </c>
      <c r="M602">
        <v>2.575491902</v>
      </c>
      <c r="N602">
        <v>56.822329545000002</v>
      </c>
      <c r="O602">
        <v>2.0387484219999998</v>
      </c>
      <c r="P602">
        <v>0</v>
      </c>
      <c r="Q602">
        <v>12.8088</v>
      </c>
      <c r="R602">
        <v>23.112172223999998</v>
      </c>
      <c r="S602">
        <v>733.390067741194</v>
      </c>
    </row>
    <row r="603" spans="1:19" ht="15" x14ac:dyDescent="0.25">
      <c r="A603" t="s">
        <v>783</v>
      </c>
      <c r="B603">
        <v>898.79008200000203</v>
      </c>
      <c r="C603">
        <v>458.413003</v>
      </c>
      <c r="D603">
        <v>0</v>
      </c>
      <c r="E603">
        <v>20</v>
      </c>
      <c r="F603">
        <v>97.494377</v>
      </c>
      <c r="G603">
        <v>8.74</v>
      </c>
      <c r="H603">
        <v>2</v>
      </c>
      <c r="I603">
        <v>8.9767930000000007</v>
      </c>
      <c r="J603">
        <v>8.0092649999999992</v>
      </c>
      <c r="K603">
        <v>49.196719884104198</v>
      </c>
      <c r="L603">
        <v>0</v>
      </c>
      <c r="M603">
        <v>5.8120000000000003</v>
      </c>
      <c r="N603">
        <v>71.892353599800003</v>
      </c>
      <c r="O603">
        <v>15.483784</v>
      </c>
      <c r="P603">
        <v>4.7286000000000001</v>
      </c>
      <c r="Q603">
        <v>28.745486544599999</v>
      </c>
      <c r="R603">
        <v>37.807735432500003</v>
      </c>
      <c r="S603">
        <v>1112.45676146101</v>
      </c>
    </row>
    <row r="604" spans="1:19" ht="15" x14ac:dyDescent="0.25">
      <c r="A604" t="s">
        <v>784</v>
      </c>
      <c r="B604">
        <v>1467.72170800001</v>
      </c>
      <c r="C604">
        <v>315.56937099999999</v>
      </c>
      <c r="D604">
        <v>6.6744399999999997</v>
      </c>
      <c r="E604">
        <v>40.812679000000003</v>
      </c>
      <c r="F604">
        <v>123.669348</v>
      </c>
      <c r="G604">
        <v>9.1165929999999999</v>
      </c>
      <c r="H604">
        <v>2</v>
      </c>
      <c r="I604">
        <v>8.58</v>
      </c>
      <c r="J604">
        <v>14.188286</v>
      </c>
      <c r="K604">
        <v>14.1374612600296</v>
      </c>
      <c r="L604">
        <v>1.9395922640000001</v>
      </c>
      <c r="M604">
        <v>11.860164517399999</v>
      </c>
      <c r="N604">
        <v>91.193777215199901</v>
      </c>
      <c r="O604">
        <v>16.1509561588</v>
      </c>
      <c r="P604">
        <v>4.7286000000000001</v>
      </c>
      <c r="Q604">
        <v>27.474875999999998</v>
      </c>
      <c r="R604">
        <v>66.975804062999998</v>
      </c>
      <c r="S604">
        <v>1702.1829394784399</v>
      </c>
    </row>
    <row r="605" spans="1:19" ht="15" x14ac:dyDescent="0.25">
      <c r="A605" t="s">
        <v>785</v>
      </c>
      <c r="B605">
        <v>898.43227100000001</v>
      </c>
      <c r="C605">
        <v>224.54328599999999</v>
      </c>
      <c r="D605">
        <v>0</v>
      </c>
      <c r="E605">
        <v>13.006976</v>
      </c>
      <c r="F605">
        <v>67.204983999999996</v>
      </c>
      <c r="G605">
        <v>5.1432700000000002</v>
      </c>
      <c r="H605">
        <v>0</v>
      </c>
      <c r="I605">
        <v>24.761752000000001</v>
      </c>
      <c r="J605">
        <v>9.3611120000000003</v>
      </c>
      <c r="K605">
        <v>12.210678997686299</v>
      </c>
      <c r="L605">
        <v>0</v>
      </c>
      <c r="M605">
        <v>3.7798272256000001</v>
      </c>
      <c r="N605">
        <v>49.556955201599997</v>
      </c>
      <c r="O605">
        <v>9.1118171320000005</v>
      </c>
      <c r="P605">
        <v>0</v>
      </c>
      <c r="Q605">
        <v>79.2920822544</v>
      </c>
      <c r="R605">
        <v>44.189129196000003</v>
      </c>
      <c r="S605">
        <v>1096.57276100729</v>
      </c>
    </row>
    <row r="606" spans="1:19" ht="15" x14ac:dyDescent="0.25">
      <c r="A606" t="s">
        <v>786</v>
      </c>
      <c r="B606">
        <v>3785.2366750000001</v>
      </c>
      <c r="C606">
        <v>2185.0110930000001</v>
      </c>
      <c r="D606">
        <v>2</v>
      </c>
      <c r="E606">
        <v>80.120694</v>
      </c>
      <c r="F606">
        <v>469.68834600000002</v>
      </c>
      <c r="G606">
        <v>44.865799000000003</v>
      </c>
      <c r="H606">
        <v>4.4891170000000002</v>
      </c>
      <c r="I606">
        <v>31.300836</v>
      </c>
      <c r="J606">
        <v>33.050913000000001</v>
      </c>
      <c r="K606">
        <v>263.14167847066301</v>
      </c>
      <c r="L606">
        <v>0.58120000000000005</v>
      </c>
      <c r="M606">
        <v>23.283073676400001</v>
      </c>
      <c r="N606">
        <v>346.34818634039902</v>
      </c>
      <c r="O606">
        <v>79.484249508399998</v>
      </c>
      <c r="P606">
        <v>10.6136193231</v>
      </c>
      <c r="Q606">
        <v>100.23153703920001</v>
      </c>
      <c r="R606">
        <v>156.01683481649999</v>
      </c>
      <c r="S606">
        <v>4764.9370541746603</v>
      </c>
    </row>
    <row r="607" spans="1:19" ht="15" x14ac:dyDescent="0.25">
      <c r="A607" t="s">
        <v>1494</v>
      </c>
      <c r="B607">
        <v>107.799999</v>
      </c>
      <c r="C607">
        <v>58.555556000000003</v>
      </c>
      <c r="D607">
        <v>0</v>
      </c>
      <c r="E607">
        <v>3.6333329999999999</v>
      </c>
      <c r="F607">
        <v>14.000000999999999</v>
      </c>
      <c r="G607">
        <v>0</v>
      </c>
      <c r="H607">
        <v>1</v>
      </c>
      <c r="I607">
        <v>0</v>
      </c>
      <c r="J607">
        <v>0.98888900000000002</v>
      </c>
      <c r="K607">
        <v>6.4996061705928998</v>
      </c>
      <c r="L607">
        <v>0</v>
      </c>
      <c r="M607">
        <v>1.0558465697999999</v>
      </c>
      <c r="N607">
        <v>10.3236007374</v>
      </c>
      <c r="O607">
        <v>0</v>
      </c>
      <c r="P607">
        <v>2.3643000000000001</v>
      </c>
      <c r="Q607">
        <v>0</v>
      </c>
      <c r="R607">
        <v>4.6680505244999999</v>
      </c>
      <c r="S607">
        <v>132.711403002293</v>
      </c>
    </row>
    <row r="608" spans="1:19" ht="15" x14ac:dyDescent="0.25">
      <c r="A608" t="s">
        <v>787</v>
      </c>
      <c r="B608">
        <v>2268.3724480000001</v>
      </c>
      <c r="C608">
        <v>2166.731115</v>
      </c>
      <c r="D608">
        <v>0</v>
      </c>
      <c r="E608">
        <v>89.682978000000006</v>
      </c>
      <c r="F608">
        <v>214.88347400000001</v>
      </c>
      <c r="G608">
        <v>32.777023</v>
      </c>
      <c r="H608">
        <v>2</v>
      </c>
      <c r="I608">
        <v>11.189398000000001</v>
      </c>
      <c r="J608">
        <v>23.621227999999999</v>
      </c>
      <c r="K608">
        <v>429.11896785944703</v>
      </c>
      <c r="L608">
        <v>0</v>
      </c>
      <c r="M608">
        <v>26.0618734068</v>
      </c>
      <c r="N608">
        <v>158.45507372759999</v>
      </c>
      <c r="O608">
        <v>58.067773946800003</v>
      </c>
      <c r="P608">
        <v>4.7286000000000001</v>
      </c>
      <c r="Q608">
        <v>35.830690275599999</v>
      </c>
      <c r="R608">
        <v>111.504006774</v>
      </c>
      <c r="S608">
        <v>3092.1394339902499</v>
      </c>
    </row>
    <row r="609" spans="1:19" ht="15" x14ac:dyDescent="0.25">
      <c r="A609" t="s">
        <v>788</v>
      </c>
      <c r="B609">
        <v>1004.99546</v>
      </c>
      <c r="C609">
        <v>420.75598300000001</v>
      </c>
      <c r="D609">
        <v>0</v>
      </c>
      <c r="E609">
        <v>15.716791000000001</v>
      </c>
      <c r="F609">
        <v>80.603741999999997</v>
      </c>
      <c r="G609">
        <v>18.139258999999999</v>
      </c>
      <c r="H609">
        <v>2</v>
      </c>
      <c r="I609">
        <v>14</v>
      </c>
      <c r="J609">
        <v>20.609311000000002</v>
      </c>
      <c r="K609">
        <v>38.557832179494298</v>
      </c>
      <c r="L609">
        <v>0</v>
      </c>
      <c r="M609">
        <v>4.5672994645999996</v>
      </c>
      <c r="N609">
        <v>59.4371993508001</v>
      </c>
      <c r="O609">
        <v>32.1355112444</v>
      </c>
      <c r="P609">
        <v>4.7286000000000001</v>
      </c>
      <c r="Q609">
        <v>44.830800000000004</v>
      </c>
      <c r="R609">
        <v>97.286252575500001</v>
      </c>
      <c r="S609">
        <v>1286.53895481479</v>
      </c>
    </row>
    <row r="610" spans="1:19" ht="15" x14ac:dyDescent="0.25">
      <c r="A610" t="s">
        <v>789</v>
      </c>
      <c r="B610">
        <v>810.24262699999997</v>
      </c>
      <c r="C610">
        <v>338.40318300000001</v>
      </c>
      <c r="D610">
        <v>0</v>
      </c>
      <c r="E610">
        <v>9.6540979999999994</v>
      </c>
      <c r="F610">
        <v>56.772641999999998</v>
      </c>
      <c r="G610">
        <v>3.5927500000000001</v>
      </c>
      <c r="H610">
        <v>0</v>
      </c>
      <c r="I610">
        <v>3.9761470000000001</v>
      </c>
      <c r="J610">
        <v>2.8368039999999999</v>
      </c>
      <c r="K610">
        <v>28.775803499802802</v>
      </c>
      <c r="L610">
        <v>0</v>
      </c>
      <c r="M610">
        <v>2.8054808788000001</v>
      </c>
      <c r="N610">
        <v>41.864146210800001</v>
      </c>
      <c r="O610">
        <v>6.3649158999999997</v>
      </c>
      <c r="P610">
        <v>0</v>
      </c>
      <c r="Q610">
        <v>12.7324179234</v>
      </c>
      <c r="R610">
        <v>13.391133282</v>
      </c>
      <c r="S610">
        <v>916.17652469480299</v>
      </c>
    </row>
    <row r="611" spans="1:19" ht="15" x14ac:dyDescent="0.25">
      <c r="A611" t="s">
        <v>790</v>
      </c>
      <c r="B611">
        <v>2690.8197949999999</v>
      </c>
      <c r="C611">
        <v>786.34241400000099</v>
      </c>
      <c r="D611">
        <v>91.942012000000005</v>
      </c>
      <c r="E611">
        <v>18.103733999999999</v>
      </c>
      <c r="F611">
        <v>223.30235200000001</v>
      </c>
      <c r="G611">
        <v>9.3531680000000001</v>
      </c>
      <c r="H611">
        <v>3</v>
      </c>
      <c r="I611">
        <v>11.98232</v>
      </c>
      <c r="J611">
        <v>27.858998</v>
      </c>
      <c r="K611">
        <v>47.342918211482697</v>
      </c>
      <c r="L611">
        <v>26.718348687199999</v>
      </c>
      <c r="M611">
        <v>5.2609451003999999</v>
      </c>
      <c r="N611">
        <v>164.66315436479999</v>
      </c>
      <c r="O611">
        <v>16.5700724288</v>
      </c>
      <c r="P611">
        <v>7.0929000000000002</v>
      </c>
      <c r="Q611">
        <v>38.369785104000002</v>
      </c>
      <c r="R611">
        <v>131.508400059</v>
      </c>
      <c r="S611">
        <v>3128.3463189556801</v>
      </c>
    </row>
    <row r="612" spans="1:19" ht="15" x14ac:dyDescent="0.25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</row>
    <row r="613" spans="1:19" x14ac:dyDescent="0.2">
      <c r="A613" s="42"/>
    </row>
    <row r="614" spans="1:19" x14ac:dyDescent="0.2">
      <c r="A614" s="4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FY2018 Report</vt:lpstr>
      <vt:lpstr>components</vt:lpstr>
      <vt:lpstr>Data Information</vt:lpstr>
      <vt:lpstr>counties</vt:lpstr>
      <vt:lpstr>sim_dist</vt:lpstr>
      <vt:lpstr>state</vt:lpstr>
      <vt:lpstr>Expenditure Equivalent Pupil</vt:lpstr>
      <vt:lpstr>EPP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'FY2018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2026-03-13T16:15:42Z</dcterms:modified>
</cp:coreProperties>
</file>